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AO\Documents\A &amp; O\RECIST\Online System\"/>
    </mc:Choice>
  </mc:AlternateContent>
  <xr:revisionPtr revIDLastSave="0" documentId="13_ncr:1_{57BA2121-BA2F-4AE9-9648-5B3ED733BE53}" xr6:coauthVersionLast="45" xr6:coauthVersionMax="45" xr10:uidLastSave="{00000000-0000-0000-0000-000000000000}"/>
  <workbookProtection workbookAlgorithmName="SHA-512" workbookHashValue="dGk6Z6cTi2IecY1eVJNujYhtywaC5qS2/c36I+yrqXUN5WS+7zQzGGpc2OxI7122UjdlBfotp14UWlctuWNKHg==" workbookSaltValue="EqeJn1OdNzRvr0pACiD19w==" workbookSpinCount="100000" lockStructure="1"/>
  <bookViews>
    <workbookView xWindow="-120" yWindow="-120" windowWidth="19440" windowHeight="15000" firstSheet="1" activeTab="1" xr2:uid="{00000000-000D-0000-FFFF-FFFF00000000}"/>
  </bookViews>
  <sheets>
    <sheet name="File Attributes" sheetId="6" state="veryHidden" r:id="rId1"/>
    <sheet name="R360 Online Data Entry Form" sheetId="7" r:id="rId2"/>
  </sheets>
  <externalReferences>
    <externalReference r:id="rId3"/>
  </externalReferences>
  <definedNames>
    <definedName name="EventDayLine">[1]Cleaning!#REF!</definedName>
    <definedName name="EventsPieGroup">"PieBack,EventsFail,EventsCaution,EventsPass,TextBox 96,Rectangle 97,Rectangle 98,Rectangle 99,EventsPercentFail,EventsPercentCaution,EventsPercentPass,EventsNotSelectedText"</definedName>
    <definedName name="FindingLoader">"TextBox 753,Rectangle 752"</definedName>
    <definedName name="gaa">#REF!</definedName>
    <definedName name="NavigateIcon">"ShowIcon,NavText,HideIcon"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7" l="1"/>
  <c r="BC3230" i="7" l="1"/>
  <c r="BC3221" i="7"/>
  <c r="BC3212" i="7"/>
  <c r="BC3203" i="7"/>
  <c r="BC3194" i="7"/>
  <c r="BC3186" i="7"/>
  <c r="BB3186" i="7"/>
  <c r="BC3182" i="7"/>
  <c r="BB3182" i="7"/>
  <c r="BC3178" i="7"/>
  <c r="BB3178" i="7"/>
  <c r="BC3171" i="7"/>
  <c r="BB3171" i="7"/>
  <c r="BC3164" i="7"/>
  <c r="BB3164" i="7"/>
  <c r="BC3157" i="7"/>
  <c r="BB3157" i="7"/>
  <c r="BC3150" i="7"/>
  <c r="BB3150" i="7"/>
  <c r="BC3143" i="7"/>
  <c r="BB3143" i="7"/>
  <c r="BC3136" i="7"/>
  <c r="BB3136" i="7"/>
  <c r="BC3129" i="7"/>
  <c r="BB3129" i="7"/>
  <c r="BC3122" i="7"/>
  <c r="BB3122" i="7"/>
  <c r="BC3115" i="7"/>
  <c r="BB3115" i="7"/>
  <c r="BC3108" i="7"/>
  <c r="BB3108" i="7"/>
  <c r="BC3101" i="7"/>
  <c r="BB3101" i="7"/>
  <c r="BC3095" i="7"/>
  <c r="BB3095" i="7"/>
  <c r="BC3089" i="7"/>
  <c r="BB3089" i="7"/>
  <c r="BC3083" i="7"/>
  <c r="BB3083" i="7"/>
  <c r="BC3077" i="7"/>
  <c r="BB3077" i="7"/>
  <c r="BC3071" i="7"/>
  <c r="BB3071" i="7"/>
  <c r="BC3065" i="7"/>
  <c r="BB3065" i="7"/>
  <c r="BC3059" i="7"/>
  <c r="BB3059" i="7"/>
  <c r="BC3053" i="7"/>
  <c r="BB3053" i="7"/>
  <c r="BC3047" i="7"/>
  <c r="BB3047" i="7"/>
  <c r="BC3034" i="7"/>
  <c r="BB3034" i="7"/>
  <c r="BC3030" i="7"/>
  <c r="BB3030" i="7"/>
  <c r="BC3026" i="7"/>
  <c r="BB3026" i="7"/>
  <c r="BC3019" i="7"/>
  <c r="BB3019" i="7"/>
  <c r="BC3012" i="7"/>
  <c r="BB3012" i="7"/>
  <c r="BC3005" i="7"/>
  <c r="BB3005" i="7"/>
  <c r="BC2998" i="7"/>
  <c r="BB2998" i="7"/>
  <c r="BC2991" i="7"/>
  <c r="BB2991" i="7"/>
  <c r="BC2984" i="7"/>
  <c r="BB2984" i="7"/>
  <c r="BC2977" i="7"/>
  <c r="BB2977" i="7"/>
  <c r="BC2970" i="7"/>
  <c r="BB2970" i="7"/>
  <c r="BC2963" i="7"/>
  <c r="BB2963" i="7"/>
  <c r="BC2956" i="7"/>
  <c r="BB2956" i="7"/>
  <c r="BC2949" i="7"/>
  <c r="BB2949" i="7"/>
  <c r="BC2943" i="7"/>
  <c r="BB2943" i="7"/>
  <c r="BC2937" i="7"/>
  <c r="BB2937" i="7"/>
  <c r="BC2931" i="7"/>
  <c r="BB2931" i="7"/>
  <c r="BC2925" i="7"/>
  <c r="BB2925" i="7"/>
  <c r="BC2919" i="7"/>
  <c r="BB2919" i="7"/>
  <c r="BC2913" i="7"/>
  <c r="BB2913" i="7"/>
  <c r="BC2907" i="7"/>
  <c r="BB2907" i="7"/>
  <c r="BC2901" i="7"/>
  <c r="BB2901" i="7"/>
  <c r="BC2895" i="7"/>
  <c r="BB2895" i="7"/>
  <c r="BC2882" i="7"/>
  <c r="BB2882" i="7"/>
  <c r="BC2878" i="7"/>
  <c r="BB2878" i="7"/>
  <c r="BC2874" i="7"/>
  <c r="BB2874" i="7"/>
  <c r="BC2867" i="7"/>
  <c r="BB2867" i="7"/>
  <c r="BC2860" i="7"/>
  <c r="BB2860" i="7"/>
  <c r="BC2853" i="7"/>
  <c r="BB2853" i="7"/>
  <c r="BC2846" i="7"/>
  <c r="BB2846" i="7"/>
  <c r="BC2839" i="7"/>
  <c r="BB2839" i="7"/>
  <c r="BC2832" i="7"/>
  <c r="BB2832" i="7"/>
  <c r="BC2825" i="7"/>
  <c r="BB2825" i="7"/>
  <c r="BC2818" i="7"/>
  <c r="BB2818" i="7"/>
  <c r="BC2811" i="7"/>
  <c r="BB2811" i="7"/>
  <c r="BC2804" i="7"/>
  <c r="BB2804" i="7"/>
  <c r="BC2797" i="7"/>
  <c r="BB2797" i="7"/>
  <c r="BC2791" i="7"/>
  <c r="BB2791" i="7"/>
  <c r="BC2785" i="7"/>
  <c r="BB2785" i="7"/>
  <c r="BC2779" i="7"/>
  <c r="BB2779" i="7"/>
  <c r="BC2773" i="7"/>
  <c r="BB2773" i="7"/>
  <c r="BC2767" i="7"/>
  <c r="BB2767" i="7"/>
  <c r="BC2761" i="7"/>
  <c r="BB2761" i="7"/>
  <c r="BC2755" i="7"/>
  <c r="BB2755" i="7"/>
  <c r="BC2749" i="7"/>
  <c r="BB2749" i="7"/>
  <c r="BC2743" i="7"/>
  <c r="BB2743" i="7"/>
  <c r="BC2730" i="7"/>
  <c r="BB2730" i="7"/>
  <c r="BC2726" i="7"/>
  <c r="BB2726" i="7"/>
  <c r="BC2722" i="7"/>
  <c r="BB2722" i="7"/>
  <c r="BC2715" i="7"/>
  <c r="BB2715" i="7"/>
  <c r="BC2708" i="7"/>
  <c r="BB2708" i="7"/>
  <c r="BC2701" i="7"/>
  <c r="BB2701" i="7"/>
  <c r="BC2694" i="7"/>
  <c r="BB2694" i="7"/>
  <c r="BC2687" i="7"/>
  <c r="BB2687" i="7"/>
  <c r="BC2680" i="7"/>
  <c r="BB2680" i="7"/>
  <c r="BC2673" i="7"/>
  <c r="BB2673" i="7"/>
  <c r="BC2666" i="7"/>
  <c r="BB2666" i="7"/>
  <c r="BC2659" i="7"/>
  <c r="BB2659" i="7"/>
  <c r="BC2652" i="7"/>
  <c r="BB2652" i="7"/>
  <c r="BC2645" i="7"/>
  <c r="BB2645" i="7"/>
  <c r="BC2639" i="7"/>
  <c r="BB2639" i="7"/>
  <c r="BC2633" i="7"/>
  <c r="BB2633" i="7"/>
  <c r="BC2627" i="7"/>
  <c r="BB2627" i="7"/>
  <c r="BC2621" i="7"/>
  <c r="BB2621" i="7"/>
  <c r="BC2615" i="7"/>
  <c r="BB2615" i="7"/>
  <c r="BC2609" i="7"/>
  <c r="BB2609" i="7"/>
  <c r="BC2603" i="7"/>
  <c r="BB2603" i="7"/>
  <c r="BC2597" i="7"/>
  <c r="BB2597" i="7"/>
  <c r="BC2591" i="7"/>
  <c r="BB2591" i="7"/>
  <c r="BC2578" i="7"/>
  <c r="BB2578" i="7"/>
  <c r="BC2574" i="7"/>
  <c r="BB2574" i="7"/>
  <c r="BC2570" i="7"/>
  <c r="BB2570" i="7"/>
  <c r="BC2563" i="7"/>
  <c r="BB2563" i="7"/>
  <c r="BC2556" i="7"/>
  <c r="BB2556" i="7"/>
  <c r="BC2549" i="7"/>
  <c r="BB2549" i="7"/>
  <c r="BC2542" i="7"/>
  <c r="BB2542" i="7"/>
  <c r="BC2535" i="7"/>
  <c r="BB2535" i="7"/>
  <c r="BC2528" i="7"/>
  <c r="BB2528" i="7"/>
  <c r="BC2521" i="7"/>
  <c r="BB2521" i="7"/>
  <c r="BC2514" i="7"/>
  <c r="BB2514" i="7"/>
  <c r="BC2507" i="7"/>
  <c r="BB2507" i="7"/>
  <c r="BC2500" i="7"/>
  <c r="BB2500" i="7"/>
  <c r="BC2493" i="7"/>
  <c r="BB2493" i="7"/>
  <c r="BC2487" i="7"/>
  <c r="BB2487" i="7"/>
  <c r="BC2481" i="7"/>
  <c r="BB2481" i="7"/>
  <c r="BC2475" i="7"/>
  <c r="BB2475" i="7"/>
  <c r="BC2469" i="7"/>
  <c r="BB2469" i="7"/>
  <c r="BC2463" i="7"/>
  <c r="BB2463" i="7"/>
  <c r="BC2457" i="7"/>
  <c r="BB2457" i="7"/>
  <c r="BC2451" i="7"/>
  <c r="BB2451" i="7"/>
  <c r="BC2445" i="7"/>
  <c r="BB2445" i="7"/>
  <c r="BC2439" i="7"/>
  <c r="BB2439" i="7"/>
  <c r="BC2426" i="7"/>
  <c r="BB2426" i="7"/>
  <c r="BC2422" i="7"/>
  <c r="BB2422" i="7"/>
  <c r="BC2418" i="7"/>
  <c r="BB2418" i="7"/>
  <c r="BC2411" i="7"/>
  <c r="BB2411" i="7"/>
  <c r="BC2404" i="7"/>
  <c r="BB2404" i="7"/>
  <c r="BC2397" i="7"/>
  <c r="BB2397" i="7"/>
  <c r="BC2390" i="7"/>
  <c r="BB2390" i="7"/>
  <c r="BC2383" i="7"/>
  <c r="BB2383" i="7"/>
  <c r="BC2376" i="7"/>
  <c r="BB2376" i="7"/>
  <c r="BC2369" i="7"/>
  <c r="BB2369" i="7"/>
  <c r="BC2362" i="7"/>
  <c r="BB2362" i="7"/>
  <c r="BC2355" i="7"/>
  <c r="BB2355" i="7"/>
  <c r="BC2348" i="7"/>
  <c r="BB2348" i="7"/>
  <c r="BC2341" i="7"/>
  <c r="BB2341" i="7"/>
  <c r="BC2335" i="7"/>
  <c r="BB2335" i="7"/>
  <c r="BC2329" i="7"/>
  <c r="BB2329" i="7"/>
  <c r="BC2323" i="7"/>
  <c r="BB2323" i="7"/>
  <c r="BC2317" i="7"/>
  <c r="BB2317" i="7"/>
  <c r="BC2311" i="7"/>
  <c r="BB2311" i="7"/>
  <c r="BC2305" i="7"/>
  <c r="BB2305" i="7"/>
  <c r="BC2299" i="7"/>
  <c r="BB2299" i="7"/>
  <c r="BC2293" i="7"/>
  <c r="BB2293" i="7"/>
  <c r="BC2287" i="7"/>
  <c r="BB2287" i="7"/>
  <c r="BC2274" i="7"/>
  <c r="BB2274" i="7"/>
  <c r="BC2270" i="7"/>
  <c r="BB2270" i="7"/>
  <c r="BC2266" i="7"/>
  <c r="BB2266" i="7"/>
  <c r="BC2259" i="7"/>
  <c r="BB2259" i="7"/>
  <c r="BC2252" i="7"/>
  <c r="BB2252" i="7"/>
  <c r="BC2245" i="7"/>
  <c r="BB2245" i="7"/>
  <c r="BC2238" i="7"/>
  <c r="BB2238" i="7"/>
  <c r="BC2231" i="7"/>
  <c r="BB2231" i="7"/>
  <c r="BC2224" i="7"/>
  <c r="BB2224" i="7"/>
  <c r="BC2217" i="7"/>
  <c r="BB2217" i="7"/>
  <c r="BC2210" i="7"/>
  <c r="BB2210" i="7"/>
  <c r="BC2203" i="7"/>
  <c r="BB2203" i="7"/>
  <c r="BC2196" i="7"/>
  <c r="BB2196" i="7"/>
  <c r="BC2189" i="7"/>
  <c r="BB2189" i="7"/>
  <c r="BC2183" i="7"/>
  <c r="BB2183" i="7"/>
  <c r="BC2177" i="7"/>
  <c r="BB2177" i="7"/>
  <c r="BC2171" i="7"/>
  <c r="BB2171" i="7"/>
  <c r="BC2165" i="7"/>
  <c r="BB2165" i="7"/>
  <c r="BC2159" i="7"/>
  <c r="BB2159" i="7"/>
  <c r="BC2153" i="7"/>
  <c r="BB2153" i="7"/>
  <c r="BC2147" i="7"/>
  <c r="BB2147" i="7"/>
  <c r="BC2141" i="7"/>
  <c r="BB2141" i="7"/>
  <c r="BC2135" i="7"/>
  <c r="BB2135" i="7"/>
  <c r="BC2122" i="7"/>
  <c r="BB2122" i="7"/>
  <c r="BC2118" i="7"/>
  <c r="BB2118" i="7"/>
  <c r="BC2114" i="7"/>
  <c r="BB2114" i="7"/>
  <c r="BC2107" i="7"/>
  <c r="BB2107" i="7"/>
  <c r="BC2100" i="7"/>
  <c r="BB2100" i="7"/>
  <c r="BC2093" i="7"/>
  <c r="BB2093" i="7"/>
  <c r="BC2086" i="7"/>
  <c r="BB2086" i="7"/>
  <c r="BC2079" i="7"/>
  <c r="BB2079" i="7"/>
  <c r="BC2072" i="7"/>
  <c r="BB2072" i="7"/>
  <c r="BC2065" i="7"/>
  <c r="BB2065" i="7"/>
  <c r="BC2058" i="7"/>
  <c r="BB2058" i="7"/>
  <c r="BC2051" i="7"/>
  <c r="BB2051" i="7"/>
  <c r="BC2044" i="7"/>
  <c r="BB2044" i="7"/>
  <c r="BC2037" i="7"/>
  <c r="BB2037" i="7"/>
  <c r="BC2031" i="7"/>
  <c r="BB2031" i="7"/>
  <c r="BC2025" i="7"/>
  <c r="BB2025" i="7"/>
  <c r="BC2019" i="7"/>
  <c r="BB2019" i="7"/>
  <c r="BC2013" i="7"/>
  <c r="BB2013" i="7"/>
  <c r="BC2007" i="7"/>
  <c r="BB2007" i="7"/>
  <c r="BC2001" i="7"/>
  <c r="BB2001" i="7"/>
  <c r="BC1995" i="7"/>
  <c r="BB1995" i="7"/>
  <c r="BC1989" i="7"/>
  <c r="BB1989" i="7"/>
  <c r="BC1983" i="7"/>
  <c r="BB1983" i="7"/>
  <c r="BC1970" i="7"/>
  <c r="BB1970" i="7"/>
  <c r="BC1966" i="7"/>
  <c r="BB1966" i="7"/>
  <c r="BC1962" i="7"/>
  <c r="BB1962" i="7"/>
  <c r="BC1955" i="7"/>
  <c r="BB1955" i="7"/>
  <c r="BC1948" i="7"/>
  <c r="BB1948" i="7"/>
  <c r="BC1941" i="7"/>
  <c r="BB1941" i="7"/>
  <c r="BC1934" i="7"/>
  <c r="BB1934" i="7"/>
  <c r="BC1927" i="7"/>
  <c r="BB1927" i="7"/>
  <c r="BC1920" i="7"/>
  <c r="BB1920" i="7"/>
  <c r="BC1913" i="7"/>
  <c r="BB1913" i="7"/>
  <c r="BC1906" i="7"/>
  <c r="BB1906" i="7"/>
  <c r="BC1899" i="7"/>
  <c r="BB1899" i="7"/>
  <c r="BC1892" i="7"/>
  <c r="BB1892" i="7"/>
  <c r="BC1885" i="7"/>
  <c r="BB1885" i="7"/>
  <c r="BC1879" i="7"/>
  <c r="BB1879" i="7"/>
  <c r="BC1873" i="7"/>
  <c r="BB1873" i="7"/>
  <c r="BC1867" i="7"/>
  <c r="BB1867" i="7"/>
  <c r="BC1861" i="7"/>
  <c r="BB1861" i="7"/>
  <c r="BC1855" i="7"/>
  <c r="BB1855" i="7"/>
  <c r="BC1849" i="7"/>
  <c r="BB1849" i="7"/>
  <c r="BC1843" i="7"/>
  <c r="BB1843" i="7"/>
  <c r="BC1837" i="7"/>
  <c r="BB1837" i="7"/>
  <c r="BC1831" i="7"/>
  <c r="BB1831" i="7"/>
  <c r="BC1818" i="7"/>
  <c r="BB1818" i="7"/>
  <c r="BC1814" i="7"/>
  <c r="BB1814" i="7"/>
  <c r="BC1810" i="7"/>
  <c r="BB1810" i="7"/>
  <c r="BC1803" i="7"/>
  <c r="BB1803" i="7"/>
  <c r="BC1796" i="7"/>
  <c r="BB1796" i="7"/>
  <c r="BC1789" i="7"/>
  <c r="BB1789" i="7"/>
  <c r="BC1782" i="7"/>
  <c r="BB1782" i="7"/>
  <c r="BC1775" i="7"/>
  <c r="BB1775" i="7"/>
  <c r="BC1768" i="7"/>
  <c r="BB1768" i="7"/>
  <c r="BC1761" i="7"/>
  <c r="BB1761" i="7"/>
  <c r="BC1754" i="7"/>
  <c r="BB1754" i="7"/>
  <c r="BC1747" i="7"/>
  <c r="BB1747" i="7"/>
  <c r="BC1740" i="7"/>
  <c r="BB1740" i="7"/>
  <c r="BC1733" i="7"/>
  <c r="BB1733" i="7"/>
  <c r="BC1727" i="7"/>
  <c r="BB1727" i="7"/>
  <c r="BC1721" i="7"/>
  <c r="BB1721" i="7"/>
  <c r="BC1715" i="7"/>
  <c r="BB1715" i="7"/>
  <c r="BC1709" i="7"/>
  <c r="BB1709" i="7"/>
  <c r="BC1703" i="7"/>
  <c r="BB1703" i="7"/>
  <c r="BC1697" i="7"/>
  <c r="BB1697" i="7"/>
  <c r="BC1691" i="7"/>
  <c r="BB1691" i="7"/>
  <c r="BC1685" i="7"/>
  <c r="BB1685" i="7"/>
  <c r="BC1679" i="7"/>
  <c r="BB1679" i="7"/>
  <c r="BC1666" i="7"/>
  <c r="BB1666" i="7"/>
  <c r="BC1662" i="7"/>
  <c r="BB1662" i="7"/>
  <c r="BC1658" i="7"/>
  <c r="BB1658" i="7"/>
  <c r="BC1651" i="7"/>
  <c r="BB1651" i="7"/>
  <c r="BC1644" i="7"/>
  <c r="BB1644" i="7"/>
  <c r="BC1637" i="7"/>
  <c r="BB1637" i="7"/>
  <c r="BC1630" i="7"/>
  <c r="BB1630" i="7"/>
  <c r="BC1623" i="7"/>
  <c r="BB1623" i="7"/>
  <c r="BC1616" i="7"/>
  <c r="BB1616" i="7"/>
  <c r="BC1609" i="7"/>
  <c r="BB1609" i="7"/>
  <c r="BC1602" i="7"/>
  <c r="BB1602" i="7"/>
  <c r="BC1595" i="7"/>
  <c r="BB1595" i="7"/>
  <c r="BC1588" i="7"/>
  <c r="BB1588" i="7"/>
  <c r="BC1581" i="7"/>
  <c r="BB1581" i="7"/>
  <c r="BC1575" i="7"/>
  <c r="BB1575" i="7"/>
  <c r="BC1569" i="7"/>
  <c r="BB1569" i="7"/>
  <c r="BC1563" i="7"/>
  <c r="BB1563" i="7"/>
  <c r="BC1557" i="7"/>
  <c r="BB1557" i="7"/>
  <c r="BC1551" i="7"/>
  <c r="BB1551" i="7"/>
  <c r="BC1545" i="7"/>
  <c r="BB1545" i="7"/>
  <c r="BC1539" i="7"/>
  <c r="BB1539" i="7"/>
  <c r="BC1533" i="7"/>
  <c r="BB1533" i="7"/>
  <c r="BC1527" i="7"/>
  <c r="BB1527" i="7"/>
  <c r="BC1514" i="7"/>
  <c r="BB1514" i="7"/>
  <c r="BC1510" i="7"/>
  <c r="BB1510" i="7"/>
  <c r="BC1506" i="7"/>
  <c r="BB1506" i="7"/>
  <c r="BC1499" i="7"/>
  <c r="BB1499" i="7"/>
  <c r="BC1492" i="7"/>
  <c r="BB1492" i="7"/>
  <c r="BC1485" i="7"/>
  <c r="BB1485" i="7"/>
  <c r="BC1478" i="7"/>
  <c r="BB1478" i="7"/>
  <c r="BC1471" i="7"/>
  <c r="BB1471" i="7"/>
  <c r="BC1464" i="7"/>
  <c r="BB1464" i="7"/>
  <c r="BC1457" i="7"/>
  <c r="BB1457" i="7"/>
  <c r="BC1450" i="7"/>
  <c r="BB1450" i="7"/>
  <c r="BC1443" i="7"/>
  <c r="BB1443" i="7"/>
  <c r="BC1436" i="7"/>
  <c r="BB1436" i="7"/>
  <c r="BC1429" i="7"/>
  <c r="BB1429" i="7"/>
  <c r="BC1423" i="7"/>
  <c r="BB1423" i="7"/>
  <c r="BC1417" i="7"/>
  <c r="BB1417" i="7"/>
  <c r="BC1411" i="7"/>
  <c r="BB1411" i="7"/>
  <c r="BC1405" i="7"/>
  <c r="BB1405" i="7"/>
  <c r="BC1399" i="7"/>
  <c r="BB1399" i="7"/>
  <c r="BC1393" i="7"/>
  <c r="BB1393" i="7"/>
  <c r="BC1387" i="7"/>
  <c r="BB1387" i="7"/>
  <c r="BC1381" i="7"/>
  <c r="BB1381" i="7"/>
  <c r="BC1375" i="7"/>
  <c r="BB1375" i="7"/>
  <c r="BC1362" i="7"/>
  <c r="BB1362" i="7"/>
  <c r="BC1358" i="7"/>
  <c r="BB1358" i="7"/>
  <c r="BC1354" i="7"/>
  <c r="BB1354" i="7"/>
  <c r="BC1347" i="7"/>
  <c r="BB1347" i="7"/>
  <c r="BC1340" i="7"/>
  <c r="BB1340" i="7"/>
  <c r="BC1333" i="7"/>
  <c r="BB1333" i="7"/>
  <c r="BC1326" i="7"/>
  <c r="BB1326" i="7"/>
  <c r="BC1319" i="7"/>
  <c r="BB1319" i="7"/>
  <c r="BC1312" i="7"/>
  <c r="BB1312" i="7"/>
  <c r="BC1305" i="7"/>
  <c r="BB1305" i="7"/>
  <c r="BC1298" i="7"/>
  <c r="BB1298" i="7"/>
  <c r="BC1291" i="7"/>
  <c r="BB1291" i="7"/>
  <c r="BC1284" i="7"/>
  <c r="BB1284" i="7"/>
  <c r="BC1277" i="7"/>
  <c r="BB1277" i="7"/>
  <c r="BC1271" i="7"/>
  <c r="BB1271" i="7"/>
  <c r="BC1265" i="7"/>
  <c r="BB1265" i="7"/>
  <c r="BC1259" i="7"/>
  <c r="BB1259" i="7"/>
  <c r="BC1253" i="7"/>
  <c r="BB1253" i="7"/>
  <c r="BC1247" i="7"/>
  <c r="BB1247" i="7"/>
  <c r="BC1241" i="7"/>
  <c r="BB1241" i="7"/>
  <c r="BC1235" i="7"/>
  <c r="BB1235" i="7"/>
  <c r="BC1229" i="7"/>
  <c r="BB1229" i="7"/>
  <c r="BC1223" i="7"/>
  <c r="BB1223" i="7"/>
  <c r="BC1210" i="7"/>
  <c r="BB1210" i="7"/>
  <c r="BC1206" i="7"/>
  <c r="BB1206" i="7"/>
  <c r="BC1202" i="7"/>
  <c r="BB1202" i="7"/>
  <c r="BC1195" i="7"/>
  <c r="BB1195" i="7"/>
  <c r="BC1188" i="7"/>
  <c r="BB1188" i="7"/>
  <c r="BC1181" i="7"/>
  <c r="BB1181" i="7"/>
  <c r="BC1174" i="7"/>
  <c r="BB1174" i="7"/>
  <c r="BC1167" i="7"/>
  <c r="BB1167" i="7"/>
  <c r="BC1160" i="7"/>
  <c r="BB1160" i="7"/>
  <c r="BC1153" i="7"/>
  <c r="BB1153" i="7"/>
  <c r="BC1146" i="7"/>
  <c r="BB1146" i="7"/>
  <c r="BC1139" i="7"/>
  <c r="BB1139" i="7"/>
  <c r="BC1132" i="7"/>
  <c r="BB1132" i="7"/>
  <c r="BC1125" i="7"/>
  <c r="BB1125" i="7"/>
  <c r="BC1119" i="7"/>
  <c r="BB1119" i="7"/>
  <c r="BC1113" i="7"/>
  <c r="BB1113" i="7"/>
  <c r="BC1107" i="7"/>
  <c r="BB1107" i="7"/>
  <c r="BC1101" i="7"/>
  <c r="BB1101" i="7"/>
  <c r="BC1095" i="7"/>
  <c r="BB1095" i="7"/>
  <c r="BC1089" i="7"/>
  <c r="BB1089" i="7"/>
  <c r="BC1083" i="7"/>
  <c r="BB1083" i="7"/>
  <c r="BC1077" i="7"/>
  <c r="BB1077" i="7"/>
  <c r="BC1071" i="7"/>
  <c r="BB1071" i="7"/>
  <c r="BC1058" i="7"/>
  <c r="BB1058" i="7"/>
  <c r="BC1054" i="7"/>
  <c r="BB1054" i="7"/>
  <c r="BC1050" i="7"/>
  <c r="BB1050" i="7"/>
  <c r="BC1043" i="7"/>
  <c r="BB1043" i="7"/>
  <c r="BC1036" i="7"/>
  <c r="BB1036" i="7"/>
  <c r="BC1029" i="7"/>
  <c r="BB1029" i="7"/>
  <c r="BC1022" i="7"/>
  <c r="BB1022" i="7"/>
  <c r="BC1015" i="7"/>
  <c r="BB1015" i="7"/>
  <c r="BC1008" i="7"/>
  <c r="BB1008" i="7"/>
  <c r="BC1001" i="7"/>
  <c r="BB1001" i="7"/>
  <c r="BC994" i="7"/>
  <c r="BB994" i="7"/>
  <c r="BC987" i="7"/>
  <c r="BB987" i="7"/>
  <c r="BC980" i="7"/>
  <c r="BB980" i="7"/>
  <c r="BC973" i="7"/>
  <c r="BB973" i="7"/>
  <c r="BC967" i="7"/>
  <c r="BB967" i="7"/>
  <c r="BC961" i="7"/>
  <c r="BB961" i="7"/>
  <c r="BC955" i="7"/>
  <c r="BB955" i="7"/>
  <c r="BC949" i="7"/>
  <c r="BB949" i="7"/>
  <c r="BC943" i="7"/>
  <c r="BB943" i="7"/>
  <c r="BC937" i="7"/>
  <c r="BB937" i="7"/>
  <c r="BC931" i="7"/>
  <c r="BB931" i="7"/>
  <c r="BC925" i="7"/>
  <c r="BB925" i="7"/>
  <c r="BC919" i="7"/>
  <c r="BB919" i="7"/>
  <c r="BC906" i="7"/>
  <c r="BB906" i="7"/>
  <c r="BC902" i="7"/>
  <c r="BB902" i="7"/>
  <c r="BC898" i="7"/>
  <c r="BB898" i="7"/>
  <c r="BC891" i="7"/>
  <c r="BB891" i="7"/>
  <c r="BC884" i="7"/>
  <c r="BB884" i="7"/>
  <c r="BC877" i="7"/>
  <c r="BB877" i="7"/>
  <c r="BC870" i="7"/>
  <c r="BB870" i="7"/>
  <c r="BC863" i="7"/>
  <c r="BB863" i="7"/>
  <c r="BC856" i="7"/>
  <c r="BB856" i="7"/>
  <c r="BC849" i="7"/>
  <c r="BB849" i="7"/>
  <c r="BC842" i="7"/>
  <c r="BB842" i="7"/>
  <c r="BC835" i="7"/>
  <c r="BB835" i="7"/>
  <c r="BC828" i="7"/>
  <c r="BB828" i="7"/>
  <c r="BC821" i="7"/>
  <c r="BB821" i="7"/>
  <c r="BC815" i="7"/>
  <c r="BB815" i="7"/>
  <c r="BC809" i="7"/>
  <c r="BB809" i="7"/>
  <c r="BC803" i="7"/>
  <c r="BB803" i="7"/>
  <c r="BC797" i="7"/>
  <c r="BB797" i="7"/>
  <c r="BC791" i="7"/>
  <c r="BB791" i="7"/>
  <c r="BC785" i="7"/>
  <c r="BB785" i="7"/>
  <c r="BC779" i="7"/>
  <c r="BB779" i="7"/>
  <c r="BC773" i="7"/>
  <c r="BB773" i="7"/>
  <c r="BC767" i="7"/>
  <c r="BB767" i="7"/>
  <c r="BC754" i="7"/>
  <c r="BB754" i="7"/>
  <c r="BC750" i="7"/>
  <c r="BB750" i="7"/>
  <c r="BC746" i="7"/>
  <c r="BB746" i="7"/>
  <c r="BC739" i="7"/>
  <c r="BB739" i="7"/>
  <c r="BC732" i="7"/>
  <c r="BB732" i="7"/>
  <c r="BC725" i="7"/>
  <c r="BB725" i="7"/>
  <c r="BC718" i="7"/>
  <c r="BB718" i="7"/>
  <c r="BC711" i="7"/>
  <c r="BB711" i="7"/>
  <c r="BC704" i="7"/>
  <c r="BB704" i="7"/>
  <c r="BC697" i="7"/>
  <c r="BB697" i="7"/>
  <c r="BC690" i="7"/>
  <c r="BB690" i="7"/>
  <c r="BC683" i="7"/>
  <c r="BB683" i="7"/>
  <c r="BC676" i="7"/>
  <c r="BB676" i="7"/>
  <c r="BC669" i="7"/>
  <c r="BB669" i="7"/>
  <c r="BC663" i="7"/>
  <c r="BB663" i="7"/>
  <c r="BC657" i="7"/>
  <c r="BB657" i="7"/>
  <c r="BC651" i="7"/>
  <c r="BB651" i="7"/>
  <c r="BC645" i="7"/>
  <c r="BB645" i="7"/>
  <c r="BC639" i="7"/>
  <c r="BB639" i="7"/>
  <c r="BC633" i="7"/>
  <c r="BB633" i="7"/>
  <c r="BC627" i="7"/>
  <c r="BB627" i="7"/>
  <c r="BC621" i="7"/>
  <c r="BB621" i="7"/>
  <c r="BC615" i="7"/>
  <c r="BB615" i="7"/>
  <c r="BC602" i="7"/>
  <c r="BB602" i="7"/>
  <c r="BC598" i="7"/>
  <c r="BB598" i="7"/>
  <c r="BC594" i="7"/>
  <c r="BB594" i="7"/>
  <c r="BC587" i="7"/>
  <c r="BB587" i="7"/>
  <c r="BC580" i="7"/>
  <c r="BB580" i="7"/>
  <c r="BC573" i="7"/>
  <c r="BB573" i="7"/>
  <c r="BC566" i="7"/>
  <c r="BB566" i="7"/>
  <c r="BC559" i="7"/>
  <c r="BB559" i="7"/>
  <c r="BC552" i="7"/>
  <c r="BB552" i="7"/>
  <c r="BC545" i="7"/>
  <c r="BB545" i="7"/>
  <c r="BC538" i="7"/>
  <c r="BB538" i="7"/>
  <c r="BC531" i="7"/>
  <c r="BB531" i="7"/>
  <c r="BC524" i="7"/>
  <c r="BB524" i="7"/>
  <c r="BC517" i="7"/>
  <c r="BB517" i="7"/>
  <c r="BC511" i="7"/>
  <c r="BB511" i="7"/>
  <c r="BC505" i="7"/>
  <c r="BB505" i="7"/>
  <c r="BC499" i="7"/>
  <c r="BB499" i="7"/>
  <c r="BC493" i="7"/>
  <c r="BB493" i="7"/>
  <c r="BC487" i="7"/>
  <c r="BB487" i="7"/>
  <c r="BC481" i="7"/>
  <c r="BB481" i="7"/>
  <c r="BC475" i="7"/>
  <c r="BB475" i="7"/>
  <c r="BC469" i="7"/>
  <c r="BB469" i="7"/>
  <c r="BC463" i="7"/>
  <c r="BB463" i="7"/>
  <c r="BC450" i="7"/>
  <c r="BB450" i="7"/>
  <c r="BC446" i="7"/>
  <c r="BB446" i="7"/>
  <c r="BC442" i="7"/>
  <c r="BB442" i="7"/>
  <c r="BC435" i="7"/>
  <c r="BB435" i="7"/>
  <c r="BC428" i="7"/>
  <c r="BB428" i="7"/>
  <c r="BC421" i="7"/>
  <c r="BB421" i="7"/>
  <c r="BC414" i="7"/>
  <c r="BB414" i="7"/>
  <c r="BC407" i="7"/>
  <c r="BB407" i="7"/>
  <c r="BC400" i="7"/>
  <c r="BB400" i="7"/>
  <c r="BC393" i="7"/>
  <c r="BB393" i="7"/>
  <c r="BC386" i="7"/>
  <c r="BB386" i="7"/>
  <c r="BC379" i="7"/>
  <c r="BB379" i="7"/>
  <c r="BC372" i="7"/>
  <c r="BB372" i="7"/>
  <c r="BC365" i="7"/>
  <c r="BB365" i="7"/>
  <c r="BC359" i="7"/>
  <c r="BB359" i="7"/>
  <c r="BC353" i="7"/>
  <c r="BB353" i="7"/>
  <c r="BC347" i="7"/>
  <c r="BB347" i="7"/>
  <c r="BC341" i="7"/>
  <c r="BB341" i="7"/>
  <c r="BC335" i="7"/>
  <c r="BB335" i="7"/>
  <c r="BC329" i="7"/>
  <c r="BB329" i="7"/>
  <c r="BC323" i="7"/>
  <c r="BB323" i="7"/>
  <c r="BC317" i="7"/>
  <c r="BB317" i="7"/>
  <c r="BC311" i="7"/>
  <c r="BB311" i="7"/>
  <c r="BC298" i="7"/>
  <c r="BB298" i="7"/>
  <c r="BC294" i="7"/>
  <c r="BB294" i="7"/>
  <c r="BC290" i="7"/>
  <c r="BB290" i="7"/>
  <c r="BC283" i="7"/>
  <c r="BB283" i="7"/>
  <c r="BC276" i="7"/>
  <c r="BB276" i="7"/>
  <c r="BC269" i="7"/>
  <c r="BB269" i="7"/>
  <c r="BC262" i="7"/>
  <c r="BB262" i="7"/>
  <c r="BC255" i="7"/>
  <c r="BB255" i="7"/>
  <c r="BC248" i="7"/>
  <c r="BB248" i="7"/>
  <c r="BC241" i="7"/>
  <c r="BB241" i="7"/>
  <c r="BC234" i="7"/>
  <c r="BB234" i="7"/>
  <c r="BC227" i="7"/>
  <c r="BB227" i="7"/>
  <c r="BC220" i="7"/>
  <c r="BB220" i="7"/>
  <c r="BC213" i="7"/>
  <c r="BB213" i="7"/>
  <c r="BC207" i="7"/>
  <c r="BB207" i="7"/>
  <c r="BC201" i="7"/>
  <c r="BB201" i="7"/>
  <c r="BC195" i="7"/>
  <c r="BB195" i="7"/>
  <c r="BC189" i="7"/>
  <c r="BB189" i="7"/>
  <c r="BC183" i="7"/>
  <c r="BB183" i="7"/>
  <c r="BC177" i="7"/>
  <c r="BB177" i="7"/>
  <c r="BC171" i="7"/>
  <c r="BB171" i="7"/>
  <c r="BC165" i="7"/>
  <c r="BB165" i="7"/>
  <c r="BC159" i="7"/>
  <c r="BB159" i="7"/>
  <c r="BC145" i="7"/>
  <c r="BB145" i="7"/>
  <c r="BC138" i="7"/>
  <c r="BB138" i="7"/>
  <c r="BC131" i="7"/>
  <c r="BB131" i="7"/>
  <c r="BC124" i="7"/>
  <c r="BB124" i="7"/>
  <c r="BC117" i="7"/>
  <c r="BB117" i="7"/>
  <c r="BC110" i="7"/>
  <c r="BB110" i="7"/>
  <c r="BC103" i="7"/>
  <c r="BB103" i="7"/>
  <c r="BC96" i="7"/>
  <c r="BB96" i="7"/>
  <c r="BC89" i="7"/>
  <c r="BB89" i="7"/>
  <c r="BC82" i="7"/>
  <c r="BB82" i="7"/>
  <c r="BC75" i="7"/>
  <c r="BB75" i="7"/>
  <c r="BC69" i="7"/>
  <c r="BB69" i="7"/>
  <c r="BC63" i="7"/>
  <c r="BB63" i="7"/>
  <c r="BC57" i="7"/>
  <c r="BB57" i="7"/>
  <c r="BC51" i="7"/>
  <c r="BB51" i="7"/>
  <c r="BC45" i="7"/>
  <c r="BB45" i="7"/>
  <c r="BC39" i="7"/>
  <c r="BB39" i="7"/>
  <c r="BC33" i="7"/>
  <c r="BB33" i="7"/>
  <c r="BC27" i="7"/>
  <c r="BB27" i="7"/>
  <c r="BC21" i="7"/>
  <c r="BB21" i="7"/>
  <c r="BJ3095" i="7" l="1"/>
  <c r="BJ3108" i="7"/>
  <c r="BJ3186" i="7"/>
  <c r="BJ3182" i="7"/>
  <c r="BJ3178" i="7"/>
  <c r="BJ3171" i="7"/>
  <c r="BJ3164" i="7"/>
  <c r="BJ3157" i="7"/>
  <c r="BJ3150" i="7"/>
  <c r="BJ3143" i="7"/>
  <c r="BJ3136" i="7"/>
  <c r="BJ3129" i="7"/>
  <c r="BJ3122" i="7"/>
  <c r="BJ3115" i="7"/>
  <c r="BJ3101" i="7"/>
  <c r="BJ3089" i="7"/>
  <c r="BJ3083" i="7"/>
  <c r="BJ3077" i="7"/>
  <c r="BJ3071" i="7"/>
  <c r="BJ3065" i="7"/>
  <c r="BJ3059" i="7"/>
  <c r="BJ3053" i="7"/>
  <c r="BJ3047" i="7"/>
  <c r="BJ3034" i="7"/>
  <c r="BJ3030" i="7"/>
  <c r="BJ3026" i="7"/>
  <c r="BJ3019" i="7"/>
  <c r="BJ3012" i="7"/>
  <c r="BJ3005" i="7"/>
  <c r="BJ2998" i="7"/>
  <c r="BJ2991" i="7"/>
  <c r="BJ2984" i="7"/>
  <c r="BJ2977" i="7"/>
  <c r="BJ2970" i="7"/>
  <c r="BJ2963" i="7"/>
  <c r="BJ2956" i="7"/>
  <c r="BJ2949" i="7"/>
  <c r="BJ2943" i="7"/>
  <c r="BJ2937" i="7"/>
  <c r="BJ2931" i="7"/>
  <c r="BJ2925" i="7"/>
  <c r="BJ2919" i="7"/>
  <c r="BJ2913" i="7"/>
  <c r="BJ2907" i="7"/>
  <c r="BJ2901" i="7"/>
  <c r="BJ2895" i="7"/>
  <c r="BJ2882" i="7"/>
  <c r="BJ2878" i="7"/>
  <c r="BJ2874" i="7"/>
  <c r="BJ2867" i="7"/>
  <c r="BJ2860" i="7"/>
  <c r="BJ2853" i="7"/>
  <c r="BJ2846" i="7"/>
  <c r="BJ2839" i="7"/>
  <c r="BJ2832" i="7"/>
  <c r="BJ2825" i="7"/>
  <c r="BJ2818" i="7"/>
  <c r="BJ2811" i="7"/>
  <c r="BJ2804" i="7"/>
  <c r="BJ2797" i="7"/>
  <c r="BJ2791" i="7"/>
  <c r="BJ2785" i="7"/>
  <c r="BJ2779" i="7"/>
  <c r="BJ2773" i="7"/>
  <c r="BJ2767" i="7"/>
  <c r="BJ2761" i="7"/>
  <c r="BJ2755" i="7"/>
  <c r="BJ2749" i="7"/>
  <c r="BJ2743" i="7"/>
  <c r="BJ2730" i="7"/>
  <c r="BJ2726" i="7"/>
  <c r="BJ2722" i="7"/>
  <c r="BJ2715" i="7"/>
  <c r="BJ2708" i="7"/>
  <c r="BJ2701" i="7"/>
  <c r="BJ2694" i="7"/>
  <c r="BJ2687" i="7"/>
  <c r="BJ2680" i="7"/>
  <c r="BJ2673" i="7"/>
  <c r="BJ2666" i="7"/>
  <c r="BJ2659" i="7"/>
  <c r="BJ2652" i="7"/>
  <c r="BJ2645" i="7"/>
  <c r="BJ2639" i="7"/>
  <c r="BJ2633" i="7"/>
  <c r="BJ2627" i="7"/>
  <c r="BJ2621" i="7"/>
  <c r="BJ2615" i="7"/>
  <c r="BJ2609" i="7"/>
  <c r="BJ2603" i="7"/>
  <c r="BJ2597" i="7"/>
  <c r="BJ2591" i="7"/>
  <c r="BJ2578" i="7"/>
  <c r="BJ2574" i="7"/>
  <c r="BJ2570" i="7"/>
  <c r="BJ2563" i="7"/>
  <c r="BJ2556" i="7"/>
  <c r="BJ2549" i="7"/>
  <c r="BJ2542" i="7"/>
  <c r="BJ2535" i="7"/>
  <c r="BJ2528" i="7"/>
  <c r="BJ2521" i="7"/>
  <c r="BJ2514" i="7"/>
  <c r="BJ2507" i="7"/>
  <c r="BJ2500" i="7"/>
  <c r="BJ2493" i="7"/>
  <c r="BJ2487" i="7"/>
  <c r="BJ2481" i="7"/>
  <c r="BJ2475" i="7"/>
  <c r="BJ2469" i="7"/>
  <c r="BJ2463" i="7"/>
  <c r="BJ2457" i="7"/>
  <c r="BJ2451" i="7"/>
  <c r="BJ2445" i="7"/>
  <c r="BJ2439" i="7"/>
  <c r="BJ2426" i="7"/>
  <c r="BJ2422" i="7"/>
  <c r="BJ2418" i="7"/>
  <c r="BJ2411" i="7"/>
  <c r="BJ2404" i="7"/>
  <c r="BJ2397" i="7"/>
  <c r="BJ2390" i="7"/>
  <c r="BJ2383" i="7"/>
  <c r="BJ2376" i="7"/>
  <c r="BJ2369" i="7"/>
  <c r="BJ2362" i="7"/>
  <c r="BJ2355" i="7"/>
  <c r="BJ2348" i="7"/>
  <c r="BJ2341" i="7"/>
  <c r="BJ2335" i="7"/>
  <c r="BJ2329" i="7"/>
  <c r="BJ2323" i="7"/>
  <c r="BJ2317" i="7"/>
  <c r="BJ2311" i="7"/>
  <c r="BJ2305" i="7"/>
  <c r="BJ2299" i="7"/>
  <c r="BJ2293" i="7"/>
  <c r="BJ2287" i="7"/>
  <c r="BJ2274" i="7"/>
  <c r="BJ2270" i="7"/>
  <c r="BJ2266" i="7"/>
  <c r="BJ2259" i="7"/>
  <c r="BJ2252" i="7"/>
  <c r="BJ2245" i="7"/>
  <c r="BJ2238" i="7"/>
  <c r="BJ2231" i="7"/>
  <c r="BJ2224" i="7"/>
  <c r="BJ2217" i="7"/>
  <c r="BJ2210" i="7"/>
  <c r="BJ2203" i="7"/>
  <c r="BJ2196" i="7"/>
  <c r="BJ2189" i="7"/>
  <c r="BJ2183" i="7"/>
  <c r="BJ2177" i="7"/>
  <c r="BJ2171" i="7"/>
  <c r="BJ2165" i="7"/>
  <c r="BJ2159" i="7"/>
  <c r="BJ2153" i="7"/>
  <c r="BJ2147" i="7"/>
  <c r="BJ2141" i="7"/>
  <c r="BJ2135" i="7"/>
  <c r="BJ2122" i="7"/>
  <c r="BJ2118" i="7"/>
  <c r="BJ2114" i="7"/>
  <c r="BJ2107" i="7"/>
  <c r="BJ2100" i="7"/>
  <c r="BJ2093" i="7"/>
  <c r="BJ2086" i="7"/>
  <c r="BJ2079" i="7"/>
  <c r="BJ2072" i="7"/>
  <c r="BJ2065" i="7"/>
  <c r="BJ2058" i="7"/>
  <c r="BJ2051" i="7"/>
  <c r="BJ2044" i="7"/>
  <c r="BJ2037" i="7"/>
  <c r="BJ2031" i="7"/>
  <c r="BJ2025" i="7"/>
  <c r="BJ2019" i="7"/>
  <c r="BJ2013" i="7"/>
  <c r="BJ2007" i="7"/>
  <c r="BJ2001" i="7"/>
  <c r="BJ1995" i="7"/>
  <c r="BJ1989" i="7"/>
  <c r="BJ1983" i="7"/>
  <c r="BJ1970" i="7"/>
  <c r="BJ1966" i="7"/>
  <c r="BJ1962" i="7"/>
  <c r="BJ1955" i="7"/>
  <c r="BJ1948" i="7"/>
  <c r="BJ1941" i="7"/>
  <c r="BJ1934" i="7"/>
  <c r="BJ1927" i="7"/>
  <c r="BJ1920" i="7"/>
  <c r="BJ1913" i="7"/>
  <c r="BJ1906" i="7"/>
  <c r="BJ1899" i="7"/>
  <c r="BJ1892" i="7"/>
  <c r="BJ1885" i="7"/>
  <c r="BJ1879" i="7"/>
  <c r="BJ1873" i="7"/>
  <c r="BJ1867" i="7"/>
  <c r="BJ1861" i="7"/>
  <c r="BJ1855" i="7"/>
  <c r="BJ1849" i="7"/>
  <c r="BJ1843" i="7"/>
  <c r="BJ1837" i="7"/>
  <c r="BJ1831" i="7"/>
  <c r="BJ1818" i="7"/>
  <c r="BJ1814" i="7"/>
  <c r="BJ1810" i="7"/>
  <c r="BJ1803" i="7"/>
  <c r="BJ1796" i="7"/>
  <c r="BJ1789" i="7"/>
  <c r="BJ1782" i="7"/>
  <c r="BJ1775" i="7"/>
  <c r="BJ1768" i="7"/>
  <c r="BJ1761" i="7"/>
  <c r="BJ1754" i="7"/>
  <c r="BJ1747" i="7"/>
  <c r="BJ1740" i="7"/>
  <c r="BJ1733" i="7"/>
  <c r="BJ1727" i="7"/>
  <c r="BJ1721" i="7"/>
  <c r="BJ1715" i="7"/>
  <c r="BJ1709" i="7"/>
  <c r="BJ1703" i="7"/>
  <c r="BJ1697" i="7"/>
  <c r="BJ1691" i="7"/>
  <c r="BJ1685" i="7"/>
  <c r="BJ1679" i="7"/>
  <c r="BJ1666" i="7"/>
  <c r="BJ1662" i="7"/>
  <c r="BJ1658" i="7"/>
  <c r="BJ1651" i="7"/>
  <c r="BJ1644" i="7"/>
  <c r="BJ1637" i="7"/>
  <c r="BJ1630" i="7"/>
  <c r="BJ1623" i="7"/>
  <c r="BJ1616" i="7"/>
  <c r="BJ1609" i="7"/>
  <c r="BJ1602" i="7"/>
  <c r="BJ1595" i="7"/>
  <c r="BJ1588" i="7"/>
  <c r="BJ1581" i="7"/>
  <c r="BJ1575" i="7"/>
  <c r="BJ1569" i="7"/>
  <c r="BJ1563" i="7"/>
  <c r="BJ1557" i="7"/>
  <c r="BJ1551" i="7"/>
  <c r="BJ1545" i="7"/>
  <c r="BJ1539" i="7"/>
  <c r="BJ1533" i="7"/>
  <c r="BJ1527" i="7"/>
  <c r="BJ1514" i="7"/>
  <c r="BJ1510" i="7"/>
  <c r="BJ1506" i="7"/>
  <c r="BJ1499" i="7"/>
  <c r="BJ1492" i="7"/>
  <c r="BJ1485" i="7"/>
  <c r="BJ1478" i="7"/>
  <c r="BJ1471" i="7"/>
  <c r="BJ1464" i="7"/>
  <c r="BJ1457" i="7"/>
  <c r="BJ1450" i="7"/>
  <c r="BJ1443" i="7"/>
  <c r="BJ1436" i="7"/>
  <c r="BJ1429" i="7"/>
  <c r="BJ1423" i="7"/>
  <c r="BJ1417" i="7"/>
  <c r="BJ1411" i="7"/>
  <c r="BJ1405" i="7"/>
  <c r="BJ1399" i="7"/>
  <c r="BJ1393" i="7"/>
  <c r="BJ1387" i="7"/>
  <c r="BJ1381" i="7"/>
  <c r="BJ1375" i="7"/>
  <c r="BJ1362" i="7"/>
  <c r="BJ1358" i="7"/>
  <c r="BJ1354" i="7"/>
  <c r="BJ1347" i="7"/>
  <c r="BJ1340" i="7"/>
  <c r="BJ1333" i="7"/>
  <c r="BJ1326" i="7"/>
  <c r="BJ1319" i="7"/>
  <c r="BJ1312" i="7"/>
  <c r="BJ1305" i="7"/>
  <c r="BJ1298" i="7"/>
  <c r="BJ1291" i="7"/>
  <c r="BJ1284" i="7"/>
  <c r="BJ1277" i="7"/>
  <c r="BJ1271" i="7"/>
  <c r="BJ1265" i="7"/>
  <c r="BJ1259" i="7"/>
  <c r="BJ1253" i="7"/>
  <c r="BJ1247" i="7"/>
  <c r="BJ1241" i="7"/>
  <c r="BJ1235" i="7"/>
  <c r="BJ1229" i="7"/>
  <c r="BJ1223" i="7"/>
  <c r="BJ1210" i="7"/>
  <c r="BJ1206" i="7"/>
  <c r="BJ1202" i="7"/>
  <c r="BJ1195" i="7"/>
  <c r="BJ1188" i="7"/>
  <c r="BJ1181" i="7"/>
  <c r="BJ1174" i="7"/>
  <c r="BJ1167" i="7"/>
  <c r="BJ1160" i="7"/>
  <c r="BJ1153" i="7"/>
  <c r="BJ1146" i="7"/>
  <c r="BJ1139" i="7"/>
  <c r="BJ1132" i="7"/>
  <c r="BJ1125" i="7"/>
  <c r="BJ1119" i="7"/>
  <c r="BJ1113" i="7"/>
  <c r="BJ1107" i="7"/>
  <c r="BJ1101" i="7"/>
  <c r="BJ1095" i="7"/>
  <c r="BJ1089" i="7"/>
  <c r="BJ1083" i="7"/>
  <c r="BJ1077" i="7"/>
  <c r="BJ1071" i="7"/>
  <c r="BJ1058" i="7"/>
  <c r="BJ1054" i="7"/>
  <c r="BJ1050" i="7"/>
  <c r="BJ1043" i="7"/>
  <c r="BJ1036" i="7"/>
  <c r="BJ1029" i="7"/>
  <c r="BJ1022" i="7"/>
  <c r="BJ1015" i="7"/>
  <c r="BJ1008" i="7"/>
  <c r="BJ1001" i="7"/>
  <c r="BJ994" i="7"/>
  <c r="BJ987" i="7"/>
  <c r="BJ980" i="7"/>
  <c r="BJ973" i="7"/>
  <c r="BJ967" i="7"/>
  <c r="BJ961" i="7"/>
  <c r="BJ955" i="7"/>
  <c r="BJ949" i="7"/>
  <c r="BJ943" i="7"/>
  <c r="BJ937" i="7"/>
  <c r="BJ931" i="7"/>
  <c r="BJ925" i="7"/>
  <c r="BJ919" i="7"/>
  <c r="BJ906" i="7"/>
  <c r="BJ902" i="7"/>
  <c r="BJ898" i="7"/>
  <c r="BJ891" i="7"/>
  <c r="BJ884" i="7"/>
  <c r="BJ877" i="7"/>
  <c r="BJ870" i="7"/>
  <c r="BJ863" i="7"/>
  <c r="BJ856" i="7"/>
  <c r="BJ849" i="7"/>
  <c r="BJ842" i="7"/>
  <c r="BJ835" i="7"/>
  <c r="BJ828" i="7"/>
  <c r="BJ821" i="7"/>
  <c r="BJ815" i="7"/>
  <c r="BJ809" i="7"/>
  <c r="BJ803" i="7"/>
  <c r="BJ797" i="7"/>
  <c r="BJ791" i="7"/>
  <c r="BJ785" i="7"/>
  <c r="BJ779" i="7"/>
  <c r="BJ773" i="7"/>
  <c r="BJ767" i="7"/>
  <c r="BJ754" i="7"/>
  <c r="BJ750" i="7"/>
  <c r="BJ746" i="7"/>
  <c r="BJ739" i="7"/>
  <c r="BJ732" i="7"/>
  <c r="BJ725" i="7"/>
  <c r="BJ718" i="7"/>
  <c r="BJ711" i="7"/>
  <c r="BJ704" i="7"/>
  <c r="BJ697" i="7"/>
  <c r="BJ690" i="7"/>
  <c r="BJ683" i="7"/>
  <c r="BJ676" i="7"/>
  <c r="BJ669" i="7"/>
  <c r="BJ663" i="7"/>
  <c r="BJ657" i="7"/>
  <c r="BJ651" i="7"/>
  <c r="BJ645" i="7"/>
  <c r="BJ639" i="7"/>
  <c r="BJ633" i="7"/>
  <c r="BJ627" i="7"/>
  <c r="BJ621" i="7"/>
  <c r="BJ615" i="7"/>
  <c r="BJ602" i="7"/>
  <c r="BJ598" i="7"/>
  <c r="BJ594" i="7"/>
  <c r="BJ587" i="7"/>
  <c r="BJ580" i="7"/>
  <c r="BJ573" i="7"/>
  <c r="BJ566" i="7"/>
  <c r="BJ559" i="7"/>
  <c r="BJ552" i="7"/>
  <c r="BJ545" i="7"/>
  <c r="BJ538" i="7"/>
  <c r="BJ531" i="7"/>
  <c r="BJ524" i="7"/>
  <c r="BJ517" i="7"/>
  <c r="BJ511" i="7"/>
  <c r="BJ505" i="7"/>
  <c r="BJ499" i="7"/>
  <c r="BJ493" i="7"/>
  <c r="BJ487" i="7"/>
  <c r="BJ481" i="7"/>
  <c r="BJ475" i="7"/>
  <c r="BJ469" i="7"/>
  <c r="BJ463" i="7"/>
  <c r="BJ450" i="7"/>
  <c r="BJ446" i="7"/>
  <c r="BJ442" i="7"/>
  <c r="BJ435" i="7"/>
  <c r="BJ428" i="7"/>
  <c r="BJ421" i="7"/>
  <c r="BJ414" i="7"/>
  <c r="BJ407" i="7"/>
  <c r="BJ400" i="7"/>
  <c r="BJ393" i="7"/>
  <c r="BJ386" i="7"/>
  <c r="BJ379" i="7"/>
  <c r="BJ372" i="7"/>
  <c r="BJ365" i="7"/>
  <c r="BJ359" i="7"/>
  <c r="BJ353" i="7"/>
  <c r="BJ347" i="7"/>
  <c r="BJ341" i="7"/>
  <c r="BJ335" i="7"/>
  <c r="BJ329" i="7"/>
  <c r="BJ323" i="7"/>
  <c r="BJ317" i="7"/>
  <c r="BJ311" i="7"/>
  <c r="BJ283" i="7"/>
  <c r="BJ276" i="7"/>
  <c r="BJ269" i="7"/>
  <c r="BJ262" i="7"/>
  <c r="BJ255" i="7"/>
  <c r="BJ248" i="7"/>
  <c r="BJ241" i="7"/>
  <c r="BJ234" i="7"/>
  <c r="BJ227" i="7"/>
  <c r="BJ207" i="7"/>
  <c r="BJ201" i="7"/>
  <c r="BJ195" i="7"/>
  <c r="BJ189" i="7"/>
  <c r="BJ183" i="7"/>
  <c r="BJ177" i="7"/>
  <c r="BJ171" i="7"/>
  <c r="BJ165" i="7"/>
  <c r="BJ159" i="7"/>
  <c r="BJ213" i="7"/>
  <c r="BJ220" i="7"/>
  <c r="BH3230" i="7" l="1"/>
  <c r="BG3230" i="7"/>
  <c r="BE3230" i="7"/>
  <c r="BD3230" i="7"/>
  <c r="BB3230" i="7"/>
  <c r="AZ3230" i="7"/>
  <c r="BH3221" i="7"/>
  <c r="BG3221" i="7"/>
  <c r="BE3221" i="7"/>
  <c r="BD3221" i="7"/>
  <c r="BB3221" i="7"/>
  <c r="AZ3221" i="7"/>
  <c r="BH3212" i="7"/>
  <c r="BG3212" i="7"/>
  <c r="BE3212" i="7"/>
  <c r="BD3212" i="7"/>
  <c r="BB3212" i="7"/>
  <c r="AZ3212" i="7"/>
  <c r="BH3203" i="7"/>
  <c r="BG3203" i="7"/>
  <c r="BE3203" i="7"/>
  <c r="BD3203" i="7"/>
  <c r="BB3203" i="7"/>
  <c r="AZ3203" i="7"/>
  <c r="BH3194" i="7"/>
  <c r="BA3186" i="7" l="1"/>
  <c r="BA3182" i="7"/>
  <c r="BA3178" i="7"/>
  <c r="BA3171" i="7"/>
  <c r="BA3164" i="7"/>
  <c r="BA3157" i="7"/>
  <c r="BA3150" i="7"/>
  <c r="BA3143" i="7"/>
  <c r="BA3136" i="7"/>
  <c r="BA3129" i="7"/>
  <c r="BA3122" i="7"/>
  <c r="BA3115" i="7"/>
  <c r="BA3108" i="7"/>
  <c r="BA3101" i="7"/>
  <c r="BA3095" i="7"/>
  <c r="BA3089" i="7"/>
  <c r="BA3083" i="7"/>
  <c r="BA3077" i="7"/>
  <c r="BA3071" i="7"/>
  <c r="BA3065" i="7"/>
  <c r="BA3059" i="7"/>
  <c r="BA3053" i="7"/>
  <c r="BA3047" i="7"/>
  <c r="BA3034" i="7"/>
  <c r="BA3030" i="7"/>
  <c r="BA3026" i="7"/>
  <c r="BA3019" i="7"/>
  <c r="BA3012" i="7"/>
  <c r="BA3005" i="7"/>
  <c r="BA2998" i="7"/>
  <c r="BA2991" i="7"/>
  <c r="BA2984" i="7"/>
  <c r="BA2977" i="7"/>
  <c r="BA2970" i="7"/>
  <c r="BA2963" i="7"/>
  <c r="BA2956" i="7"/>
  <c r="BA2949" i="7"/>
  <c r="BA2943" i="7"/>
  <c r="BA2937" i="7"/>
  <c r="BA2931" i="7"/>
  <c r="BA2925" i="7"/>
  <c r="BA2919" i="7"/>
  <c r="BA2913" i="7"/>
  <c r="BA2907" i="7"/>
  <c r="BA2901" i="7"/>
  <c r="BA2895" i="7"/>
  <c r="BA2882" i="7"/>
  <c r="BA2878" i="7"/>
  <c r="BA2874" i="7"/>
  <c r="BA2867" i="7"/>
  <c r="BA2860" i="7"/>
  <c r="BA2853" i="7"/>
  <c r="BA2846" i="7"/>
  <c r="BA2839" i="7"/>
  <c r="BA2832" i="7"/>
  <c r="BA2825" i="7"/>
  <c r="BA2818" i="7"/>
  <c r="BA2811" i="7"/>
  <c r="BA2804" i="7"/>
  <c r="BA2797" i="7"/>
  <c r="BA2791" i="7"/>
  <c r="BA2785" i="7"/>
  <c r="BA2779" i="7"/>
  <c r="BA2773" i="7"/>
  <c r="BA2767" i="7"/>
  <c r="BA2761" i="7"/>
  <c r="BA2755" i="7"/>
  <c r="BA2749" i="7"/>
  <c r="BA2743" i="7"/>
  <c r="BA2730" i="7"/>
  <c r="BA2726" i="7"/>
  <c r="BA2722" i="7"/>
  <c r="BA2715" i="7"/>
  <c r="BA2708" i="7"/>
  <c r="BA2701" i="7"/>
  <c r="BA2694" i="7"/>
  <c r="BA2687" i="7"/>
  <c r="BA2680" i="7"/>
  <c r="BA2673" i="7"/>
  <c r="BA2666" i="7"/>
  <c r="BA2659" i="7"/>
  <c r="BA2652" i="7"/>
  <c r="BA2645" i="7"/>
  <c r="BA2639" i="7"/>
  <c r="BA2633" i="7"/>
  <c r="BA2627" i="7"/>
  <c r="BA2621" i="7"/>
  <c r="BA2615" i="7"/>
  <c r="BA2609" i="7"/>
  <c r="BA2603" i="7"/>
  <c r="BA2597" i="7"/>
  <c r="BA2591" i="7"/>
  <c r="BA2578" i="7"/>
  <c r="BA2574" i="7"/>
  <c r="BA2570" i="7"/>
  <c r="BA2563" i="7"/>
  <c r="BA2556" i="7"/>
  <c r="BA2549" i="7"/>
  <c r="BA2542" i="7"/>
  <c r="BA2535" i="7"/>
  <c r="BA2528" i="7"/>
  <c r="BA2521" i="7"/>
  <c r="BA2514" i="7"/>
  <c r="BA2507" i="7"/>
  <c r="BA2500" i="7"/>
  <c r="BA2493" i="7"/>
  <c r="BA2487" i="7"/>
  <c r="BA2481" i="7"/>
  <c r="BA2475" i="7"/>
  <c r="BA2469" i="7"/>
  <c r="BA2463" i="7"/>
  <c r="BA2457" i="7"/>
  <c r="BA2451" i="7"/>
  <c r="BA2445" i="7"/>
  <c r="BA2439" i="7"/>
  <c r="BA2426" i="7"/>
  <c r="BA2422" i="7"/>
  <c r="BA2418" i="7"/>
  <c r="BA2411" i="7"/>
  <c r="BA2404" i="7"/>
  <c r="BA2397" i="7"/>
  <c r="BA2390" i="7"/>
  <c r="BA2383" i="7"/>
  <c r="BA2376" i="7"/>
  <c r="BA2369" i="7"/>
  <c r="BA2362" i="7"/>
  <c r="BA2355" i="7"/>
  <c r="BA2348" i="7"/>
  <c r="BA2341" i="7"/>
  <c r="BA2335" i="7"/>
  <c r="BA2329" i="7"/>
  <c r="BA2323" i="7"/>
  <c r="BA2317" i="7"/>
  <c r="BA2311" i="7"/>
  <c r="BA2305" i="7"/>
  <c r="BA2299" i="7"/>
  <c r="BA2293" i="7"/>
  <c r="BA2287" i="7"/>
  <c r="BA2274" i="7"/>
  <c r="BA2270" i="7"/>
  <c r="BA2266" i="7"/>
  <c r="BA2259" i="7"/>
  <c r="BA2252" i="7"/>
  <c r="BA2245" i="7"/>
  <c r="BA2238" i="7"/>
  <c r="BA2231" i="7"/>
  <c r="BA2224" i="7"/>
  <c r="BA2217" i="7"/>
  <c r="BA2210" i="7"/>
  <c r="BA2203" i="7"/>
  <c r="BA2196" i="7"/>
  <c r="BA2189" i="7"/>
  <c r="BA2183" i="7"/>
  <c r="BA2177" i="7"/>
  <c r="BA2171" i="7"/>
  <c r="BA2165" i="7"/>
  <c r="BA2159" i="7"/>
  <c r="BA2153" i="7"/>
  <c r="BA2147" i="7"/>
  <c r="BA2141" i="7"/>
  <c r="BA2135" i="7"/>
  <c r="BA2122" i="7"/>
  <c r="BA2118" i="7"/>
  <c r="BA2114" i="7"/>
  <c r="BA2107" i="7"/>
  <c r="BA2100" i="7"/>
  <c r="BA2093" i="7"/>
  <c r="BA2086" i="7"/>
  <c r="BA2079" i="7"/>
  <c r="BA2072" i="7"/>
  <c r="BA2065" i="7"/>
  <c r="BA2058" i="7"/>
  <c r="BA2051" i="7"/>
  <c r="BA2044" i="7"/>
  <c r="BA2037" i="7"/>
  <c r="BA2031" i="7"/>
  <c r="BA2025" i="7"/>
  <c r="BA2019" i="7"/>
  <c r="BA2013" i="7"/>
  <c r="BA2007" i="7"/>
  <c r="BA2001" i="7"/>
  <c r="BA1995" i="7"/>
  <c r="BA1989" i="7"/>
  <c r="BA1983" i="7"/>
  <c r="BA1970" i="7"/>
  <c r="BA1966" i="7"/>
  <c r="BA1962" i="7"/>
  <c r="BA1955" i="7"/>
  <c r="BA1948" i="7"/>
  <c r="BA1941" i="7"/>
  <c r="BA1934" i="7"/>
  <c r="BA1927" i="7"/>
  <c r="BA1920" i="7"/>
  <c r="BA1913" i="7"/>
  <c r="BA1906" i="7"/>
  <c r="BA1899" i="7"/>
  <c r="BA1892" i="7"/>
  <c r="BA1885" i="7"/>
  <c r="BA1879" i="7"/>
  <c r="BA1873" i="7"/>
  <c r="BA1867" i="7"/>
  <c r="BA1861" i="7"/>
  <c r="BA1855" i="7"/>
  <c r="BA1849" i="7"/>
  <c r="BA1843" i="7"/>
  <c r="BA1837" i="7"/>
  <c r="BA1831" i="7"/>
  <c r="BA1818" i="7"/>
  <c r="BA1814" i="7"/>
  <c r="BA1810" i="7"/>
  <c r="BA1803" i="7"/>
  <c r="BA1796" i="7"/>
  <c r="BA1789" i="7"/>
  <c r="BA1782" i="7"/>
  <c r="BA1775" i="7"/>
  <c r="BA1768" i="7"/>
  <c r="BA1761" i="7"/>
  <c r="BA1754" i="7"/>
  <c r="BA1747" i="7"/>
  <c r="BA1740" i="7"/>
  <c r="BA1733" i="7"/>
  <c r="BA1727" i="7"/>
  <c r="BA1721" i="7"/>
  <c r="BA1715" i="7"/>
  <c r="BA1709" i="7"/>
  <c r="BA1703" i="7"/>
  <c r="BA1697" i="7"/>
  <c r="BA1691" i="7"/>
  <c r="BA1685" i="7"/>
  <c r="BA1679" i="7"/>
  <c r="BA1666" i="7"/>
  <c r="BA1662" i="7"/>
  <c r="BA1658" i="7"/>
  <c r="BA1651" i="7"/>
  <c r="BA1644" i="7"/>
  <c r="BA1637" i="7"/>
  <c r="BA1630" i="7"/>
  <c r="BA1623" i="7"/>
  <c r="BA1616" i="7"/>
  <c r="BA1609" i="7"/>
  <c r="BA1602" i="7"/>
  <c r="BA1595" i="7"/>
  <c r="BA1588" i="7"/>
  <c r="BA1581" i="7"/>
  <c r="BA1575" i="7"/>
  <c r="BA1569" i="7"/>
  <c r="BA1563" i="7"/>
  <c r="BA1557" i="7"/>
  <c r="BA1551" i="7"/>
  <c r="BA1545" i="7"/>
  <c r="BA1539" i="7"/>
  <c r="BA1533" i="7"/>
  <c r="BA1527" i="7"/>
  <c r="BA1514" i="7"/>
  <c r="BA1510" i="7"/>
  <c r="BA1506" i="7"/>
  <c r="BA1499" i="7"/>
  <c r="BA1492" i="7"/>
  <c r="BA1485" i="7"/>
  <c r="BA1478" i="7"/>
  <c r="BA1471" i="7"/>
  <c r="BA1464" i="7"/>
  <c r="BA1457" i="7"/>
  <c r="BA1450" i="7"/>
  <c r="BA1443" i="7"/>
  <c r="BA1436" i="7"/>
  <c r="BA1429" i="7"/>
  <c r="BA1423" i="7"/>
  <c r="BA1417" i="7"/>
  <c r="BA1411" i="7"/>
  <c r="BA1405" i="7"/>
  <c r="BA1399" i="7"/>
  <c r="BA1393" i="7"/>
  <c r="BA1387" i="7"/>
  <c r="BA1381" i="7"/>
  <c r="BA1375" i="7"/>
  <c r="BA1362" i="7"/>
  <c r="BA1358" i="7"/>
  <c r="BA1354" i="7"/>
  <c r="BA1347" i="7"/>
  <c r="BA1340" i="7"/>
  <c r="BA1333" i="7"/>
  <c r="BA1326" i="7"/>
  <c r="BA1319" i="7"/>
  <c r="BA1312" i="7"/>
  <c r="BA1305" i="7"/>
  <c r="BA1298" i="7"/>
  <c r="BA1291" i="7"/>
  <c r="BA1284" i="7"/>
  <c r="BA1277" i="7"/>
  <c r="BA1271" i="7"/>
  <c r="BA1265" i="7"/>
  <c r="BA1259" i="7"/>
  <c r="BA1253" i="7"/>
  <c r="BA1247" i="7"/>
  <c r="BA1241" i="7"/>
  <c r="BA1235" i="7"/>
  <c r="BA1229" i="7"/>
  <c r="BA1223" i="7"/>
  <c r="BA1210" i="7"/>
  <c r="BA1206" i="7"/>
  <c r="BA1202" i="7"/>
  <c r="BA1195" i="7"/>
  <c r="BA1188" i="7"/>
  <c r="BA1181" i="7"/>
  <c r="BA1174" i="7"/>
  <c r="BA1167" i="7"/>
  <c r="BA1160" i="7"/>
  <c r="BA1153" i="7"/>
  <c r="BA1146" i="7"/>
  <c r="BA1139" i="7"/>
  <c r="BA1132" i="7"/>
  <c r="BA1125" i="7"/>
  <c r="BA1119" i="7"/>
  <c r="BA1113" i="7"/>
  <c r="BA1107" i="7"/>
  <c r="BA1101" i="7"/>
  <c r="BA1095" i="7"/>
  <c r="BA1089" i="7"/>
  <c r="BA1083" i="7"/>
  <c r="BA1077" i="7"/>
  <c r="BA1071" i="7"/>
  <c r="BA1058" i="7"/>
  <c r="BA1054" i="7"/>
  <c r="BA1050" i="7"/>
  <c r="BA1043" i="7"/>
  <c r="BA1036" i="7"/>
  <c r="BA1029" i="7"/>
  <c r="BA1022" i="7"/>
  <c r="BA1015" i="7"/>
  <c r="BA1008" i="7"/>
  <c r="BA1001" i="7"/>
  <c r="BA994" i="7"/>
  <c r="BA987" i="7"/>
  <c r="BA980" i="7"/>
  <c r="BA973" i="7"/>
  <c r="BA967" i="7"/>
  <c r="BA961" i="7"/>
  <c r="BA955" i="7"/>
  <c r="BA949" i="7"/>
  <c r="BA943" i="7"/>
  <c r="BA937" i="7"/>
  <c r="BA931" i="7"/>
  <c r="BA925" i="7"/>
  <c r="BA919" i="7"/>
  <c r="BA906" i="7"/>
  <c r="BA902" i="7"/>
  <c r="BA898" i="7"/>
  <c r="BA891" i="7"/>
  <c r="BA884" i="7"/>
  <c r="BA877" i="7"/>
  <c r="BA870" i="7"/>
  <c r="BA863" i="7"/>
  <c r="BA856" i="7"/>
  <c r="BA849" i="7"/>
  <c r="BA842" i="7"/>
  <c r="BA835" i="7"/>
  <c r="BA828" i="7"/>
  <c r="BA821" i="7"/>
  <c r="BA815" i="7"/>
  <c r="BA809" i="7"/>
  <c r="BA803" i="7"/>
  <c r="BA797" i="7"/>
  <c r="BA791" i="7"/>
  <c r="BA785" i="7"/>
  <c r="BA779" i="7"/>
  <c r="BA773" i="7"/>
  <c r="BA767" i="7"/>
  <c r="BA754" i="7"/>
  <c r="BA750" i="7"/>
  <c r="BA746" i="7"/>
  <c r="BA739" i="7"/>
  <c r="BA732" i="7"/>
  <c r="BA725" i="7"/>
  <c r="BA718" i="7"/>
  <c r="BA711" i="7"/>
  <c r="BA704" i="7"/>
  <c r="BA697" i="7"/>
  <c r="BA690" i="7"/>
  <c r="BA683" i="7"/>
  <c r="BA676" i="7"/>
  <c r="BA669" i="7"/>
  <c r="BA663" i="7"/>
  <c r="BA657" i="7"/>
  <c r="BA651" i="7"/>
  <c r="BA645" i="7"/>
  <c r="BA639" i="7"/>
  <c r="BA633" i="7"/>
  <c r="BA627" i="7"/>
  <c r="BA621" i="7"/>
  <c r="BA615" i="7"/>
  <c r="BA602" i="7"/>
  <c r="BA598" i="7"/>
  <c r="BA594" i="7"/>
  <c r="BA587" i="7"/>
  <c r="BA580" i="7"/>
  <c r="BA573" i="7"/>
  <c r="BA566" i="7"/>
  <c r="BA559" i="7"/>
  <c r="BA552" i="7"/>
  <c r="BA545" i="7"/>
  <c r="BA538" i="7"/>
  <c r="BA531" i="7"/>
  <c r="BA524" i="7"/>
  <c r="BA517" i="7"/>
  <c r="BA511" i="7"/>
  <c r="BA505" i="7"/>
  <c r="BA499" i="7"/>
  <c r="BA493" i="7"/>
  <c r="BA487" i="7"/>
  <c r="BA481" i="7"/>
  <c r="BA475" i="7"/>
  <c r="BA469" i="7"/>
  <c r="BA463" i="7"/>
  <c r="BA450" i="7"/>
  <c r="BA446" i="7"/>
  <c r="BA442" i="7"/>
  <c r="BA435" i="7"/>
  <c r="BA428" i="7"/>
  <c r="BA421" i="7"/>
  <c r="BA414" i="7"/>
  <c r="BA407" i="7"/>
  <c r="BA400" i="7"/>
  <c r="BA393" i="7"/>
  <c r="BA386" i="7"/>
  <c r="BA379" i="7"/>
  <c r="BA372" i="7"/>
  <c r="BA365" i="7"/>
  <c r="BA359" i="7"/>
  <c r="BA353" i="7"/>
  <c r="BA347" i="7"/>
  <c r="BA341" i="7"/>
  <c r="BA335" i="7"/>
  <c r="BA329" i="7"/>
  <c r="BA323" i="7"/>
  <c r="BA317" i="7"/>
  <c r="BA311" i="7"/>
  <c r="AZ3186" i="7" l="1"/>
  <c r="AZ3034" i="7"/>
  <c r="AZ2882" i="7"/>
  <c r="AZ2730" i="7"/>
  <c r="AZ2578" i="7"/>
  <c r="AZ2426" i="7"/>
  <c r="AZ2274" i="7"/>
  <c r="AZ2122" i="7"/>
  <c r="AZ1970" i="7"/>
  <c r="AZ1818" i="7"/>
  <c r="AZ1666" i="7"/>
  <c r="AZ1514" i="7"/>
  <c r="AZ1362" i="7"/>
  <c r="AZ1210" i="7"/>
  <c r="AZ1058" i="7"/>
  <c r="AZ906" i="7"/>
  <c r="AZ754" i="7"/>
  <c r="AZ602" i="7"/>
  <c r="AZ450" i="7"/>
  <c r="AZ295" i="7"/>
  <c r="AZ296" i="7"/>
  <c r="AZ297" i="7"/>
  <c r="AZ298" i="7"/>
  <c r="BI21" i="7" l="1"/>
  <c r="AJ21" i="7" l="1"/>
  <c r="AJ20" i="7"/>
  <c r="AJ19" i="7"/>
  <c r="AJ18" i="7"/>
  <c r="AJ17" i="7"/>
  <c r="AJ16" i="7"/>
  <c r="AJ15" i="7"/>
  <c r="AJ14" i="7"/>
  <c r="AJ13" i="7"/>
  <c r="AJ12" i="7"/>
  <c r="AJ11" i="7"/>
  <c r="AJ10" i="7"/>
  <c r="AJ9" i="7"/>
  <c r="AJ8" i="7"/>
  <c r="AJ7" i="7"/>
  <c r="AJ6" i="7"/>
  <c r="AJ5" i="7"/>
  <c r="AJ4" i="7"/>
  <c r="AJ3" i="7"/>
  <c r="AJ2" i="7"/>
  <c r="CA3190" i="7"/>
  <c r="CA3191" i="7"/>
  <c r="CA3192" i="7"/>
  <c r="CA3193" i="7"/>
  <c r="CA3195" i="7"/>
  <c r="CA3196" i="7"/>
  <c r="CA3197" i="7"/>
  <c r="CA3198" i="7"/>
  <c r="CA3199" i="7"/>
  <c r="CA3200" i="7"/>
  <c r="CA3201" i="7"/>
  <c r="CA3202" i="7"/>
  <c r="CA3204" i="7"/>
  <c r="CA3205" i="7"/>
  <c r="CA3206" i="7"/>
  <c r="CA3207" i="7"/>
  <c r="CA3208" i="7"/>
  <c r="CA3209" i="7"/>
  <c r="CA3210" i="7"/>
  <c r="CA3211" i="7"/>
  <c r="CA3213" i="7"/>
  <c r="CA3214" i="7"/>
  <c r="CA3215" i="7"/>
  <c r="CA3216" i="7"/>
  <c r="CA3217" i="7"/>
  <c r="CA3218" i="7"/>
  <c r="CA3219" i="7"/>
  <c r="CA3220" i="7"/>
  <c r="CA3222" i="7"/>
  <c r="CA3223" i="7"/>
  <c r="CA3224" i="7"/>
  <c r="CA3225" i="7"/>
  <c r="CA3226" i="7"/>
  <c r="CA3227" i="7"/>
  <c r="CA3228" i="7"/>
  <c r="CA3229" i="7"/>
  <c r="CA3231" i="7"/>
  <c r="CA3232" i="7"/>
  <c r="CA3233" i="7"/>
  <c r="CA3189" i="7"/>
  <c r="CA3187" i="7"/>
  <c r="CA3188" i="7"/>
  <c r="AX3188" i="7"/>
  <c r="AX3187" i="7"/>
  <c r="BI3186" i="7"/>
  <c r="BG3186" i="7"/>
  <c r="BF3186" i="7"/>
  <c r="BE3186" i="7"/>
  <c r="BD3186" i="7"/>
  <c r="AZ3185" i="7"/>
  <c r="B3185" i="7"/>
  <c r="AZ3184" i="7"/>
  <c r="AZ3183" i="7"/>
  <c r="BG3182" i="7"/>
  <c r="BE3182" i="7"/>
  <c r="BD3182" i="7"/>
  <c r="AZ3182" i="7"/>
  <c r="BF3182" i="7" s="1"/>
  <c r="AZ3181" i="7"/>
  <c r="B3181" i="7"/>
  <c r="AZ3180" i="7"/>
  <c r="AZ3179" i="7"/>
  <c r="BG3178" i="7"/>
  <c r="BE3178" i="7"/>
  <c r="BD3178" i="7"/>
  <c r="AZ3178" i="7"/>
  <c r="BF3178" i="7" s="1"/>
  <c r="AZ3177" i="7"/>
  <c r="B3177" i="7"/>
  <c r="AZ3176" i="7"/>
  <c r="AZ3175" i="7"/>
  <c r="AZ3174" i="7"/>
  <c r="AZ3173" i="7"/>
  <c r="AZ3172" i="7"/>
  <c r="BK3171" i="7"/>
  <c r="BG3171" i="7"/>
  <c r="BE3171" i="7"/>
  <c r="BD3171" i="7"/>
  <c r="AZ3171" i="7"/>
  <c r="AZ3170" i="7"/>
  <c r="AZ3169" i="7"/>
  <c r="BF3171" i="7" s="1"/>
  <c r="B3169" i="7"/>
  <c r="AZ3168" i="7"/>
  <c r="AZ3167" i="7"/>
  <c r="AZ3166" i="7"/>
  <c r="AZ3165" i="7"/>
  <c r="BK3164" i="7"/>
  <c r="BG3164" i="7"/>
  <c r="BE3164" i="7"/>
  <c r="BD3164" i="7"/>
  <c r="AZ3164" i="7"/>
  <c r="AZ3163" i="7"/>
  <c r="AZ3162" i="7"/>
  <c r="BI3164" i="7" s="1"/>
  <c r="B3162" i="7"/>
  <c r="AZ3161" i="7"/>
  <c r="AZ3160" i="7"/>
  <c r="AZ3159" i="7"/>
  <c r="AZ3158" i="7"/>
  <c r="BK3157" i="7"/>
  <c r="BG3157" i="7"/>
  <c r="BE3157" i="7"/>
  <c r="BD3157" i="7"/>
  <c r="AZ3157" i="7"/>
  <c r="AZ3156" i="7"/>
  <c r="AZ3155" i="7"/>
  <c r="BF3157" i="7" s="1"/>
  <c r="B3155" i="7"/>
  <c r="AZ3154" i="7"/>
  <c r="AZ3153" i="7"/>
  <c r="AZ3152" i="7"/>
  <c r="AZ3151" i="7"/>
  <c r="BK3150" i="7"/>
  <c r="BG3150" i="7"/>
  <c r="BE3150" i="7"/>
  <c r="BD3150" i="7"/>
  <c r="AZ3150" i="7"/>
  <c r="AZ3149" i="7"/>
  <c r="AZ3148" i="7"/>
  <c r="BI3150" i="7" s="1"/>
  <c r="B3148" i="7"/>
  <c r="AZ3147" i="7"/>
  <c r="AZ3146" i="7"/>
  <c r="AZ3145" i="7"/>
  <c r="AZ3144" i="7"/>
  <c r="BK3143" i="7"/>
  <c r="BG3143" i="7"/>
  <c r="BE3143" i="7"/>
  <c r="BD3143" i="7"/>
  <c r="AZ3143" i="7"/>
  <c r="AZ3142" i="7"/>
  <c r="AZ3141" i="7"/>
  <c r="BI3143" i="7" s="1"/>
  <c r="B3141" i="7"/>
  <c r="AZ3140" i="7"/>
  <c r="AZ3139" i="7"/>
  <c r="AZ3138" i="7"/>
  <c r="AZ3137" i="7"/>
  <c r="BK3136" i="7"/>
  <c r="BG3136" i="7"/>
  <c r="BE3136" i="7"/>
  <c r="BD3136" i="7"/>
  <c r="AZ3136" i="7"/>
  <c r="AZ3135" i="7"/>
  <c r="AZ3134" i="7"/>
  <c r="BI3136" i="7" s="1"/>
  <c r="B3134" i="7"/>
  <c r="AZ3133" i="7"/>
  <c r="AZ3132" i="7"/>
  <c r="AZ3131" i="7"/>
  <c r="AZ3130" i="7"/>
  <c r="BK3129" i="7"/>
  <c r="BG3129" i="7"/>
  <c r="BE3129" i="7"/>
  <c r="BD3129" i="7"/>
  <c r="AZ3129" i="7"/>
  <c r="AZ3128" i="7"/>
  <c r="AZ3127" i="7"/>
  <c r="BI3129" i="7" s="1"/>
  <c r="B3127" i="7"/>
  <c r="AZ3126" i="7"/>
  <c r="AZ3125" i="7"/>
  <c r="AZ3124" i="7"/>
  <c r="AZ3123" i="7"/>
  <c r="BK3122" i="7"/>
  <c r="BG3122" i="7"/>
  <c r="BE3122" i="7"/>
  <c r="BD3122" i="7"/>
  <c r="AZ3122" i="7"/>
  <c r="AZ3121" i="7"/>
  <c r="AZ3120" i="7"/>
  <c r="BF3122" i="7" s="1"/>
  <c r="B3120" i="7"/>
  <c r="AZ3119" i="7"/>
  <c r="AZ3118" i="7"/>
  <c r="AZ3117" i="7"/>
  <c r="AZ3116" i="7"/>
  <c r="BK3115" i="7"/>
  <c r="BG3115" i="7"/>
  <c r="BE3115" i="7"/>
  <c r="BD3115" i="7"/>
  <c r="AZ3115" i="7"/>
  <c r="AZ3114" i="7"/>
  <c r="AZ3113" i="7"/>
  <c r="BI3115" i="7" s="1"/>
  <c r="B3113" i="7"/>
  <c r="AZ3112" i="7"/>
  <c r="AZ3111" i="7"/>
  <c r="AZ3110" i="7"/>
  <c r="AZ3109" i="7"/>
  <c r="BK3108" i="7"/>
  <c r="BG3108" i="7"/>
  <c r="BE3108" i="7"/>
  <c r="BD3108" i="7"/>
  <c r="AZ3108" i="7"/>
  <c r="AZ3107" i="7"/>
  <c r="AZ3106" i="7"/>
  <c r="BI3108" i="7" s="1"/>
  <c r="B3106" i="7"/>
  <c r="AZ3105" i="7"/>
  <c r="AZ3104" i="7"/>
  <c r="AZ3103" i="7"/>
  <c r="AZ3102" i="7"/>
  <c r="BL3101" i="7"/>
  <c r="BK3101" i="7"/>
  <c r="BG3101" i="7"/>
  <c r="BE3101" i="7"/>
  <c r="BD3101" i="7"/>
  <c r="AZ3101" i="7"/>
  <c r="AZ3100" i="7"/>
  <c r="AZ3099" i="7"/>
  <c r="BF3101" i="7" s="1"/>
  <c r="B3099" i="7"/>
  <c r="AZ3098" i="7"/>
  <c r="AZ3097" i="7"/>
  <c r="AZ3096" i="7"/>
  <c r="BL3095" i="7"/>
  <c r="BK3095" i="7"/>
  <c r="BG3095" i="7"/>
  <c r="BE3095" i="7"/>
  <c r="BD3095" i="7"/>
  <c r="AZ3095" i="7"/>
  <c r="AZ3094" i="7"/>
  <c r="AZ3093" i="7"/>
  <c r="BF3095" i="7" s="1"/>
  <c r="B3093" i="7"/>
  <c r="AZ3092" i="7"/>
  <c r="AZ3091" i="7"/>
  <c r="AZ3090" i="7"/>
  <c r="BL3089" i="7"/>
  <c r="BK3089" i="7"/>
  <c r="BG3089" i="7"/>
  <c r="BE3089" i="7"/>
  <c r="BD3089" i="7"/>
  <c r="AZ3089" i="7"/>
  <c r="AZ3088" i="7"/>
  <c r="AZ3087" i="7"/>
  <c r="BF3089" i="7" s="1"/>
  <c r="B3087" i="7"/>
  <c r="AZ3086" i="7"/>
  <c r="AZ3085" i="7"/>
  <c r="AZ3084" i="7"/>
  <c r="BL3083" i="7"/>
  <c r="BK3083" i="7"/>
  <c r="BG3083" i="7"/>
  <c r="BE3083" i="7"/>
  <c r="BD3083" i="7"/>
  <c r="AZ3083" i="7"/>
  <c r="AZ3082" i="7"/>
  <c r="AZ3081" i="7"/>
  <c r="BI3083" i="7" s="1"/>
  <c r="B3081" i="7"/>
  <c r="AZ3080" i="7"/>
  <c r="AZ3079" i="7"/>
  <c r="AZ3078" i="7"/>
  <c r="BL3077" i="7"/>
  <c r="BK3077" i="7"/>
  <c r="BG3077" i="7"/>
  <c r="BE3077" i="7"/>
  <c r="BD3077" i="7"/>
  <c r="AZ3077" i="7"/>
  <c r="AZ3076" i="7"/>
  <c r="AZ3075" i="7"/>
  <c r="BF3077" i="7" s="1"/>
  <c r="B3075" i="7"/>
  <c r="AZ3074" i="7"/>
  <c r="AZ3073" i="7"/>
  <c r="AZ3072" i="7"/>
  <c r="BL3071" i="7"/>
  <c r="BK3071" i="7"/>
  <c r="BG3071" i="7"/>
  <c r="BE3071" i="7"/>
  <c r="BD3071" i="7"/>
  <c r="AZ3071" i="7"/>
  <c r="AZ3070" i="7"/>
  <c r="AZ3069" i="7"/>
  <c r="BF3071" i="7" s="1"/>
  <c r="B3069" i="7"/>
  <c r="AZ3068" i="7"/>
  <c r="AZ3067" i="7"/>
  <c r="AZ3066" i="7"/>
  <c r="BL3065" i="7"/>
  <c r="BK3065" i="7"/>
  <c r="BG3065" i="7"/>
  <c r="BE3065" i="7"/>
  <c r="BD3065" i="7"/>
  <c r="AZ3065" i="7"/>
  <c r="AZ3064" i="7"/>
  <c r="AZ3063" i="7"/>
  <c r="BF3065" i="7" s="1"/>
  <c r="B3063" i="7"/>
  <c r="AZ3062" i="7"/>
  <c r="AZ3061" i="7"/>
  <c r="AZ3060" i="7"/>
  <c r="BL3059" i="7"/>
  <c r="BK3059" i="7"/>
  <c r="BG3059" i="7"/>
  <c r="BE3059" i="7"/>
  <c r="BD3059" i="7"/>
  <c r="AZ3059" i="7"/>
  <c r="AZ3058" i="7"/>
  <c r="AZ3057" i="7"/>
  <c r="BI3059" i="7" s="1"/>
  <c r="B3057" i="7"/>
  <c r="AZ3056" i="7"/>
  <c r="AZ3055" i="7"/>
  <c r="AZ3054" i="7"/>
  <c r="BL3053" i="7"/>
  <c r="BK3053" i="7"/>
  <c r="BG3053" i="7"/>
  <c r="BE3053" i="7"/>
  <c r="BD3053" i="7"/>
  <c r="AZ3053" i="7"/>
  <c r="AZ3052" i="7"/>
  <c r="AZ3051" i="7"/>
  <c r="BF3053" i="7" s="1"/>
  <c r="B3051" i="7"/>
  <c r="AZ3050" i="7"/>
  <c r="AZ3049" i="7"/>
  <c r="AZ3048" i="7"/>
  <c r="BL3047" i="7"/>
  <c r="BK3047" i="7"/>
  <c r="BG3047" i="7"/>
  <c r="BE3047" i="7"/>
  <c r="BD3047" i="7"/>
  <c r="AZ3047" i="7"/>
  <c r="AZ3046" i="7"/>
  <c r="AZ3045" i="7"/>
  <c r="BF3047" i="7" s="1"/>
  <c r="B3045" i="7"/>
  <c r="AZ3041" i="7"/>
  <c r="BH3178" i="7" s="1"/>
  <c r="AZ3040" i="7"/>
  <c r="AZ3039" i="7"/>
  <c r="AZ3038" i="7"/>
  <c r="AZ3037" i="7"/>
  <c r="AX3036" i="7"/>
  <c r="AX3035" i="7"/>
  <c r="BI3034" i="7"/>
  <c r="BG3034" i="7"/>
  <c r="BF3034" i="7"/>
  <c r="BE3034" i="7"/>
  <c r="BD3034" i="7"/>
  <c r="AZ3033" i="7"/>
  <c r="B3033" i="7"/>
  <c r="AZ3032" i="7"/>
  <c r="AZ3031" i="7"/>
  <c r="BG3030" i="7"/>
  <c r="BE3030" i="7"/>
  <c r="BD3030" i="7"/>
  <c r="AZ3030" i="7"/>
  <c r="BI3030" i="7" s="1"/>
  <c r="AZ3029" i="7"/>
  <c r="B3029" i="7"/>
  <c r="AZ3028" i="7"/>
  <c r="AZ3027" i="7"/>
  <c r="BG3026" i="7"/>
  <c r="BE3026" i="7"/>
  <c r="BD3026" i="7"/>
  <c r="AZ3026" i="7"/>
  <c r="BI3026" i="7" s="1"/>
  <c r="AZ3025" i="7"/>
  <c r="B3025" i="7"/>
  <c r="AZ3024" i="7"/>
  <c r="AZ3023" i="7"/>
  <c r="AZ3022" i="7"/>
  <c r="AZ3021" i="7"/>
  <c r="AZ3020" i="7"/>
  <c r="BK3019" i="7"/>
  <c r="BG3019" i="7"/>
  <c r="BE3019" i="7"/>
  <c r="BD3019" i="7"/>
  <c r="AZ3019" i="7"/>
  <c r="AZ3018" i="7"/>
  <c r="AZ3017" i="7"/>
  <c r="BI3019" i="7" s="1"/>
  <c r="B3017" i="7"/>
  <c r="AZ3016" i="7"/>
  <c r="AZ3015" i="7"/>
  <c r="AZ3014" i="7"/>
  <c r="AZ3013" i="7"/>
  <c r="BK3012" i="7"/>
  <c r="BG3012" i="7"/>
  <c r="BE3012" i="7"/>
  <c r="BD3012" i="7"/>
  <c r="AZ3012" i="7"/>
  <c r="AZ3011" i="7"/>
  <c r="AZ3010" i="7"/>
  <c r="BF3012" i="7" s="1"/>
  <c r="B3010" i="7"/>
  <c r="AZ3009" i="7"/>
  <c r="AZ3008" i="7"/>
  <c r="AZ3007" i="7"/>
  <c r="AZ3006" i="7"/>
  <c r="BK3005" i="7"/>
  <c r="BG3005" i="7"/>
  <c r="BE3005" i="7"/>
  <c r="BD3005" i="7"/>
  <c r="AZ3005" i="7"/>
  <c r="AZ3004" i="7"/>
  <c r="AZ3003" i="7"/>
  <c r="BI3005" i="7" s="1"/>
  <c r="B3003" i="7"/>
  <c r="AZ3002" i="7"/>
  <c r="AZ3001" i="7"/>
  <c r="AZ3000" i="7"/>
  <c r="AZ2999" i="7"/>
  <c r="BK2998" i="7"/>
  <c r="BG2998" i="7"/>
  <c r="BE2998" i="7"/>
  <c r="BD2998" i="7"/>
  <c r="AZ2998" i="7"/>
  <c r="AZ2997" i="7"/>
  <c r="AZ2996" i="7"/>
  <c r="BI2998" i="7" s="1"/>
  <c r="B2996" i="7"/>
  <c r="AZ2995" i="7"/>
  <c r="AZ2994" i="7"/>
  <c r="AZ2993" i="7"/>
  <c r="AZ2992" i="7"/>
  <c r="BK2991" i="7"/>
  <c r="BG2991" i="7"/>
  <c r="BE2991" i="7"/>
  <c r="BD2991" i="7"/>
  <c r="AZ2991" i="7"/>
  <c r="AZ2990" i="7"/>
  <c r="AZ2989" i="7"/>
  <c r="BI2991" i="7" s="1"/>
  <c r="B2989" i="7"/>
  <c r="AZ2988" i="7"/>
  <c r="AZ2987" i="7"/>
  <c r="AZ2986" i="7"/>
  <c r="AZ2985" i="7"/>
  <c r="BK2984" i="7"/>
  <c r="BG2984" i="7"/>
  <c r="BE2984" i="7"/>
  <c r="BD2984" i="7"/>
  <c r="AZ2984" i="7"/>
  <c r="AZ2983" i="7"/>
  <c r="AZ2982" i="7"/>
  <c r="BF2984" i="7" s="1"/>
  <c r="B2982" i="7"/>
  <c r="AZ2981" i="7"/>
  <c r="AZ2980" i="7"/>
  <c r="AZ2979" i="7"/>
  <c r="AZ2978" i="7"/>
  <c r="BK2977" i="7"/>
  <c r="BG2977" i="7"/>
  <c r="BE2977" i="7"/>
  <c r="BD2977" i="7"/>
  <c r="AZ2977" i="7"/>
  <c r="AZ2976" i="7"/>
  <c r="AZ2975" i="7"/>
  <c r="BI2977" i="7" s="1"/>
  <c r="B2975" i="7"/>
  <c r="AZ2974" i="7"/>
  <c r="AZ2973" i="7"/>
  <c r="AZ2972" i="7"/>
  <c r="AZ2971" i="7"/>
  <c r="BK2970" i="7"/>
  <c r="BG2970" i="7"/>
  <c r="BE2970" i="7"/>
  <c r="BD2970" i="7"/>
  <c r="AZ2970" i="7"/>
  <c r="AZ2969" i="7"/>
  <c r="AZ2968" i="7"/>
  <c r="BF2970" i="7" s="1"/>
  <c r="B2968" i="7"/>
  <c r="AZ2967" i="7"/>
  <c r="AZ2966" i="7"/>
  <c r="AZ2965" i="7"/>
  <c r="AZ2964" i="7"/>
  <c r="BK2963" i="7"/>
  <c r="BG2963" i="7"/>
  <c r="BE2963" i="7"/>
  <c r="BD2963" i="7"/>
  <c r="AZ2963" i="7"/>
  <c r="AZ2962" i="7"/>
  <c r="AZ2961" i="7"/>
  <c r="BI2963" i="7" s="1"/>
  <c r="B2961" i="7"/>
  <c r="AZ2960" i="7"/>
  <c r="AZ2959" i="7"/>
  <c r="AZ2958" i="7"/>
  <c r="AZ2957" i="7"/>
  <c r="BK2956" i="7"/>
  <c r="BG2956" i="7"/>
  <c r="BE2956" i="7"/>
  <c r="BD2956" i="7"/>
  <c r="AZ2956" i="7"/>
  <c r="AZ2955" i="7"/>
  <c r="AZ2954" i="7"/>
  <c r="BF2956" i="7" s="1"/>
  <c r="B2954" i="7"/>
  <c r="AZ2953" i="7"/>
  <c r="AZ2952" i="7"/>
  <c r="AZ2951" i="7"/>
  <c r="AZ2950" i="7"/>
  <c r="BL2949" i="7"/>
  <c r="BK2949" i="7"/>
  <c r="BG2949" i="7"/>
  <c r="BE2949" i="7"/>
  <c r="BD2949" i="7"/>
  <c r="AZ2949" i="7"/>
  <c r="AZ2948" i="7"/>
  <c r="AZ2947" i="7"/>
  <c r="BI2949" i="7" s="1"/>
  <c r="B2947" i="7"/>
  <c r="AZ2946" i="7"/>
  <c r="AZ2945" i="7"/>
  <c r="AZ2944" i="7"/>
  <c r="BL2943" i="7"/>
  <c r="BK2943" i="7"/>
  <c r="BG2943" i="7"/>
  <c r="BE2943" i="7"/>
  <c r="BD2943" i="7"/>
  <c r="AZ2943" i="7"/>
  <c r="AZ2942" i="7"/>
  <c r="AZ2941" i="7"/>
  <c r="BI2943" i="7" s="1"/>
  <c r="B2941" i="7"/>
  <c r="AZ2940" i="7"/>
  <c r="AZ2939" i="7"/>
  <c r="AZ2938" i="7"/>
  <c r="BL2937" i="7"/>
  <c r="BK2937" i="7"/>
  <c r="BG2937" i="7"/>
  <c r="BE2937" i="7"/>
  <c r="BD2937" i="7"/>
  <c r="AZ2937" i="7"/>
  <c r="AZ2936" i="7"/>
  <c r="AZ2935" i="7"/>
  <c r="BI2937" i="7" s="1"/>
  <c r="B2935" i="7"/>
  <c r="AZ2934" i="7"/>
  <c r="AZ2933" i="7"/>
  <c r="AZ2932" i="7"/>
  <c r="BL2931" i="7"/>
  <c r="BK2931" i="7"/>
  <c r="BG2931" i="7"/>
  <c r="BE2931" i="7"/>
  <c r="BD2931" i="7"/>
  <c r="AZ2931" i="7"/>
  <c r="AZ2930" i="7"/>
  <c r="AZ2929" i="7"/>
  <c r="BI2931" i="7" s="1"/>
  <c r="B2929" i="7"/>
  <c r="AZ2928" i="7"/>
  <c r="AZ2927" i="7"/>
  <c r="AZ2926" i="7"/>
  <c r="BL2925" i="7"/>
  <c r="BK2925" i="7"/>
  <c r="BG2925" i="7"/>
  <c r="BE2925" i="7"/>
  <c r="BD2925" i="7"/>
  <c r="AZ2925" i="7"/>
  <c r="AZ2924" i="7"/>
  <c r="AZ2923" i="7"/>
  <c r="BI2925" i="7" s="1"/>
  <c r="B2923" i="7"/>
  <c r="AZ2922" i="7"/>
  <c r="AZ2921" i="7"/>
  <c r="AZ2920" i="7"/>
  <c r="BL2919" i="7"/>
  <c r="BK2919" i="7"/>
  <c r="BG2919" i="7"/>
  <c r="BE2919" i="7"/>
  <c r="BD2919" i="7"/>
  <c r="AZ2919" i="7"/>
  <c r="AZ2918" i="7"/>
  <c r="AZ2917" i="7"/>
  <c r="BI2919" i="7" s="1"/>
  <c r="B2917" i="7"/>
  <c r="AZ2916" i="7"/>
  <c r="AZ2915" i="7"/>
  <c r="AZ2914" i="7"/>
  <c r="BL2913" i="7"/>
  <c r="BK2913" i="7"/>
  <c r="BG2913" i="7"/>
  <c r="BE2913" i="7"/>
  <c r="BD2913" i="7"/>
  <c r="AZ2913" i="7"/>
  <c r="AZ2912" i="7"/>
  <c r="AZ2911" i="7"/>
  <c r="BI2913" i="7" s="1"/>
  <c r="B2911" i="7"/>
  <c r="AZ2910" i="7"/>
  <c r="AZ2909" i="7"/>
  <c r="AZ2908" i="7"/>
  <c r="BL2907" i="7"/>
  <c r="BK2907" i="7"/>
  <c r="BG2907" i="7"/>
  <c r="BE2907" i="7"/>
  <c r="BD2907" i="7"/>
  <c r="AZ2907" i="7"/>
  <c r="AZ2906" i="7"/>
  <c r="AZ2905" i="7"/>
  <c r="BI2907" i="7" s="1"/>
  <c r="B2905" i="7"/>
  <c r="AZ2904" i="7"/>
  <c r="AZ2903" i="7"/>
  <c r="AZ2902" i="7"/>
  <c r="BL2901" i="7"/>
  <c r="BK2901" i="7"/>
  <c r="BG2901" i="7"/>
  <c r="BE2901" i="7"/>
  <c r="BD2901" i="7"/>
  <c r="AZ2901" i="7"/>
  <c r="AZ2900" i="7"/>
  <c r="AZ2899" i="7"/>
  <c r="BI2901" i="7" s="1"/>
  <c r="B2899" i="7"/>
  <c r="AZ2898" i="7"/>
  <c r="AZ2897" i="7"/>
  <c r="AZ2896" i="7"/>
  <c r="BL2895" i="7"/>
  <c r="BK2895" i="7"/>
  <c r="BG2895" i="7"/>
  <c r="BE2895" i="7"/>
  <c r="BD2895" i="7"/>
  <c r="AZ2895" i="7"/>
  <c r="AZ2894" i="7"/>
  <c r="AZ2893" i="7"/>
  <c r="BI2895" i="7" s="1"/>
  <c r="B2893" i="7"/>
  <c r="AZ2889" i="7"/>
  <c r="BH2931" i="7" s="1"/>
  <c r="AZ2888" i="7"/>
  <c r="AZ2887" i="7"/>
  <c r="AZ2886" i="7"/>
  <c r="AZ2885" i="7"/>
  <c r="AX2884" i="7"/>
  <c r="AX2883" i="7"/>
  <c r="BI2882" i="7"/>
  <c r="BG2882" i="7"/>
  <c r="BF2882" i="7"/>
  <c r="BE2882" i="7"/>
  <c r="BD2882" i="7"/>
  <c r="AZ2881" i="7"/>
  <c r="B2881" i="7"/>
  <c r="AZ2880" i="7"/>
  <c r="AZ2879" i="7"/>
  <c r="BG2878" i="7"/>
  <c r="BE2878" i="7"/>
  <c r="BD2878" i="7"/>
  <c r="AZ2878" i="7"/>
  <c r="BF2878" i="7" s="1"/>
  <c r="AZ2877" i="7"/>
  <c r="B2877" i="7"/>
  <c r="AZ2876" i="7"/>
  <c r="AZ2875" i="7"/>
  <c r="BG2874" i="7"/>
  <c r="BE2874" i="7"/>
  <c r="BD2874" i="7"/>
  <c r="AZ2874" i="7"/>
  <c r="BI2874" i="7" s="1"/>
  <c r="AZ2873" i="7"/>
  <c r="B2873" i="7"/>
  <c r="AZ2872" i="7"/>
  <c r="AZ2871" i="7"/>
  <c r="AZ2870" i="7"/>
  <c r="AZ2869" i="7"/>
  <c r="AZ2868" i="7"/>
  <c r="BK2867" i="7"/>
  <c r="BG2867" i="7"/>
  <c r="BE2867" i="7"/>
  <c r="BD2867" i="7"/>
  <c r="AZ2867" i="7"/>
  <c r="AZ2866" i="7"/>
  <c r="AZ2865" i="7"/>
  <c r="BF2867" i="7" s="1"/>
  <c r="B2865" i="7"/>
  <c r="AZ2864" i="7"/>
  <c r="AZ2863" i="7"/>
  <c r="AZ2862" i="7"/>
  <c r="AZ2861" i="7"/>
  <c r="BK2860" i="7"/>
  <c r="BG2860" i="7"/>
  <c r="BE2860" i="7"/>
  <c r="BD2860" i="7"/>
  <c r="AZ2860" i="7"/>
  <c r="AZ2859" i="7"/>
  <c r="AZ2858" i="7"/>
  <c r="BI2860" i="7" s="1"/>
  <c r="B2858" i="7"/>
  <c r="AZ2857" i="7"/>
  <c r="AZ2856" i="7"/>
  <c r="AZ2855" i="7"/>
  <c r="AZ2854" i="7"/>
  <c r="BK2853" i="7"/>
  <c r="BG2853" i="7"/>
  <c r="BE2853" i="7"/>
  <c r="BD2853" i="7"/>
  <c r="AZ2853" i="7"/>
  <c r="AZ2852" i="7"/>
  <c r="AZ2851" i="7"/>
  <c r="BF2853" i="7" s="1"/>
  <c r="B2851" i="7"/>
  <c r="AZ2850" i="7"/>
  <c r="AZ2849" i="7"/>
  <c r="AZ2848" i="7"/>
  <c r="AZ2847" i="7"/>
  <c r="BK2846" i="7"/>
  <c r="BG2846" i="7"/>
  <c r="BE2846" i="7"/>
  <c r="BD2846" i="7"/>
  <c r="AZ2846" i="7"/>
  <c r="AZ2845" i="7"/>
  <c r="AZ2844" i="7"/>
  <c r="BF2846" i="7" s="1"/>
  <c r="B2844" i="7"/>
  <c r="AZ2843" i="7"/>
  <c r="AZ2842" i="7"/>
  <c r="AZ2841" i="7"/>
  <c r="AZ2840" i="7"/>
  <c r="BK2839" i="7"/>
  <c r="BG2839" i="7"/>
  <c r="BE2839" i="7"/>
  <c r="BD2839" i="7"/>
  <c r="AZ2839" i="7"/>
  <c r="AZ2838" i="7"/>
  <c r="AZ2837" i="7"/>
  <c r="BF2839" i="7" s="1"/>
  <c r="B2837" i="7"/>
  <c r="AZ2836" i="7"/>
  <c r="AZ2835" i="7"/>
  <c r="AZ2834" i="7"/>
  <c r="AZ2833" i="7"/>
  <c r="BK2832" i="7"/>
  <c r="BG2832" i="7"/>
  <c r="BE2832" i="7"/>
  <c r="BD2832" i="7"/>
  <c r="AZ2832" i="7"/>
  <c r="AZ2831" i="7"/>
  <c r="AZ2830" i="7"/>
  <c r="BI2832" i="7" s="1"/>
  <c r="B2830" i="7"/>
  <c r="AZ2829" i="7"/>
  <c r="AZ2828" i="7"/>
  <c r="AZ2827" i="7"/>
  <c r="AZ2826" i="7"/>
  <c r="BK2825" i="7"/>
  <c r="BG2825" i="7"/>
  <c r="BE2825" i="7"/>
  <c r="BD2825" i="7"/>
  <c r="AZ2825" i="7"/>
  <c r="AZ2824" i="7"/>
  <c r="AZ2823" i="7"/>
  <c r="BF2825" i="7" s="1"/>
  <c r="B2823" i="7"/>
  <c r="AZ2822" i="7"/>
  <c r="AZ2821" i="7"/>
  <c r="AZ2820" i="7"/>
  <c r="AZ2819" i="7"/>
  <c r="BK2818" i="7"/>
  <c r="BG2818" i="7"/>
  <c r="BE2818" i="7"/>
  <c r="BD2818" i="7"/>
  <c r="AZ2818" i="7"/>
  <c r="AZ2817" i="7"/>
  <c r="AZ2816" i="7"/>
  <c r="BF2818" i="7" s="1"/>
  <c r="B2816" i="7"/>
  <c r="AZ2815" i="7"/>
  <c r="AZ2814" i="7"/>
  <c r="AZ2813" i="7"/>
  <c r="AZ2812" i="7"/>
  <c r="BK2811" i="7"/>
  <c r="BG2811" i="7"/>
  <c r="BE2811" i="7"/>
  <c r="BD2811" i="7"/>
  <c r="AZ2811" i="7"/>
  <c r="AZ2810" i="7"/>
  <c r="AZ2809" i="7"/>
  <c r="BF2811" i="7" s="1"/>
  <c r="B2809" i="7"/>
  <c r="AZ2808" i="7"/>
  <c r="AZ2807" i="7"/>
  <c r="AZ2806" i="7"/>
  <c r="AZ2805" i="7"/>
  <c r="BK2804" i="7"/>
  <c r="BG2804" i="7"/>
  <c r="BE2804" i="7"/>
  <c r="BD2804" i="7"/>
  <c r="AZ2804" i="7"/>
  <c r="AZ2803" i="7"/>
  <c r="AZ2802" i="7"/>
  <c r="BI2804" i="7" s="1"/>
  <c r="B2802" i="7"/>
  <c r="AZ2801" i="7"/>
  <c r="AZ2800" i="7"/>
  <c r="AZ2799" i="7"/>
  <c r="AZ2798" i="7"/>
  <c r="BL2797" i="7"/>
  <c r="BK2797" i="7"/>
  <c r="BG2797" i="7"/>
  <c r="BE2797" i="7"/>
  <c r="BD2797" i="7"/>
  <c r="AZ2797" i="7"/>
  <c r="AZ2796" i="7"/>
  <c r="AZ2795" i="7"/>
  <c r="BF2797" i="7" s="1"/>
  <c r="B2795" i="7"/>
  <c r="AZ2794" i="7"/>
  <c r="AZ2793" i="7"/>
  <c r="AZ2792" i="7"/>
  <c r="BL2791" i="7"/>
  <c r="BK2791" i="7"/>
  <c r="BG2791" i="7"/>
  <c r="BE2791" i="7"/>
  <c r="BD2791" i="7"/>
  <c r="AZ2791" i="7"/>
  <c r="AZ2790" i="7"/>
  <c r="AZ2789" i="7"/>
  <c r="BF2791" i="7" s="1"/>
  <c r="B2789" i="7"/>
  <c r="AZ2788" i="7"/>
  <c r="AZ2787" i="7"/>
  <c r="AZ2786" i="7"/>
  <c r="BL2785" i="7"/>
  <c r="BK2785" i="7"/>
  <c r="BG2785" i="7"/>
  <c r="BE2785" i="7"/>
  <c r="BD2785" i="7"/>
  <c r="AZ2785" i="7"/>
  <c r="AZ2784" i="7"/>
  <c r="AZ2783" i="7"/>
  <c r="BF2785" i="7" s="1"/>
  <c r="B2783" i="7"/>
  <c r="AZ2782" i="7"/>
  <c r="AZ2781" i="7"/>
  <c r="AZ2780" i="7"/>
  <c r="BL2779" i="7"/>
  <c r="BK2779" i="7"/>
  <c r="BG2779" i="7"/>
  <c r="BE2779" i="7"/>
  <c r="BD2779" i="7"/>
  <c r="AZ2779" i="7"/>
  <c r="AZ2778" i="7"/>
  <c r="AZ2777" i="7"/>
  <c r="BI2779" i="7" s="1"/>
  <c r="B2777" i="7"/>
  <c r="AZ2776" i="7"/>
  <c r="AZ2775" i="7"/>
  <c r="AZ2774" i="7"/>
  <c r="BL2773" i="7"/>
  <c r="BK2773" i="7"/>
  <c r="BG2773" i="7"/>
  <c r="BE2773" i="7"/>
  <c r="BD2773" i="7"/>
  <c r="AZ2773" i="7"/>
  <c r="AZ2772" i="7"/>
  <c r="AZ2771" i="7"/>
  <c r="BF2773" i="7" s="1"/>
  <c r="B2771" i="7"/>
  <c r="AZ2770" i="7"/>
  <c r="AZ2769" i="7"/>
  <c r="AZ2768" i="7"/>
  <c r="BL2767" i="7"/>
  <c r="BK2767" i="7"/>
  <c r="BG2767" i="7"/>
  <c r="BE2767" i="7"/>
  <c r="BD2767" i="7"/>
  <c r="AZ2767" i="7"/>
  <c r="AZ2766" i="7"/>
  <c r="AZ2765" i="7"/>
  <c r="BF2767" i="7" s="1"/>
  <c r="B2765" i="7"/>
  <c r="AZ2764" i="7"/>
  <c r="AZ2763" i="7"/>
  <c r="AZ2762" i="7"/>
  <c r="BL2761" i="7"/>
  <c r="BK2761" i="7"/>
  <c r="BG2761" i="7"/>
  <c r="BE2761" i="7"/>
  <c r="BD2761" i="7"/>
  <c r="AZ2761" i="7"/>
  <c r="AZ2760" i="7"/>
  <c r="AZ2759" i="7"/>
  <c r="BF2761" i="7" s="1"/>
  <c r="B2759" i="7"/>
  <c r="AZ2758" i="7"/>
  <c r="AZ2757" i="7"/>
  <c r="AZ2756" i="7"/>
  <c r="BL2755" i="7"/>
  <c r="BK2755" i="7"/>
  <c r="BG2755" i="7"/>
  <c r="BE2755" i="7"/>
  <c r="BD2755" i="7"/>
  <c r="AZ2755" i="7"/>
  <c r="AZ2754" i="7"/>
  <c r="AZ2753" i="7"/>
  <c r="BF2755" i="7" s="1"/>
  <c r="B2753" i="7"/>
  <c r="AZ2752" i="7"/>
  <c r="AZ2751" i="7"/>
  <c r="AZ2750" i="7"/>
  <c r="BL2749" i="7"/>
  <c r="BK2749" i="7"/>
  <c r="BI2749" i="7"/>
  <c r="BG2749" i="7"/>
  <c r="BE2749" i="7"/>
  <c r="BD2749" i="7"/>
  <c r="AZ2749" i="7"/>
  <c r="AZ2748" i="7"/>
  <c r="AZ2747" i="7"/>
  <c r="BF2749" i="7" s="1"/>
  <c r="B2747" i="7"/>
  <c r="AZ2746" i="7"/>
  <c r="AZ2745" i="7"/>
  <c r="AZ2744" i="7"/>
  <c r="BL2743" i="7"/>
  <c r="BK2743" i="7"/>
  <c r="BG2743" i="7"/>
  <c r="BE2743" i="7"/>
  <c r="BD2743" i="7"/>
  <c r="AZ2743" i="7"/>
  <c r="AZ2742" i="7"/>
  <c r="AZ2741" i="7"/>
  <c r="BI2743" i="7" s="1"/>
  <c r="B2741" i="7"/>
  <c r="AZ2737" i="7"/>
  <c r="BH2874" i="7" s="1"/>
  <c r="AZ2736" i="7"/>
  <c r="AZ2735" i="7"/>
  <c r="AZ2734" i="7"/>
  <c r="AZ2733" i="7"/>
  <c r="AX2732" i="7"/>
  <c r="AX2731" i="7"/>
  <c r="BI2730" i="7"/>
  <c r="BG2730" i="7"/>
  <c r="BF2730" i="7"/>
  <c r="BE2730" i="7"/>
  <c r="BD2730" i="7"/>
  <c r="AZ2729" i="7"/>
  <c r="B2729" i="7"/>
  <c r="AZ2728" i="7"/>
  <c r="AZ2727" i="7"/>
  <c r="BG2726" i="7"/>
  <c r="BE2726" i="7"/>
  <c r="BD2726" i="7"/>
  <c r="AZ2726" i="7"/>
  <c r="BI2726" i="7" s="1"/>
  <c r="AZ2725" i="7"/>
  <c r="B2725" i="7"/>
  <c r="AZ2724" i="7"/>
  <c r="AZ2723" i="7"/>
  <c r="BG2722" i="7"/>
  <c r="BE2722" i="7"/>
  <c r="BD2722" i="7"/>
  <c r="AZ2722" i="7"/>
  <c r="AZ2721" i="7"/>
  <c r="B2721" i="7"/>
  <c r="AZ2720" i="7"/>
  <c r="AZ2719" i="7"/>
  <c r="AZ2718" i="7"/>
  <c r="AZ2717" i="7"/>
  <c r="AZ2716" i="7"/>
  <c r="BK2715" i="7"/>
  <c r="BG2715" i="7"/>
  <c r="BE2715" i="7"/>
  <c r="BD2715" i="7"/>
  <c r="AZ2715" i="7"/>
  <c r="AZ2714" i="7"/>
  <c r="AZ2713" i="7"/>
  <c r="BI2715" i="7" s="1"/>
  <c r="B2713" i="7"/>
  <c r="AZ2712" i="7"/>
  <c r="AZ2711" i="7"/>
  <c r="AZ2710" i="7"/>
  <c r="AZ2709" i="7"/>
  <c r="BK2708" i="7"/>
  <c r="BG2708" i="7"/>
  <c r="BE2708" i="7"/>
  <c r="BD2708" i="7"/>
  <c r="AZ2708" i="7"/>
  <c r="AZ2707" i="7"/>
  <c r="AZ2706" i="7"/>
  <c r="BI2708" i="7" s="1"/>
  <c r="B2706" i="7"/>
  <c r="AZ2705" i="7"/>
  <c r="AZ2704" i="7"/>
  <c r="AZ2703" i="7"/>
  <c r="AZ2702" i="7"/>
  <c r="BK2701" i="7"/>
  <c r="BG2701" i="7"/>
  <c r="BE2701" i="7"/>
  <c r="BD2701" i="7"/>
  <c r="AZ2701" i="7"/>
  <c r="AZ2700" i="7"/>
  <c r="AZ2699" i="7"/>
  <c r="BI2701" i="7" s="1"/>
  <c r="B2699" i="7"/>
  <c r="AZ2698" i="7"/>
  <c r="AZ2697" i="7"/>
  <c r="AZ2696" i="7"/>
  <c r="AZ2695" i="7"/>
  <c r="BK2694" i="7"/>
  <c r="BG2694" i="7"/>
  <c r="BE2694" i="7"/>
  <c r="BD2694" i="7"/>
  <c r="AZ2694" i="7"/>
  <c r="AZ2693" i="7"/>
  <c r="AZ2692" i="7"/>
  <c r="BF2694" i="7" s="1"/>
  <c r="B2692" i="7"/>
  <c r="AZ2691" i="7"/>
  <c r="AZ2690" i="7"/>
  <c r="AZ2689" i="7"/>
  <c r="AZ2688" i="7"/>
  <c r="BK2687" i="7"/>
  <c r="BG2687" i="7"/>
  <c r="BE2687" i="7"/>
  <c r="BD2687" i="7"/>
  <c r="AZ2687" i="7"/>
  <c r="AZ2686" i="7"/>
  <c r="AZ2685" i="7"/>
  <c r="BI2687" i="7" s="1"/>
  <c r="B2685" i="7"/>
  <c r="AZ2684" i="7"/>
  <c r="AZ2683" i="7"/>
  <c r="AZ2682" i="7"/>
  <c r="AZ2681" i="7"/>
  <c r="BK2680" i="7"/>
  <c r="BG2680" i="7"/>
  <c r="BE2680" i="7"/>
  <c r="BD2680" i="7"/>
  <c r="AZ2680" i="7"/>
  <c r="AZ2679" i="7"/>
  <c r="AZ2678" i="7"/>
  <c r="BI2680" i="7" s="1"/>
  <c r="B2678" i="7"/>
  <c r="AZ2677" i="7"/>
  <c r="AZ2676" i="7"/>
  <c r="AZ2675" i="7"/>
  <c r="AZ2674" i="7"/>
  <c r="BK2673" i="7"/>
  <c r="BG2673" i="7"/>
  <c r="BE2673" i="7"/>
  <c r="BD2673" i="7"/>
  <c r="AZ2673" i="7"/>
  <c r="AZ2672" i="7"/>
  <c r="AZ2671" i="7"/>
  <c r="BI2673" i="7" s="1"/>
  <c r="B2671" i="7"/>
  <c r="AZ2670" i="7"/>
  <c r="AZ2669" i="7"/>
  <c r="AZ2668" i="7"/>
  <c r="AZ2667" i="7"/>
  <c r="BK2666" i="7"/>
  <c r="BG2666" i="7"/>
  <c r="BE2666" i="7"/>
  <c r="BD2666" i="7"/>
  <c r="AZ2666" i="7"/>
  <c r="AZ2665" i="7"/>
  <c r="AZ2664" i="7"/>
  <c r="BI2666" i="7" s="1"/>
  <c r="B2664" i="7"/>
  <c r="AZ2663" i="7"/>
  <c r="AZ2662" i="7"/>
  <c r="AZ2661" i="7"/>
  <c r="AZ2660" i="7"/>
  <c r="BK2659" i="7"/>
  <c r="BG2659" i="7"/>
  <c r="BE2659" i="7"/>
  <c r="BD2659" i="7"/>
  <c r="AZ2659" i="7"/>
  <c r="AZ2658" i="7"/>
  <c r="AZ2657" i="7"/>
  <c r="BI2659" i="7" s="1"/>
  <c r="B2657" i="7"/>
  <c r="AZ2656" i="7"/>
  <c r="AZ2655" i="7"/>
  <c r="AZ2654" i="7"/>
  <c r="AZ2653" i="7"/>
  <c r="BK2652" i="7"/>
  <c r="BG2652" i="7"/>
  <c r="BE2652" i="7"/>
  <c r="BD2652" i="7"/>
  <c r="AZ2652" i="7"/>
  <c r="AZ2651" i="7"/>
  <c r="AZ2650" i="7"/>
  <c r="BI2652" i="7" s="1"/>
  <c r="B2650" i="7"/>
  <c r="AZ2649" i="7"/>
  <c r="AZ2648" i="7"/>
  <c r="AZ2647" i="7"/>
  <c r="AZ2646" i="7"/>
  <c r="BL2645" i="7"/>
  <c r="BK2645" i="7"/>
  <c r="BG2645" i="7"/>
  <c r="BE2645" i="7"/>
  <c r="BD2645" i="7"/>
  <c r="AZ2645" i="7"/>
  <c r="AZ2644" i="7"/>
  <c r="AZ2643" i="7"/>
  <c r="BF2645" i="7" s="1"/>
  <c r="B2643" i="7"/>
  <c r="AZ2642" i="7"/>
  <c r="AZ2641" i="7"/>
  <c r="AZ2640" i="7"/>
  <c r="BL2639" i="7"/>
  <c r="BK2639" i="7"/>
  <c r="BG2639" i="7"/>
  <c r="BE2639" i="7"/>
  <c r="BD2639" i="7"/>
  <c r="AZ2639" i="7"/>
  <c r="AZ2638" i="7"/>
  <c r="AZ2637" i="7"/>
  <c r="BI2639" i="7" s="1"/>
  <c r="B2637" i="7"/>
  <c r="AZ2636" i="7"/>
  <c r="AZ2635" i="7"/>
  <c r="AZ2634" i="7"/>
  <c r="BL2633" i="7"/>
  <c r="BK2633" i="7"/>
  <c r="BG2633" i="7"/>
  <c r="BE2633" i="7"/>
  <c r="BD2633" i="7"/>
  <c r="AZ2633" i="7"/>
  <c r="AZ2632" i="7"/>
  <c r="AZ2631" i="7"/>
  <c r="BI2633" i="7" s="1"/>
  <c r="B2631" i="7"/>
  <c r="AZ2630" i="7"/>
  <c r="AZ2629" i="7"/>
  <c r="AZ2628" i="7"/>
  <c r="BL2627" i="7"/>
  <c r="BK2627" i="7"/>
  <c r="BG2627" i="7"/>
  <c r="BE2627" i="7"/>
  <c r="BD2627" i="7"/>
  <c r="AZ2627" i="7"/>
  <c r="AZ2626" i="7"/>
  <c r="AZ2625" i="7"/>
  <c r="BI2627" i="7" s="1"/>
  <c r="B2625" i="7"/>
  <c r="AZ2624" i="7"/>
  <c r="AZ2623" i="7"/>
  <c r="AZ2622" i="7"/>
  <c r="BL2621" i="7"/>
  <c r="BK2621" i="7"/>
  <c r="BG2621" i="7"/>
  <c r="BE2621" i="7"/>
  <c r="BD2621" i="7"/>
  <c r="AZ2621" i="7"/>
  <c r="AZ2620" i="7"/>
  <c r="AZ2619" i="7"/>
  <c r="BF2621" i="7" s="1"/>
  <c r="B2619" i="7"/>
  <c r="AZ2618" i="7"/>
  <c r="AZ2617" i="7"/>
  <c r="AZ2616" i="7"/>
  <c r="BL2615" i="7"/>
  <c r="BK2615" i="7"/>
  <c r="BG2615" i="7"/>
  <c r="BE2615" i="7"/>
  <c r="BD2615" i="7"/>
  <c r="AZ2615" i="7"/>
  <c r="AZ2614" i="7"/>
  <c r="AZ2613" i="7"/>
  <c r="BI2615" i="7" s="1"/>
  <c r="B2613" i="7"/>
  <c r="AZ2612" i="7"/>
  <c r="AZ2611" i="7"/>
  <c r="AZ2610" i="7"/>
  <c r="BL2609" i="7"/>
  <c r="BK2609" i="7"/>
  <c r="BG2609" i="7"/>
  <c r="BE2609" i="7"/>
  <c r="BD2609" i="7"/>
  <c r="AZ2609" i="7"/>
  <c r="AZ2608" i="7"/>
  <c r="AZ2607" i="7"/>
  <c r="BI2609" i="7" s="1"/>
  <c r="B2607" i="7"/>
  <c r="AZ2606" i="7"/>
  <c r="AZ2605" i="7"/>
  <c r="AZ2604" i="7"/>
  <c r="BL2603" i="7"/>
  <c r="BK2603" i="7"/>
  <c r="BG2603" i="7"/>
  <c r="BE2603" i="7"/>
  <c r="BD2603" i="7"/>
  <c r="AZ2603" i="7"/>
  <c r="AZ2602" i="7"/>
  <c r="AZ2601" i="7"/>
  <c r="BI2603" i="7" s="1"/>
  <c r="B2601" i="7"/>
  <c r="AZ2600" i="7"/>
  <c r="AZ2599" i="7"/>
  <c r="AZ2598" i="7"/>
  <c r="BL2597" i="7"/>
  <c r="BK2597" i="7"/>
  <c r="BG2597" i="7"/>
  <c r="BE2597" i="7"/>
  <c r="BD2597" i="7"/>
  <c r="AZ2597" i="7"/>
  <c r="AZ2596" i="7"/>
  <c r="AZ2595" i="7"/>
  <c r="BF2597" i="7" s="1"/>
  <c r="B2595" i="7"/>
  <c r="AZ2594" i="7"/>
  <c r="AZ2593" i="7"/>
  <c r="AZ2592" i="7"/>
  <c r="BL2591" i="7"/>
  <c r="BK2591" i="7"/>
  <c r="BG2591" i="7"/>
  <c r="BE2591" i="7"/>
  <c r="BD2591" i="7"/>
  <c r="AZ2591" i="7"/>
  <c r="AZ2590" i="7"/>
  <c r="AZ2589" i="7"/>
  <c r="BI2591" i="7" s="1"/>
  <c r="B2589" i="7"/>
  <c r="AZ2585" i="7"/>
  <c r="BH2627" i="7" s="1"/>
  <c r="AZ2584" i="7"/>
  <c r="AZ2583" i="7"/>
  <c r="AZ2582" i="7"/>
  <c r="AZ2581" i="7"/>
  <c r="AX2580" i="7"/>
  <c r="AX2579" i="7"/>
  <c r="BI2578" i="7"/>
  <c r="BG2578" i="7"/>
  <c r="BF2578" i="7"/>
  <c r="BE2578" i="7"/>
  <c r="BD2578" i="7"/>
  <c r="AZ2577" i="7"/>
  <c r="B2577" i="7"/>
  <c r="AZ2576" i="7"/>
  <c r="AZ2575" i="7"/>
  <c r="BG2574" i="7"/>
  <c r="BE2574" i="7"/>
  <c r="BD2574" i="7"/>
  <c r="AZ2574" i="7"/>
  <c r="BF2574" i="7" s="1"/>
  <c r="AZ2573" i="7"/>
  <c r="B2573" i="7"/>
  <c r="AZ2572" i="7"/>
  <c r="AZ2571" i="7"/>
  <c r="BG2570" i="7"/>
  <c r="BE2570" i="7"/>
  <c r="BD2570" i="7"/>
  <c r="AZ2570" i="7"/>
  <c r="BF2570" i="7" s="1"/>
  <c r="AZ2569" i="7"/>
  <c r="B2569" i="7"/>
  <c r="AZ2568" i="7"/>
  <c r="AZ2567" i="7"/>
  <c r="AZ2566" i="7"/>
  <c r="AZ2565" i="7"/>
  <c r="AZ2564" i="7"/>
  <c r="BK2563" i="7"/>
  <c r="BG2563" i="7"/>
  <c r="BE2563" i="7"/>
  <c r="BD2563" i="7"/>
  <c r="AZ2563" i="7"/>
  <c r="AZ2562" i="7"/>
  <c r="AZ2561" i="7"/>
  <c r="BF2563" i="7" s="1"/>
  <c r="B2561" i="7"/>
  <c r="AZ2560" i="7"/>
  <c r="AZ2559" i="7"/>
  <c r="AZ2558" i="7"/>
  <c r="AZ2557" i="7"/>
  <c r="BK2556" i="7"/>
  <c r="BG2556" i="7"/>
  <c r="BE2556" i="7"/>
  <c r="BD2556" i="7"/>
  <c r="AZ2556" i="7"/>
  <c r="AZ2555" i="7"/>
  <c r="AZ2554" i="7"/>
  <c r="BI2556" i="7" s="1"/>
  <c r="B2554" i="7"/>
  <c r="AZ2553" i="7"/>
  <c r="AZ2552" i="7"/>
  <c r="AZ2551" i="7"/>
  <c r="AZ2550" i="7"/>
  <c r="BK2549" i="7"/>
  <c r="BG2549" i="7"/>
  <c r="BE2549" i="7"/>
  <c r="BD2549" i="7"/>
  <c r="AZ2549" i="7"/>
  <c r="AZ2548" i="7"/>
  <c r="AZ2547" i="7"/>
  <c r="BF2549" i="7" s="1"/>
  <c r="B2547" i="7"/>
  <c r="AZ2546" i="7"/>
  <c r="AZ2545" i="7"/>
  <c r="AZ2544" i="7"/>
  <c r="AZ2543" i="7"/>
  <c r="BK2542" i="7"/>
  <c r="BG2542" i="7"/>
  <c r="BE2542" i="7"/>
  <c r="BD2542" i="7"/>
  <c r="AZ2542" i="7"/>
  <c r="AZ2541" i="7"/>
  <c r="AZ2540" i="7"/>
  <c r="BI2542" i="7" s="1"/>
  <c r="B2540" i="7"/>
  <c r="AZ2539" i="7"/>
  <c r="AZ2538" i="7"/>
  <c r="AZ2537" i="7"/>
  <c r="AZ2536" i="7"/>
  <c r="BK2535" i="7"/>
  <c r="BG2535" i="7"/>
  <c r="BE2535" i="7"/>
  <c r="BD2535" i="7"/>
  <c r="AZ2535" i="7"/>
  <c r="AZ2534" i="7"/>
  <c r="AZ2533" i="7"/>
  <c r="BF2535" i="7" s="1"/>
  <c r="B2533" i="7"/>
  <c r="AZ2532" i="7"/>
  <c r="AZ2531" i="7"/>
  <c r="AZ2530" i="7"/>
  <c r="AZ2529" i="7"/>
  <c r="BK2528" i="7"/>
  <c r="BG2528" i="7"/>
  <c r="BE2528" i="7"/>
  <c r="BD2528" i="7"/>
  <c r="AZ2528" i="7"/>
  <c r="AZ2527" i="7"/>
  <c r="AZ2526" i="7"/>
  <c r="BI2528" i="7" s="1"/>
  <c r="B2526" i="7"/>
  <c r="AZ2525" i="7"/>
  <c r="AZ2524" i="7"/>
  <c r="AZ2523" i="7"/>
  <c r="AZ2522" i="7"/>
  <c r="BK2521" i="7"/>
  <c r="BG2521" i="7"/>
  <c r="BE2521" i="7"/>
  <c r="BD2521" i="7"/>
  <c r="AZ2521" i="7"/>
  <c r="AZ2520" i="7"/>
  <c r="AZ2519" i="7"/>
  <c r="BF2521" i="7" s="1"/>
  <c r="B2519" i="7"/>
  <c r="AZ2518" i="7"/>
  <c r="AZ2517" i="7"/>
  <c r="AZ2516" i="7"/>
  <c r="AZ2515" i="7"/>
  <c r="BK2514" i="7"/>
  <c r="BG2514" i="7"/>
  <c r="BE2514" i="7"/>
  <c r="BD2514" i="7"/>
  <c r="AZ2514" i="7"/>
  <c r="AZ2513" i="7"/>
  <c r="AZ2512" i="7"/>
  <c r="BF2514" i="7" s="1"/>
  <c r="B2512" i="7"/>
  <c r="AZ2511" i="7"/>
  <c r="AZ2510" i="7"/>
  <c r="AZ2509" i="7"/>
  <c r="AZ2508" i="7"/>
  <c r="BK2507" i="7"/>
  <c r="BG2507" i="7"/>
  <c r="BE2507" i="7"/>
  <c r="BD2507" i="7"/>
  <c r="AZ2507" i="7"/>
  <c r="AZ2506" i="7"/>
  <c r="AZ2505" i="7"/>
  <c r="BF2507" i="7" s="1"/>
  <c r="B2505" i="7"/>
  <c r="AZ2504" i="7"/>
  <c r="AZ2503" i="7"/>
  <c r="AZ2502" i="7"/>
  <c r="AZ2501" i="7"/>
  <c r="BK2500" i="7"/>
  <c r="BG2500" i="7"/>
  <c r="BE2500" i="7"/>
  <c r="BD2500" i="7"/>
  <c r="AZ2500" i="7"/>
  <c r="AZ2499" i="7"/>
  <c r="AZ2498" i="7"/>
  <c r="BI2500" i="7" s="1"/>
  <c r="B2498" i="7"/>
  <c r="AZ2497" i="7"/>
  <c r="AZ2496" i="7"/>
  <c r="AZ2495" i="7"/>
  <c r="AZ2494" i="7"/>
  <c r="BL2493" i="7"/>
  <c r="BK2493" i="7"/>
  <c r="BG2493" i="7"/>
  <c r="BE2493" i="7"/>
  <c r="BD2493" i="7"/>
  <c r="AZ2493" i="7"/>
  <c r="AZ2492" i="7"/>
  <c r="AZ2491" i="7"/>
  <c r="BF2493" i="7" s="1"/>
  <c r="B2491" i="7"/>
  <c r="AZ2490" i="7"/>
  <c r="AZ2489" i="7"/>
  <c r="AZ2488" i="7"/>
  <c r="BL2487" i="7"/>
  <c r="BK2487" i="7"/>
  <c r="BG2487" i="7"/>
  <c r="BE2487" i="7"/>
  <c r="BD2487" i="7"/>
  <c r="AZ2487" i="7"/>
  <c r="AZ2486" i="7"/>
  <c r="AZ2485" i="7"/>
  <c r="BF2487" i="7" s="1"/>
  <c r="B2485" i="7"/>
  <c r="AZ2484" i="7"/>
  <c r="AZ2483" i="7"/>
  <c r="AZ2482" i="7"/>
  <c r="BL2481" i="7"/>
  <c r="BK2481" i="7"/>
  <c r="BG2481" i="7"/>
  <c r="BE2481" i="7"/>
  <c r="BD2481" i="7"/>
  <c r="AZ2481" i="7"/>
  <c r="AZ2480" i="7"/>
  <c r="AZ2479" i="7"/>
  <c r="BF2481" i="7" s="1"/>
  <c r="B2479" i="7"/>
  <c r="AZ2478" i="7"/>
  <c r="AZ2477" i="7"/>
  <c r="AZ2476" i="7"/>
  <c r="BL2475" i="7"/>
  <c r="BK2475" i="7"/>
  <c r="BG2475" i="7"/>
  <c r="BE2475" i="7"/>
  <c r="BD2475" i="7"/>
  <c r="AZ2475" i="7"/>
  <c r="AZ2474" i="7"/>
  <c r="AZ2473" i="7"/>
  <c r="BI2475" i="7" s="1"/>
  <c r="B2473" i="7"/>
  <c r="AZ2472" i="7"/>
  <c r="AZ2471" i="7"/>
  <c r="AZ2470" i="7"/>
  <c r="BL2469" i="7"/>
  <c r="BK2469" i="7"/>
  <c r="BG2469" i="7"/>
  <c r="BE2469" i="7"/>
  <c r="BD2469" i="7"/>
  <c r="AZ2469" i="7"/>
  <c r="AZ2468" i="7"/>
  <c r="AZ2467" i="7"/>
  <c r="BF2469" i="7" s="1"/>
  <c r="B2467" i="7"/>
  <c r="AZ2466" i="7"/>
  <c r="AZ2465" i="7"/>
  <c r="AZ2464" i="7"/>
  <c r="BL2463" i="7"/>
  <c r="BK2463" i="7"/>
  <c r="BG2463" i="7"/>
  <c r="BE2463" i="7"/>
  <c r="BD2463" i="7"/>
  <c r="AZ2463" i="7"/>
  <c r="AZ2462" i="7"/>
  <c r="AZ2461" i="7"/>
  <c r="BF2463" i="7" s="1"/>
  <c r="B2461" i="7"/>
  <c r="AZ2460" i="7"/>
  <c r="AZ2459" i="7"/>
  <c r="AZ2458" i="7"/>
  <c r="BL2457" i="7"/>
  <c r="BK2457" i="7"/>
  <c r="BG2457" i="7"/>
  <c r="BE2457" i="7"/>
  <c r="BD2457" i="7"/>
  <c r="AZ2457" i="7"/>
  <c r="AZ2456" i="7"/>
  <c r="AZ2455" i="7"/>
  <c r="BF2457" i="7" s="1"/>
  <c r="B2455" i="7"/>
  <c r="AZ2454" i="7"/>
  <c r="AZ2453" i="7"/>
  <c r="AZ2452" i="7"/>
  <c r="BL2451" i="7"/>
  <c r="BK2451" i="7"/>
  <c r="BG2451" i="7"/>
  <c r="BE2451" i="7"/>
  <c r="BD2451" i="7"/>
  <c r="AZ2451" i="7"/>
  <c r="AZ2450" i="7"/>
  <c r="AZ2449" i="7"/>
  <c r="BI2451" i="7" s="1"/>
  <c r="B2449" i="7"/>
  <c r="AZ2448" i="7"/>
  <c r="AZ2447" i="7"/>
  <c r="AZ2446" i="7"/>
  <c r="BL2445" i="7"/>
  <c r="BK2445" i="7"/>
  <c r="BG2445" i="7"/>
  <c r="BE2445" i="7"/>
  <c r="BD2445" i="7"/>
  <c r="AZ2445" i="7"/>
  <c r="AZ2444" i="7"/>
  <c r="AZ2443" i="7"/>
  <c r="BF2445" i="7" s="1"/>
  <c r="B2443" i="7"/>
  <c r="AZ2442" i="7"/>
  <c r="AZ2441" i="7"/>
  <c r="AZ2440" i="7"/>
  <c r="BL2439" i="7"/>
  <c r="BK2439" i="7"/>
  <c r="BG2439" i="7"/>
  <c r="BE2439" i="7"/>
  <c r="BD2439" i="7"/>
  <c r="AZ2439" i="7"/>
  <c r="AZ2438" i="7"/>
  <c r="AZ2437" i="7"/>
  <c r="BF2439" i="7" s="1"/>
  <c r="B2437" i="7"/>
  <c r="AZ2433" i="7"/>
  <c r="BH2570" i="7" s="1"/>
  <c r="AZ2432" i="7"/>
  <c r="AZ2431" i="7"/>
  <c r="AZ2430" i="7"/>
  <c r="AZ2429" i="7"/>
  <c r="AX2428" i="7"/>
  <c r="AX2427" i="7"/>
  <c r="BI2426" i="7"/>
  <c r="BG2426" i="7"/>
  <c r="BF2426" i="7"/>
  <c r="BE2426" i="7"/>
  <c r="BD2426" i="7"/>
  <c r="AZ2425" i="7"/>
  <c r="B2425" i="7"/>
  <c r="AZ2424" i="7"/>
  <c r="AZ2423" i="7"/>
  <c r="BG2422" i="7"/>
  <c r="BE2422" i="7"/>
  <c r="BD2422" i="7"/>
  <c r="AZ2422" i="7"/>
  <c r="BI2422" i="7" s="1"/>
  <c r="AZ2421" i="7"/>
  <c r="B2421" i="7"/>
  <c r="AZ2420" i="7"/>
  <c r="AZ2419" i="7"/>
  <c r="BG2418" i="7"/>
  <c r="BE2418" i="7"/>
  <c r="BD2418" i="7"/>
  <c r="AZ2418" i="7"/>
  <c r="BF2418" i="7" s="1"/>
  <c r="AZ2417" i="7"/>
  <c r="B2417" i="7"/>
  <c r="AZ2416" i="7"/>
  <c r="AZ2415" i="7"/>
  <c r="AZ2414" i="7"/>
  <c r="AZ2413" i="7"/>
  <c r="AZ2412" i="7"/>
  <c r="BK2411" i="7"/>
  <c r="BG2411" i="7"/>
  <c r="BE2411" i="7"/>
  <c r="BD2411" i="7"/>
  <c r="AZ2411" i="7"/>
  <c r="AZ2410" i="7"/>
  <c r="AZ2409" i="7"/>
  <c r="BF2411" i="7" s="1"/>
  <c r="B2409" i="7"/>
  <c r="AZ2408" i="7"/>
  <c r="AZ2407" i="7"/>
  <c r="AZ2406" i="7"/>
  <c r="AZ2405" i="7"/>
  <c r="BK2404" i="7"/>
  <c r="BG2404" i="7"/>
  <c r="BE2404" i="7"/>
  <c r="BD2404" i="7"/>
  <c r="AZ2404" i="7"/>
  <c r="AZ2403" i="7"/>
  <c r="AZ2402" i="7"/>
  <c r="BF2404" i="7" s="1"/>
  <c r="B2402" i="7"/>
  <c r="AZ2401" i="7"/>
  <c r="AZ2400" i="7"/>
  <c r="AZ2399" i="7"/>
  <c r="AZ2398" i="7"/>
  <c r="BK2397" i="7"/>
  <c r="BG2397" i="7"/>
  <c r="BE2397" i="7"/>
  <c r="BD2397" i="7"/>
  <c r="AZ2397" i="7"/>
  <c r="AZ2396" i="7"/>
  <c r="AZ2395" i="7"/>
  <c r="BI2397" i="7" s="1"/>
  <c r="B2395" i="7"/>
  <c r="AZ2394" i="7"/>
  <c r="AZ2393" i="7"/>
  <c r="AZ2392" i="7"/>
  <c r="AZ2391" i="7"/>
  <c r="BK2390" i="7"/>
  <c r="BI2390" i="7"/>
  <c r="BG2390" i="7"/>
  <c r="BE2390" i="7"/>
  <c r="BD2390" i="7"/>
  <c r="AZ2390" i="7"/>
  <c r="AZ2389" i="7"/>
  <c r="AZ2388" i="7"/>
  <c r="BF2390" i="7" s="1"/>
  <c r="B2388" i="7"/>
  <c r="AZ2387" i="7"/>
  <c r="AZ2386" i="7"/>
  <c r="AZ2385" i="7"/>
  <c r="AZ2384" i="7"/>
  <c r="BK2383" i="7"/>
  <c r="BG2383" i="7"/>
  <c r="BE2383" i="7"/>
  <c r="BD2383" i="7"/>
  <c r="AZ2383" i="7"/>
  <c r="AZ2382" i="7"/>
  <c r="AZ2381" i="7"/>
  <c r="BF2383" i="7" s="1"/>
  <c r="B2381" i="7"/>
  <c r="AZ2380" i="7"/>
  <c r="AZ2379" i="7"/>
  <c r="AZ2378" i="7"/>
  <c r="AZ2377" i="7"/>
  <c r="BK2376" i="7"/>
  <c r="BG2376" i="7"/>
  <c r="BE2376" i="7"/>
  <c r="BD2376" i="7"/>
  <c r="AZ2376" i="7"/>
  <c r="AZ2375" i="7"/>
  <c r="AZ2374" i="7"/>
  <c r="BF2376" i="7" s="1"/>
  <c r="B2374" i="7"/>
  <c r="AZ2373" i="7"/>
  <c r="AZ2372" i="7"/>
  <c r="AZ2371" i="7"/>
  <c r="AZ2370" i="7"/>
  <c r="BK2369" i="7"/>
  <c r="BG2369" i="7"/>
  <c r="BE2369" i="7"/>
  <c r="BD2369" i="7"/>
  <c r="AZ2369" i="7"/>
  <c r="AZ2368" i="7"/>
  <c r="AZ2367" i="7"/>
  <c r="BI2369" i="7" s="1"/>
  <c r="B2367" i="7"/>
  <c r="AZ2366" i="7"/>
  <c r="AZ2365" i="7"/>
  <c r="AZ2364" i="7"/>
  <c r="AZ2363" i="7"/>
  <c r="BK2362" i="7"/>
  <c r="BG2362" i="7"/>
  <c r="BE2362" i="7"/>
  <c r="BD2362" i="7"/>
  <c r="AZ2362" i="7"/>
  <c r="AZ2361" i="7"/>
  <c r="AZ2360" i="7"/>
  <c r="BF2362" i="7" s="1"/>
  <c r="B2360" i="7"/>
  <c r="AZ2359" i="7"/>
  <c r="AZ2358" i="7"/>
  <c r="AZ2357" i="7"/>
  <c r="AZ2356" i="7"/>
  <c r="BK2355" i="7"/>
  <c r="BG2355" i="7"/>
  <c r="BE2355" i="7"/>
  <c r="BD2355" i="7"/>
  <c r="AZ2355" i="7"/>
  <c r="AZ2354" i="7"/>
  <c r="AZ2353" i="7"/>
  <c r="BF2355" i="7" s="1"/>
  <c r="B2353" i="7"/>
  <c r="AZ2352" i="7"/>
  <c r="AZ2351" i="7"/>
  <c r="AZ2350" i="7"/>
  <c r="AZ2349" i="7"/>
  <c r="BK2348" i="7"/>
  <c r="BG2348" i="7"/>
  <c r="BE2348" i="7"/>
  <c r="BD2348" i="7"/>
  <c r="AZ2348" i="7"/>
  <c r="AZ2347" i="7"/>
  <c r="AZ2346" i="7"/>
  <c r="BF2348" i="7" s="1"/>
  <c r="B2346" i="7"/>
  <c r="AZ2345" i="7"/>
  <c r="AZ2344" i="7"/>
  <c r="AZ2343" i="7"/>
  <c r="AZ2342" i="7"/>
  <c r="BL2341" i="7"/>
  <c r="BK2341" i="7"/>
  <c r="BG2341" i="7"/>
  <c r="BE2341" i="7"/>
  <c r="BD2341" i="7"/>
  <c r="AZ2341" i="7"/>
  <c r="AZ2340" i="7"/>
  <c r="AZ2339" i="7"/>
  <c r="BF2341" i="7" s="1"/>
  <c r="B2339" i="7"/>
  <c r="AZ2338" i="7"/>
  <c r="AZ2337" i="7"/>
  <c r="AZ2336" i="7"/>
  <c r="BL2335" i="7"/>
  <c r="BK2335" i="7"/>
  <c r="BG2335" i="7"/>
  <c r="BE2335" i="7"/>
  <c r="BD2335" i="7"/>
  <c r="AZ2335" i="7"/>
  <c r="AZ2334" i="7"/>
  <c r="AZ2333" i="7"/>
  <c r="BI2335" i="7" s="1"/>
  <c r="B2333" i="7"/>
  <c r="AZ2332" i="7"/>
  <c r="AZ2331" i="7"/>
  <c r="AZ2330" i="7"/>
  <c r="BL2329" i="7"/>
  <c r="BK2329" i="7"/>
  <c r="BG2329" i="7"/>
  <c r="BE2329" i="7"/>
  <c r="BD2329" i="7"/>
  <c r="AZ2329" i="7"/>
  <c r="AZ2328" i="7"/>
  <c r="AZ2327" i="7"/>
  <c r="BF2329" i="7" s="1"/>
  <c r="B2327" i="7"/>
  <c r="AZ2326" i="7"/>
  <c r="AZ2325" i="7"/>
  <c r="AZ2324" i="7"/>
  <c r="BL2323" i="7"/>
  <c r="BK2323" i="7"/>
  <c r="BG2323" i="7"/>
  <c r="BE2323" i="7"/>
  <c r="BD2323" i="7"/>
  <c r="AZ2323" i="7"/>
  <c r="AZ2322" i="7"/>
  <c r="AZ2321" i="7"/>
  <c r="BF2323" i="7" s="1"/>
  <c r="B2321" i="7"/>
  <c r="AZ2320" i="7"/>
  <c r="AZ2319" i="7"/>
  <c r="AZ2318" i="7"/>
  <c r="BL2317" i="7"/>
  <c r="BK2317" i="7"/>
  <c r="BG2317" i="7"/>
  <c r="BE2317" i="7"/>
  <c r="BD2317" i="7"/>
  <c r="AZ2317" i="7"/>
  <c r="AZ2316" i="7"/>
  <c r="AZ2315" i="7"/>
  <c r="BF2317" i="7" s="1"/>
  <c r="B2315" i="7"/>
  <c r="AZ2314" i="7"/>
  <c r="AZ2313" i="7"/>
  <c r="AZ2312" i="7"/>
  <c r="BL2311" i="7"/>
  <c r="BK2311" i="7"/>
  <c r="BG2311" i="7"/>
  <c r="BE2311" i="7"/>
  <c r="BD2311" i="7"/>
  <c r="AZ2311" i="7"/>
  <c r="AZ2310" i="7"/>
  <c r="AZ2309" i="7"/>
  <c r="BI2311" i="7" s="1"/>
  <c r="B2309" i="7"/>
  <c r="AZ2308" i="7"/>
  <c r="AZ2307" i="7"/>
  <c r="AZ2306" i="7"/>
  <c r="BL2305" i="7"/>
  <c r="BK2305" i="7"/>
  <c r="BG2305" i="7"/>
  <c r="BE2305" i="7"/>
  <c r="BD2305" i="7"/>
  <c r="AZ2305" i="7"/>
  <c r="AZ2304" i="7"/>
  <c r="AZ2303" i="7"/>
  <c r="BF2305" i="7" s="1"/>
  <c r="B2303" i="7"/>
  <c r="AZ2302" i="7"/>
  <c r="AZ2301" i="7"/>
  <c r="AZ2300" i="7"/>
  <c r="BL2299" i="7"/>
  <c r="BK2299" i="7"/>
  <c r="BG2299" i="7"/>
  <c r="BE2299" i="7"/>
  <c r="BD2299" i="7"/>
  <c r="AZ2299" i="7"/>
  <c r="AZ2298" i="7"/>
  <c r="AZ2297" i="7"/>
  <c r="BF2299" i="7" s="1"/>
  <c r="B2297" i="7"/>
  <c r="AZ2296" i="7"/>
  <c r="AZ2295" i="7"/>
  <c r="AZ2294" i="7"/>
  <c r="BL2293" i="7"/>
  <c r="BK2293" i="7"/>
  <c r="BG2293" i="7"/>
  <c r="BE2293" i="7"/>
  <c r="BD2293" i="7"/>
  <c r="AZ2293" i="7"/>
  <c r="AZ2292" i="7"/>
  <c r="AZ2291" i="7"/>
  <c r="BF2293" i="7" s="1"/>
  <c r="B2291" i="7"/>
  <c r="AZ2290" i="7"/>
  <c r="AZ2289" i="7"/>
  <c r="AZ2288" i="7"/>
  <c r="BL2287" i="7"/>
  <c r="BK2287" i="7"/>
  <c r="BG2287" i="7"/>
  <c r="BE2287" i="7"/>
  <c r="BD2287" i="7"/>
  <c r="AZ2287" i="7"/>
  <c r="AZ2286" i="7"/>
  <c r="AZ2285" i="7"/>
  <c r="BI2287" i="7" s="1"/>
  <c r="B2285" i="7"/>
  <c r="AZ2281" i="7"/>
  <c r="BH2323" i="7" s="1"/>
  <c r="AZ2280" i="7"/>
  <c r="AZ2279" i="7"/>
  <c r="AZ2278" i="7"/>
  <c r="AZ2277" i="7"/>
  <c r="AX2276" i="7"/>
  <c r="AX2275" i="7"/>
  <c r="BI2274" i="7"/>
  <c r="BG2274" i="7"/>
  <c r="BF2274" i="7"/>
  <c r="BE2274" i="7"/>
  <c r="BD2274" i="7"/>
  <c r="AZ2273" i="7"/>
  <c r="B2273" i="7"/>
  <c r="AZ2272" i="7"/>
  <c r="AZ2271" i="7"/>
  <c r="BG2270" i="7"/>
  <c r="BE2270" i="7"/>
  <c r="BD2270" i="7"/>
  <c r="AZ2270" i="7"/>
  <c r="BF2270" i="7" s="1"/>
  <c r="AZ2269" i="7"/>
  <c r="B2269" i="7"/>
  <c r="AZ2268" i="7"/>
  <c r="AZ2267" i="7"/>
  <c r="BG2266" i="7"/>
  <c r="BE2266" i="7"/>
  <c r="BD2266" i="7"/>
  <c r="AZ2266" i="7"/>
  <c r="BF2266" i="7" s="1"/>
  <c r="AZ2265" i="7"/>
  <c r="B2265" i="7"/>
  <c r="AZ2264" i="7"/>
  <c r="AZ2263" i="7"/>
  <c r="AZ2262" i="7"/>
  <c r="AZ2261" i="7"/>
  <c r="AZ2260" i="7"/>
  <c r="BK2259" i="7"/>
  <c r="BG2259" i="7"/>
  <c r="BE2259" i="7"/>
  <c r="BD2259" i="7"/>
  <c r="AZ2259" i="7"/>
  <c r="AZ2258" i="7"/>
  <c r="AZ2257" i="7"/>
  <c r="BF2259" i="7" s="1"/>
  <c r="B2257" i="7"/>
  <c r="AZ2256" i="7"/>
  <c r="AZ2255" i="7"/>
  <c r="AZ2254" i="7"/>
  <c r="AZ2253" i="7"/>
  <c r="BK2252" i="7"/>
  <c r="BG2252" i="7"/>
  <c r="BE2252" i="7"/>
  <c r="BD2252" i="7"/>
  <c r="AZ2252" i="7"/>
  <c r="AZ2251" i="7"/>
  <c r="AZ2250" i="7"/>
  <c r="BI2252" i="7" s="1"/>
  <c r="B2250" i="7"/>
  <c r="AZ2249" i="7"/>
  <c r="AZ2248" i="7"/>
  <c r="AZ2247" i="7"/>
  <c r="AZ2246" i="7"/>
  <c r="BK2245" i="7"/>
  <c r="BG2245" i="7"/>
  <c r="BE2245" i="7"/>
  <c r="BD2245" i="7"/>
  <c r="AZ2245" i="7"/>
  <c r="AZ2244" i="7"/>
  <c r="AZ2243" i="7"/>
  <c r="BF2245" i="7" s="1"/>
  <c r="B2243" i="7"/>
  <c r="AZ2242" i="7"/>
  <c r="AZ2241" i="7"/>
  <c r="AZ2240" i="7"/>
  <c r="AZ2239" i="7"/>
  <c r="BK2238" i="7"/>
  <c r="BG2238" i="7"/>
  <c r="BE2238" i="7"/>
  <c r="BD2238" i="7"/>
  <c r="AZ2238" i="7"/>
  <c r="AZ2237" i="7"/>
  <c r="AZ2236" i="7"/>
  <c r="BF2238" i="7" s="1"/>
  <c r="B2236" i="7"/>
  <c r="AZ2235" i="7"/>
  <c r="AZ2234" i="7"/>
  <c r="AZ2233" i="7"/>
  <c r="AZ2232" i="7"/>
  <c r="BK2231" i="7"/>
  <c r="BG2231" i="7"/>
  <c r="BE2231" i="7"/>
  <c r="BD2231" i="7"/>
  <c r="AZ2231" i="7"/>
  <c r="AZ2230" i="7"/>
  <c r="AZ2229" i="7"/>
  <c r="BI2231" i="7" s="1"/>
  <c r="B2229" i="7"/>
  <c r="AZ2228" i="7"/>
  <c r="AZ2227" i="7"/>
  <c r="AZ2226" i="7"/>
  <c r="AZ2225" i="7"/>
  <c r="BK2224" i="7"/>
  <c r="BG2224" i="7"/>
  <c r="BE2224" i="7"/>
  <c r="BD2224" i="7"/>
  <c r="AZ2224" i="7"/>
  <c r="AZ2223" i="7"/>
  <c r="AZ2222" i="7"/>
  <c r="BI2224" i="7" s="1"/>
  <c r="B2222" i="7"/>
  <c r="AZ2221" i="7"/>
  <c r="AZ2220" i="7"/>
  <c r="AZ2219" i="7"/>
  <c r="AZ2218" i="7"/>
  <c r="BK2217" i="7"/>
  <c r="BG2217" i="7"/>
  <c r="BE2217" i="7"/>
  <c r="BD2217" i="7"/>
  <c r="AZ2217" i="7"/>
  <c r="AZ2216" i="7"/>
  <c r="AZ2215" i="7"/>
  <c r="BF2217" i="7" s="1"/>
  <c r="B2215" i="7"/>
  <c r="AZ2214" i="7"/>
  <c r="AZ2213" i="7"/>
  <c r="AZ2212" i="7"/>
  <c r="AZ2211" i="7"/>
  <c r="BK2210" i="7"/>
  <c r="BG2210" i="7"/>
  <c r="BE2210" i="7"/>
  <c r="BD2210" i="7"/>
  <c r="AZ2210" i="7"/>
  <c r="AZ2209" i="7"/>
  <c r="AZ2208" i="7"/>
  <c r="BF2210" i="7" s="1"/>
  <c r="B2208" i="7"/>
  <c r="AZ2207" i="7"/>
  <c r="AZ2206" i="7"/>
  <c r="AZ2205" i="7"/>
  <c r="AZ2204" i="7"/>
  <c r="BK2203" i="7"/>
  <c r="BG2203" i="7"/>
  <c r="BE2203" i="7"/>
  <c r="BD2203" i="7"/>
  <c r="AZ2203" i="7"/>
  <c r="AZ2202" i="7"/>
  <c r="AZ2201" i="7"/>
  <c r="BI2203" i="7" s="1"/>
  <c r="B2201" i="7"/>
  <c r="AZ2200" i="7"/>
  <c r="AZ2199" i="7"/>
  <c r="AZ2198" i="7"/>
  <c r="AZ2197" i="7"/>
  <c r="BK2196" i="7"/>
  <c r="BG2196" i="7"/>
  <c r="BE2196" i="7"/>
  <c r="BD2196" i="7"/>
  <c r="AZ2196" i="7"/>
  <c r="AZ2195" i="7"/>
  <c r="AZ2194" i="7"/>
  <c r="BI2196" i="7" s="1"/>
  <c r="B2194" i="7"/>
  <c r="AZ2193" i="7"/>
  <c r="AZ2192" i="7"/>
  <c r="AZ2191" i="7"/>
  <c r="AZ2190" i="7"/>
  <c r="BL2189" i="7"/>
  <c r="BK2189" i="7"/>
  <c r="BG2189" i="7"/>
  <c r="BE2189" i="7"/>
  <c r="BD2189" i="7"/>
  <c r="AZ2189" i="7"/>
  <c r="AZ2188" i="7"/>
  <c r="AZ2187" i="7"/>
  <c r="B2187" i="7"/>
  <c r="AZ2186" i="7"/>
  <c r="AZ2185" i="7"/>
  <c r="AZ2184" i="7"/>
  <c r="BL2183" i="7"/>
  <c r="BK2183" i="7"/>
  <c r="BG2183" i="7"/>
  <c r="BE2183" i="7"/>
  <c r="BD2183" i="7"/>
  <c r="AZ2183" i="7"/>
  <c r="AZ2182" i="7"/>
  <c r="AZ2181" i="7"/>
  <c r="BF2183" i="7" s="1"/>
  <c r="B2181" i="7"/>
  <c r="AZ2180" i="7"/>
  <c r="AZ2179" i="7"/>
  <c r="AZ2178" i="7"/>
  <c r="BL2177" i="7"/>
  <c r="BK2177" i="7"/>
  <c r="BG2177" i="7"/>
  <c r="BE2177" i="7"/>
  <c r="BD2177" i="7"/>
  <c r="AZ2177" i="7"/>
  <c r="AZ2176" i="7"/>
  <c r="AZ2175" i="7"/>
  <c r="BF2177" i="7" s="1"/>
  <c r="B2175" i="7"/>
  <c r="AZ2174" i="7"/>
  <c r="AZ2173" i="7"/>
  <c r="AZ2172" i="7"/>
  <c r="BL2171" i="7"/>
  <c r="BK2171" i="7"/>
  <c r="BG2171" i="7"/>
  <c r="BE2171" i="7"/>
  <c r="BD2171" i="7"/>
  <c r="AZ2171" i="7"/>
  <c r="AZ2170" i="7"/>
  <c r="AZ2169" i="7"/>
  <c r="BI2171" i="7" s="1"/>
  <c r="B2169" i="7"/>
  <c r="AZ2168" i="7"/>
  <c r="AZ2167" i="7"/>
  <c r="AZ2166" i="7"/>
  <c r="BL2165" i="7"/>
  <c r="BK2165" i="7"/>
  <c r="BG2165" i="7"/>
  <c r="BE2165" i="7"/>
  <c r="BD2165" i="7"/>
  <c r="AZ2165" i="7"/>
  <c r="AZ2164" i="7"/>
  <c r="AZ2163" i="7"/>
  <c r="B2163" i="7"/>
  <c r="AZ2162" i="7"/>
  <c r="AZ2161" i="7"/>
  <c r="AZ2160" i="7"/>
  <c r="BL2159" i="7"/>
  <c r="BK2159" i="7"/>
  <c r="BG2159" i="7"/>
  <c r="BE2159" i="7"/>
  <c r="BD2159" i="7"/>
  <c r="AZ2159" i="7"/>
  <c r="AZ2158" i="7"/>
  <c r="AZ2157" i="7"/>
  <c r="BF2159" i="7" s="1"/>
  <c r="B2157" i="7"/>
  <c r="AZ2156" i="7"/>
  <c r="AZ2155" i="7"/>
  <c r="AZ2154" i="7"/>
  <c r="BL2153" i="7"/>
  <c r="BK2153" i="7"/>
  <c r="BG2153" i="7"/>
  <c r="BE2153" i="7"/>
  <c r="BD2153" i="7"/>
  <c r="AZ2153" i="7"/>
  <c r="AZ2152" i="7"/>
  <c r="AZ2151" i="7"/>
  <c r="BF2153" i="7" s="1"/>
  <c r="B2151" i="7"/>
  <c r="AZ2150" i="7"/>
  <c r="AZ2149" i="7"/>
  <c r="AZ2148" i="7"/>
  <c r="BL2147" i="7"/>
  <c r="BK2147" i="7"/>
  <c r="BG2147" i="7"/>
  <c r="BE2147" i="7"/>
  <c r="BD2147" i="7"/>
  <c r="AZ2147" i="7"/>
  <c r="AZ2146" i="7"/>
  <c r="AZ2145" i="7"/>
  <c r="BI2147" i="7" s="1"/>
  <c r="B2145" i="7"/>
  <c r="AZ2144" i="7"/>
  <c r="AZ2143" i="7"/>
  <c r="AZ2142" i="7"/>
  <c r="BL2141" i="7"/>
  <c r="BK2141" i="7"/>
  <c r="BG2141" i="7"/>
  <c r="BE2141" i="7"/>
  <c r="BD2141" i="7"/>
  <c r="AZ2141" i="7"/>
  <c r="AZ2140" i="7"/>
  <c r="AZ2139" i="7"/>
  <c r="B2139" i="7"/>
  <c r="AZ2138" i="7"/>
  <c r="AZ2137" i="7"/>
  <c r="AZ2136" i="7"/>
  <c r="BL2135" i="7"/>
  <c r="BK2135" i="7"/>
  <c r="BG2135" i="7"/>
  <c r="BE2135" i="7"/>
  <c r="BD2135" i="7"/>
  <c r="AZ2135" i="7"/>
  <c r="AZ2134" i="7"/>
  <c r="AZ2133" i="7"/>
  <c r="BF2135" i="7" s="1"/>
  <c r="B2133" i="7"/>
  <c r="AZ2129" i="7"/>
  <c r="BH2266" i="7" s="1"/>
  <c r="AZ2128" i="7"/>
  <c r="AZ2127" i="7"/>
  <c r="AZ2126" i="7"/>
  <c r="AZ2125" i="7"/>
  <c r="AX2124" i="7"/>
  <c r="AX2123" i="7"/>
  <c r="BI2122" i="7"/>
  <c r="BG2122" i="7"/>
  <c r="BF2122" i="7"/>
  <c r="BE2122" i="7"/>
  <c r="BD2122" i="7"/>
  <c r="AZ2121" i="7"/>
  <c r="B2121" i="7"/>
  <c r="AZ2120" i="7"/>
  <c r="AZ2119" i="7"/>
  <c r="BG2118" i="7"/>
  <c r="BE2118" i="7"/>
  <c r="BD2118" i="7"/>
  <c r="AZ2118" i="7"/>
  <c r="BI2118" i="7" s="1"/>
  <c r="AZ2117" i="7"/>
  <c r="B2117" i="7"/>
  <c r="AZ2116" i="7"/>
  <c r="AZ2115" i="7"/>
  <c r="BG2114" i="7"/>
  <c r="BE2114" i="7"/>
  <c r="BD2114" i="7"/>
  <c r="AZ2114" i="7"/>
  <c r="BF2114" i="7" s="1"/>
  <c r="AZ2113" i="7"/>
  <c r="B2113" i="7"/>
  <c r="AZ2112" i="7"/>
  <c r="AZ2111" i="7"/>
  <c r="AZ2110" i="7"/>
  <c r="AZ2109" i="7"/>
  <c r="AZ2108" i="7"/>
  <c r="BK2107" i="7"/>
  <c r="BG2107" i="7"/>
  <c r="BE2107" i="7"/>
  <c r="BD2107" i="7"/>
  <c r="AZ2107" i="7"/>
  <c r="AZ2106" i="7"/>
  <c r="AZ2105" i="7"/>
  <c r="B2105" i="7"/>
  <c r="AZ2104" i="7"/>
  <c r="AZ2103" i="7"/>
  <c r="AZ2102" i="7"/>
  <c r="AZ2101" i="7"/>
  <c r="BK2100" i="7"/>
  <c r="BG2100" i="7"/>
  <c r="BE2100" i="7"/>
  <c r="BD2100" i="7"/>
  <c r="AZ2100" i="7"/>
  <c r="AZ2099" i="7"/>
  <c r="AZ2098" i="7"/>
  <c r="BF2100" i="7" s="1"/>
  <c r="B2098" i="7"/>
  <c r="AZ2097" i="7"/>
  <c r="AZ2096" i="7"/>
  <c r="AZ2095" i="7"/>
  <c r="AZ2094" i="7"/>
  <c r="BK2093" i="7"/>
  <c r="BG2093" i="7"/>
  <c r="BE2093" i="7"/>
  <c r="BD2093" i="7"/>
  <c r="AZ2093" i="7"/>
  <c r="AZ2092" i="7"/>
  <c r="AZ2091" i="7"/>
  <c r="BI2093" i="7" s="1"/>
  <c r="B2091" i="7"/>
  <c r="AZ2090" i="7"/>
  <c r="AZ2089" i="7"/>
  <c r="AZ2088" i="7"/>
  <c r="AZ2087" i="7"/>
  <c r="BK2086" i="7"/>
  <c r="BG2086" i="7"/>
  <c r="BE2086" i="7"/>
  <c r="BD2086" i="7"/>
  <c r="AZ2086" i="7"/>
  <c r="AZ2085" i="7"/>
  <c r="AZ2084" i="7"/>
  <c r="BI2086" i="7" s="1"/>
  <c r="B2084" i="7"/>
  <c r="AZ2083" i="7"/>
  <c r="AZ2082" i="7"/>
  <c r="AZ2081" i="7"/>
  <c r="AZ2080" i="7"/>
  <c r="BK2079" i="7"/>
  <c r="BG2079" i="7"/>
  <c r="BE2079" i="7"/>
  <c r="BD2079" i="7"/>
  <c r="AZ2079" i="7"/>
  <c r="AZ2078" i="7"/>
  <c r="AZ2077" i="7"/>
  <c r="BF2079" i="7" s="1"/>
  <c r="B2077" i="7"/>
  <c r="AZ2076" i="7"/>
  <c r="AZ2075" i="7"/>
  <c r="AZ2074" i="7"/>
  <c r="AZ2073" i="7"/>
  <c r="BK2072" i="7"/>
  <c r="BG2072" i="7"/>
  <c r="BE2072" i="7"/>
  <c r="BD2072" i="7"/>
  <c r="AZ2072" i="7"/>
  <c r="AZ2071" i="7"/>
  <c r="AZ2070" i="7"/>
  <c r="BF2072" i="7" s="1"/>
  <c r="B2070" i="7"/>
  <c r="AZ2069" i="7"/>
  <c r="AZ2068" i="7"/>
  <c r="AZ2067" i="7"/>
  <c r="AZ2066" i="7"/>
  <c r="BK2065" i="7"/>
  <c r="BG2065" i="7"/>
  <c r="BE2065" i="7"/>
  <c r="BD2065" i="7"/>
  <c r="AZ2065" i="7"/>
  <c r="AZ2064" i="7"/>
  <c r="AZ2063" i="7"/>
  <c r="BI2065" i="7" s="1"/>
  <c r="B2063" i="7"/>
  <c r="AZ2062" i="7"/>
  <c r="AZ2061" i="7"/>
  <c r="AZ2060" i="7"/>
  <c r="AZ2059" i="7"/>
  <c r="BK2058" i="7"/>
  <c r="BG2058" i="7"/>
  <c r="BE2058" i="7"/>
  <c r="BD2058" i="7"/>
  <c r="AZ2058" i="7"/>
  <c r="AZ2057" i="7"/>
  <c r="AZ2056" i="7"/>
  <c r="BI2058" i="7" s="1"/>
  <c r="B2056" i="7"/>
  <c r="AZ2055" i="7"/>
  <c r="AZ2054" i="7"/>
  <c r="AZ2053" i="7"/>
  <c r="AZ2052" i="7"/>
  <c r="BK2051" i="7"/>
  <c r="BG2051" i="7"/>
  <c r="BE2051" i="7"/>
  <c r="BD2051" i="7"/>
  <c r="AZ2051" i="7"/>
  <c r="AZ2050" i="7"/>
  <c r="AZ2049" i="7"/>
  <c r="BF2051" i="7" s="1"/>
  <c r="B2049" i="7"/>
  <c r="AZ2048" i="7"/>
  <c r="AZ2047" i="7"/>
  <c r="AZ2046" i="7"/>
  <c r="AZ2045" i="7"/>
  <c r="BK2044" i="7"/>
  <c r="BG2044" i="7"/>
  <c r="BE2044" i="7"/>
  <c r="BD2044" i="7"/>
  <c r="AZ2044" i="7"/>
  <c r="AZ2043" i="7"/>
  <c r="AZ2042" i="7"/>
  <c r="BF2044" i="7" s="1"/>
  <c r="B2042" i="7"/>
  <c r="AZ2041" i="7"/>
  <c r="AZ2040" i="7"/>
  <c r="AZ2039" i="7"/>
  <c r="AZ2038" i="7"/>
  <c r="BL2037" i="7"/>
  <c r="BK2037" i="7"/>
  <c r="BG2037" i="7"/>
  <c r="BE2037" i="7"/>
  <c r="BD2037" i="7"/>
  <c r="AZ2037" i="7"/>
  <c r="AZ2036" i="7"/>
  <c r="AZ2035" i="7"/>
  <c r="BI2037" i="7" s="1"/>
  <c r="B2035" i="7"/>
  <c r="AZ2034" i="7"/>
  <c r="AZ2033" i="7"/>
  <c r="AZ2032" i="7"/>
  <c r="BL2031" i="7"/>
  <c r="BK2031" i="7"/>
  <c r="BG2031" i="7"/>
  <c r="BE2031" i="7"/>
  <c r="BD2031" i="7"/>
  <c r="AZ2031" i="7"/>
  <c r="AZ2030" i="7"/>
  <c r="AZ2029" i="7"/>
  <c r="BI2031" i="7" s="1"/>
  <c r="B2029" i="7"/>
  <c r="AZ2028" i="7"/>
  <c r="AZ2027" i="7"/>
  <c r="AZ2026" i="7"/>
  <c r="BL2025" i="7"/>
  <c r="BK2025" i="7"/>
  <c r="BG2025" i="7"/>
  <c r="BE2025" i="7"/>
  <c r="BD2025" i="7"/>
  <c r="AZ2025" i="7"/>
  <c r="AZ2024" i="7"/>
  <c r="AZ2023" i="7"/>
  <c r="BI2025" i="7" s="1"/>
  <c r="B2023" i="7"/>
  <c r="AZ2022" i="7"/>
  <c r="AZ2021" i="7"/>
  <c r="AZ2020" i="7"/>
  <c r="BL2019" i="7"/>
  <c r="BK2019" i="7"/>
  <c r="BG2019" i="7"/>
  <c r="BE2019" i="7"/>
  <c r="BD2019" i="7"/>
  <c r="AZ2019" i="7"/>
  <c r="AZ2018" i="7"/>
  <c r="AZ2017" i="7"/>
  <c r="BF2019" i="7" s="1"/>
  <c r="B2017" i="7"/>
  <c r="AZ2016" i="7"/>
  <c r="AZ2015" i="7"/>
  <c r="AZ2014" i="7"/>
  <c r="BL2013" i="7"/>
  <c r="BK2013" i="7"/>
  <c r="BG2013" i="7"/>
  <c r="BE2013" i="7"/>
  <c r="BD2013" i="7"/>
  <c r="AZ2013" i="7"/>
  <c r="AZ2012" i="7"/>
  <c r="AZ2011" i="7"/>
  <c r="BF2013" i="7" s="1"/>
  <c r="B2011" i="7"/>
  <c r="AZ2010" i="7"/>
  <c r="AZ2009" i="7"/>
  <c r="AZ2008" i="7"/>
  <c r="BL2007" i="7"/>
  <c r="BK2007" i="7"/>
  <c r="BG2007" i="7"/>
  <c r="BE2007" i="7"/>
  <c r="BD2007" i="7"/>
  <c r="AZ2007" i="7"/>
  <c r="AZ2006" i="7"/>
  <c r="AZ2005" i="7"/>
  <c r="BI2007" i="7" s="1"/>
  <c r="B2005" i="7"/>
  <c r="AZ2004" i="7"/>
  <c r="AZ2003" i="7"/>
  <c r="AZ2002" i="7"/>
  <c r="BL2001" i="7"/>
  <c r="BK2001" i="7"/>
  <c r="BG2001" i="7"/>
  <c r="BE2001" i="7"/>
  <c r="BD2001" i="7"/>
  <c r="AZ2001" i="7"/>
  <c r="AZ2000" i="7"/>
  <c r="AZ1999" i="7"/>
  <c r="BI2001" i="7" s="1"/>
  <c r="B1999" i="7"/>
  <c r="AZ1998" i="7"/>
  <c r="AZ1997" i="7"/>
  <c r="AZ1996" i="7"/>
  <c r="BL1995" i="7"/>
  <c r="BK1995" i="7"/>
  <c r="BG1995" i="7"/>
  <c r="BE1995" i="7"/>
  <c r="BD1995" i="7"/>
  <c r="AZ1995" i="7"/>
  <c r="AZ1994" i="7"/>
  <c r="AZ1993" i="7"/>
  <c r="BF1995" i="7" s="1"/>
  <c r="B1993" i="7"/>
  <c r="AZ1992" i="7"/>
  <c r="AZ1991" i="7"/>
  <c r="AZ1990" i="7"/>
  <c r="BL1989" i="7"/>
  <c r="BK1989" i="7"/>
  <c r="BG1989" i="7"/>
  <c r="BE1989" i="7"/>
  <c r="BD1989" i="7"/>
  <c r="AZ1989" i="7"/>
  <c r="AZ1988" i="7"/>
  <c r="AZ1987" i="7"/>
  <c r="BF1989" i="7" s="1"/>
  <c r="B1987" i="7"/>
  <c r="AZ1986" i="7"/>
  <c r="AZ1985" i="7"/>
  <c r="AZ1984" i="7"/>
  <c r="BL1983" i="7"/>
  <c r="BK1983" i="7"/>
  <c r="BG1983" i="7"/>
  <c r="BE1983" i="7"/>
  <c r="BD1983" i="7"/>
  <c r="AZ1983" i="7"/>
  <c r="AZ1982" i="7"/>
  <c r="AZ1981" i="7"/>
  <c r="BI1983" i="7" s="1"/>
  <c r="B1981" i="7"/>
  <c r="AZ1977" i="7"/>
  <c r="BH2019" i="7" s="1"/>
  <c r="AZ1976" i="7"/>
  <c r="AZ1975" i="7"/>
  <c r="AZ1974" i="7"/>
  <c r="AZ1973" i="7"/>
  <c r="AX1972" i="7"/>
  <c r="AX1971" i="7"/>
  <c r="BI1970" i="7"/>
  <c r="BG1970" i="7"/>
  <c r="BF1970" i="7"/>
  <c r="BE1970" i="7"/>
  <c r="BD1970" i="7"/>
  <c r="AZ1969" i="7"/>
  <c r="B1969" i="7"/>
  <c r="AZ1968" i="7"/>
  <c r="AZ1967" i="7"/>
  <c r="BG1966" i="7"/>
  <c r="BE1966" i="7"/>
  <c r="BD1966" i="7"/>
  <c r="AZ1966" i="7"/>
  <c r="BF1966" i="7" s="1"/>
  <c r="AZ1965" i="7"/>
  <c r="B1965" i="7"/>
  <c r="AZ1964" i="7"/>
  <c r="AZ1963" i="7"/>
  <c r="BG1962" i="7"/>
  <c r="BE1962" i="7"/>
  <c r="BD1962" i="7"/>
  <c r="AZ1962" i="7"/>
  <c r="BI1962" i="7" s="1"/>
  <c r="AZ1961" i="7"/>
  <c r="B1961" i="7"/>
  <c r="AZ1960" i="7"/>
  <c r="AZ1959" i="7"/>
  <c r="AZ1958" i="7"/>
  <c r="AZ1957" i="7"/>
  <c r="AZ1956" i="7"/>
  <c r="BK1955" i="7"/>
  <c r="BG1955" i="7"/>
  <c r="BE1955" i="7"/>
  <c r="BD1955" i="7"/>
  <c r="AZ1955" i="7"/>
  <c r="AZ1954" i="7"/>
  <c r="AZ1953" i="7"/>
  <c r="BF1955" i="7" s="1"/>
  <c r="B1953" i="7"/>
  <c r="AZ1952" i="7"/>
  <c r="AZ1951" i="7"/>
  <c r="AZ1950" i="7"/>
  <c r="AZ1949" i="7"/>
  <c r="BK1948" i="7"/>
  <c r="BG1948" i="7"/>
  <c r="BE1948" i="7"/>
  <c r="BD1948" i="7"/>
  <c r="AZ1948" i="7"/>
  <c r="AZ1947" i="7"/>
  <c r="AZ1946" i="7"/>
  <c r="BI1948" i="7" s="1"/>
  <c r="B1946" i="7"/>
  <c r="AZ1945" i="7"/>
  <c r="AZ1944" i="7"/>
  <c r="AZ1943" i="7"/>
  <c r="AZ1942" i="7"/>
  <c r="BK1941" i="7"/>
  <c r="BG1941" i="7"/>
  <c r="BE1941" i="7"/>
  <c r="BD1941" i="7"/>
  <c r="AZ1941" i="7"/>
  <c r="AZ1940" i="7"/>
  <c r="AZ1939" i="7"/>
  <c r="B1939" i="7"/>
  <c r="AZ1938" i="7"/>
  <c r="AZ1937" i="7"/>
  <c r="AZ1936" i="7"/>
  <c r="AZ1935" i="7"/>
  <c r="BK1934" i="7"/>
  <c r="BG1934" i="7"/>
  <c r="BE1934" i="7"/>
  <c r="BD1934" i="7"/>
  <c r="AZ1934" i="7"/>
  <c r="AZ1933" i="7"/>
  <c r="AZ1932" i="7"/>
  <c r="BI1934" i="7" s="1"/>
  <c r="B1932" i="7"/>
  <c r="AZ1931" i="7"/>
  <c r="AZ1930" i="7"/>
  <c r="AZ1929" i="7"/>
  <c r="AZ1928" i="7"/>
  <c r="BK1927" i="7"/>
  <c r="BG1927" i="7"/>
  <c r="BE1927" i="7"/>
  <c r="BD1927" i="7"/>
  <c r="AZ1927" i="7"/>
  <c r="AZ1926" i="7"/>
  <c r="AZ1925" i="7"/>
  <c r="BF1927" i="7" s="1"/>
  <c r="B1925" i="7"/>
  <c r="AZ1924" i="7"/>
  <c r="AZ1923" i="7"/>
  <c r="AZ1922" i="7"/>
  <c r="AZ1921" i="7"/>
  <c r="BK1920" i="7"/>
  <c r="BG1920" i="7"/>
  <c r="BE1920" i="7"/>
  <c r="BD1920" i="7"/>
  <c r="AZ1920" i="7"/>
  <c r="AZ1919" i="7"/>
  <c r="AZ1918" i="7"/>
  <c r="BI1920" i="7" s="1"/>
  <c r="B1918" i="7"/>
  <c r="AZ1917" i="7"/>
  <c r="AZ1916" i="7"/>
  <c r="AZ1915" i="7"/>
  <c r="AZ1914" i="7"/>
  <c r="BK1913" i="7"/>
  <c r="BG1913" i="7"/>
  <c r="BE1913" i="7"/>
  <c r="BD1913" i="7"/>
  <c r="AZ1913" i="7"/>
  <c r="AZ1912" i="7"/>
  <c r="AZ1911" i="7"/>
  <c r="BI1913" i="7" s="1"/>
  <c r="B1911" i="7"/>
  <c r="AZ1910" i="7"/>
  <c r="AZ1909" i="7"/>
  <c r="AZ1908" i="7"/>
  <c r="AZ1907" i="7"/>
  <c r="BK1906" i="7"/>
  <c r="BG1906" i="7"/>
  <c r="BE1906" i="7"/>
  <c r="BD1906" i="7"/>
  <c r="AZ1906" i="7"/>
  <c r="AZ1905" i="7"/>
  <c r="AZ1904" i="7"/>
  <c r="BI1906" i="7" s="1"/>
  <c r="B1904" i="7"/>
  <c r="AZ1903" i="7"/>
  <c r="AZ1902" i="7"/>
  <c r="AZ1901" i="7"/>
  <c r="AZ1900" i="7"/>
  <c r="BK1899" i="7"/>
  <c r="BG1899" i="7"/>
  <c r="BE1899" i="7"/>
  <c r="BD1899" i="7"/>
  <c r="AZ1899" i="7"/>
  <c r="AZ1898" i="7"/>
  <c r="AZ1897" i="7"/>
  <c r="BF1899" i="7" s="1"/>
  <c r="B1897" i="7"/>
  <c r="AZ1896" i="7"/>
  <c r="AZ1895" i="7"/>
  <c r="AZ1894" i="7"/>
  <c r="AZ1893" i="7"/>
  <c r="BK1892" i="7"/>
  <c r="BG1892" i="7"/>
  <c r="BE1892" i="7"/>
  <c r="BD1892" i="7"/>
  <c r="AZ1892" i="7"/>
  <c r="AZ1891" i="7"/>
  <c r="AZ1890" i="7"/>
  <c r="BI1892" i="7" s="1"/>
  <c r="B1890" i="7"/>
  <c r="AZ1889" i="7"/>
  <c r="AZ1888" i="7"/>
  <c r="AZ1887" i="7"/>
  <c r="AZ1886" i="7"/>
  <c r="BL1885" i="7"/>
  <c r="BK1885" i="7"/>
  <c r="BG1885" i="7"/>
  <c r="BE1885" i="7"/>
  <c r="BD1885" i="7"/>
  <c r="AZ1885" i="7"/>
  <c r="AZ1884" i="7"/>
  <c r="AZ1883" i="7"/>
  <c r="B1883" i="7"/>
  <c r="AZ1882" i="7"/>
  <c r="AZ1881" i="7"/>
  <c r="AZ1880" i="7"/>
  <c r="BL1879" i="7"/>
  <c r="BK1879" i="7"/>
  <c r="BG1879" i="7"/>
  <c r="BE1879" i="7"/>
  <c r="BD1879" i="7"/>
  <c r="AZ1879" i="7"/>
  <c r="AZ1878" i="7"/>
  <c r="AZ1877" i="7"/>
  <c r="BF1879" i="7" s="1"/>
  <c r="B1877" i="7"/>
  <c r="AZ1876" i="7"/>
  <c r="AZ1875" i="7"/>
  <c r="AZ1874" i="7"/>
  <c r="BL1873" i="7"/>
  <c r="BK1873" i="7"/>
  <c r="BG1873" i="7"/>
  <c r="BE1873" i="7"/>
  <c r="BD1873" i="7"/>
  <c r="AZ1873" i="7"/>
  <c r="AZ1872" i="7"/>
  <c r="AZ1871" i="7"/>
  <c r="BF1873" i="7" s="1"/>
  <c r="B1871" i="7"/>
  <c r="AZ1870" i="7"/>
  <c r="AZ1869" i="7"/>
  <c r="AZ1868" i="7"/>
  <c r="BL1867" i="7"/>
  <c r="BK1867" i="7"/>
  <c r="BG1867" i="7"/>
  <c r="BE1867" i="7"/>
  <c r="BD1867" i="7"/>
  <c r="AZ1867" i="7"/>
  <c r="AZ1866" i="7"/>
  <c r="AZ1865" i="7"/>
  <c r="BI1867" i="7" s="1"/>
  <c r="B1865" i="7"/>
  <c r="AZ1864" i="7"/>
  <c r="AZ1863" i="7"/>
  <c r="AZ1862" i="7"/>
  <c r="BL1861" i="7"/>
  <c r="BK1861" i="7"/>
  <c r="BG1861" i="7"/>
  <c r="BE1861" i="7"/>
  <c r="BD1861" i="7"/>
  <c r="AZ1861" i="7"/>
  <c r="AZ1860" i="7"/>
  <c r="AZ1859" i="7"/>
  <c r="B1859" i="7"/>
  <c r="AZ1858" i="7"/>
  <c r="AZ1857" i="7"/>
  <c r="AZ1856" i="7"/>
  <c r="BL1855" i="7"/>
  <c r="BK1855" i="7"/>
  <c r="BG1855" i="7"/>
  <c r="BE1855" i="7"/>
  <c r="BD1855" i="7"/>
  <c r="AZ1855" i="7"/>
  <c r="AZ1854" i="7"/>
  <c r="AZ1853" i="7"/>
  <c r="BF1855" i="7" s="1"/>
  <c r="B1853" i="7"/>
  <c r="AZ1852" i="7"/>
  <c r="AZ1851" i="7"/>
  <c r="AZ1850" i="7"/>
  <c r="BL1849" i="7"/>
  <c r="BK1849" i="7"/>
  <c r="BG1849" i="7"/>
  <c r="BE1849" i="7"/>
  <c r="BD1849" i="7"/>
  <c r="AZ1849" i="7"/>
  <c r="AZ1848" i="7"/>
  <c r="AZ1847" i="7"/>
  <c r="BF1849" i="7" s="1"/>
  <c r="B1847" i="7"/>
  <c r="AZ1846" i="7"/>
  <c r="AZ1845" i="7"/>
  <c r="AZ1844" i="7"/>
  <c r="BL1843" i="7"/>
  <c r="BK1843" i="7"/>
  <c r="BG1843" i="7"/>
  <c r="BE1843" i="7"/>
  <c r="BD1843" i="7"/>
  <c r="AZ1843" i="7"/>
  <c r="AZ1842" i="7"/>
  <c r="AZ1841" i="7"/>
  <c r="BI1843" i="7" s="1"/>
  <c r="B1841" i="7"/>
  <c r="AZ1840" i="7"/>
  <c r="AZ1839" i="7"/>
  <c r="AZ1838" i="7"/>
  <c r="BL1837" i="7"/>
  <c r="BK1837" i="7"/>
  <c r="BG1837" i="7"/>
  <c r="BE1837" i="7"/>
  <c r="BD1837" i="7"/>
  <c r="AZ1837" i="7"/>
  <c r="AZ1836" i="7"/>
  <c r="AZ1835" i="7"/>
  <c r="B1835" i="7"/>
  <c r="AZ1834" i="7"/>
  <c r="AZ1833" i="7"/>
  <c r="AZ1832" i="7"/>
  <c r="BL1831" i="7"/>
  <c r="BK1831" i="7"/>
  <c r="BG1831" i="7"/>
  <c r="BE1831" i="7"/>
  <c r="BD1831" i="7"/>
  <c r="AZ1831" i="7"/>
  <c r="AZ1830" i="7"/>
  <c r="AZ1829" i="7"/>
  <c r="BF1831" i="7" s="1"/>
  <c r="B1829" i="7"/>
  <c r="AZ1825" i="7"/>
  <c r="BH1962" i="7" s="1"/>
  <c r="AZ1824" i="7"/>
  <c r="AZ1823" i="7"/>
  <c r="AZ1822" i="7"/>
  <c r="AZ1821" i="7"/>
  <c r="AX1820" i="7"/>
  <c r="AX1819" i="7"/>
  <c r="BI1818" i="7"/>
  <c r="BG1818" i="7"/>
  <c r="BF1818" i="7"/>
  <c r="BE1818" i="7"/>
  <c r="BD1818" i="7"/>
  <c r="AZ1817" i="7"/>
  <c r="B1817" i="7"/>
  <c r="AZ1816" i="7"/>
  <c r="AZ1815" i="7"/>
  <c r="BG1814" i="7"/>
  <c r="BE1814" i="7"/>
  <c r="BD1814" i="7"/>
  <c r="AZ1814" i="7"/>
  <c r="BI1814" i="7" s="1"/>
  <c r="AZ1813" i="7"/>
  <c r="B1813" i="7"/>
  <c r="AZ1812" i="7"/>
  <c r="AZ1811" i="7"/>
  <c r="BG1810" i="7"/>
  <c r="BE1810" i="7"/>
  <c r="BD1810" i="7"/>
  <c r="AZ1810" i="7"/>
  <c r="BF1810" i="7" s="1"/>
  <c r="AZ1809" i="7"/>
  <c r="B1809" i="7"/>
  <c r="AZ1808" i="7"/>
  <c r="AZ1807" i="7"/>
  <c r="AZ1806" i="7"/>
  <c r="AZ1805" i="7"/>
  <c r="AZ1804" i="7"/>
  <c r="BK1803" i="7"/>
  <c r="BG1803" i="7"/>
  <c r="BE1803" i="7"/>
  <c r="BD1803" i="7"/>
  <c r="AZ1803" i="7"/>
  <c r="AZ1802" i="7"/>
  <c r="AZ1801" i="7"/>
  <c r="BF1803" i="7" s="1"/>
  <c r="B1801" i="7"/>
  <c r="AZ1800" i="7"/>
  <c r="AZ1799" i="7"/>
  <c r="AZ1798" i="7"/>
  <c r="AZ1797" i="7"/>
  <c r="BK1796" i="7"/>
  <c r="BG1796" i="7"/>
  <c r="BE1796" i="7"/>
  <c r="BD1796" i="7"/>
  <c r="AZ1796" i="7"/>
  <c r="AZ1795" i="7"/>
  <c r="AZ1794" i="7"/>
  <c r="BF1796" i="7" s="1"/>
  <c r="B1794" i="7"/>
  <c r="AZ1793" i="7"/>
  <c r="AZ1792" i="7"/>
  <c r="AZ1791" i="7"/>
  <c r="AZ1790" i="7"/>
  <c r="BK1789" i="7"/>
  <c r="BG1789" i="7"/>
  <c r="BE1789" i="7"/>
  <c r="BD1789" i="7"/>
  <c r="AZ1789" i="7"/>
  <c r="AZ1788" i="7"/>
  <c r="AZ1787" i="7"/>
  <c r="BI1789" i="7" s="1"/>
  <c r="B1787" i="7"/>
  <c r="AZ1786" i="7"/>
  <c r="AZ1785" i="7"/>
  <c r="AZ1784" i="7"/>
  <c r="AZ1783" i="7"/>
  <c r="BK1782" i="7"/>
  <c r="BG1782" i="7"/>
  <c r="BE1782" i="7"/>
  <c r="BD1782" i="7"/>
  <c r="AZ1782" i="7"/>
  <c r="AZ1781" i="7"/>
  <c r="AZ1780" i="7"/>
  <c r="BF1782" i="7" s="1"/>
  <c r="B1780" i="7"/>
  <c r="AZ1779" i="7"/>
  <c r="AZ1778" i="7"/>
  <c r="AZ1777" i="7"/>
  <c r="AZ1776" i="7"/>
  <c r="BK1775" i="7"/>
  <c r="BG1775" i="7"/>
  <c r="BE1775" i="7"/>
  <c r="BD1775" i="7"/>
  <c r="AZ1775" i="7"/>
  <c r="AZ1774" i="7"/>
  <c r="AZ1773" i="7"/>
  <c r="BI1775" i="7" s="1"/>
  <c r="B1773" i="7"/>
  <c r="AZ1772" i="7"/>
  <c r="AZ1771" i="7"/>
  <c r="AZ1770" i="7"/>
  <c r="AZ1769" i="7"/>
  <c r="BK1768" i="7"/>
  <c r="BG1768" i="7"/>
  <c r="BE1768" i="7"/>
  <c r="BD1768" i="7"/>
  <c r="AZ1768" i="7"/>
  <c r="AZ1767" i="7"/>
  <c r="AZ1766" i="7"/>
  <c r="BF1768" i="7" s="1"/>
  <c r="B1766" i="7"/>
  <c r="AZ1765" i="7"/>
  <c r="AZ1764" i="7"/>
  <c r="AZ1763" i="7"/>
  <c r="AZ1762" i="7"/>
  <c r="BK1761" i="7"/>
  <c r="BG1761" i="7"/>
  <c r="BE1761" i="7"/>
  <c r="BD1761" i="7"/>
  <c r="AZ1761" i="7"/>
  <c r="AZ1760" i="7"/>
  <c r="AZ1759" i="7"/>
  <c r="BF1761" i="7" s="1"/>
  <c r="B1759" i="7"/>
  <c r="AZ1758" i="7"/>
  <c r="AZ1757" i="7"/>
  <c r="AZ1756" i="7"/>
  <c r="AZ1755" i="7"/>
  <c r="BK1754" i="7"/>
  <c r="BG1754" i="7"/>
  <c r="BE1754" i="7"/>
  <c r="BD1754" i="7"/>
  <c r="AZ1754" i="7"/>
  <c r="AZ1753" i="7"/>
  <c r="AZ1752" i="7"/>
  <c r="BF1754" i="7" s="1"/>
  <c r="B1752" i="7"/>
  <c r="AZ1751" i="7"/>
  <c r="AZ1750" i="7"/>
  <c r="AZ1749" i="7"/>
  <c r="AZ1748" i="7"/>
  <c r="BK1747" i="7"/>
  <c r="BG1747" i="7"/>
  <c r="BE1747" i="7"/>
  <c r="BD1747" i="7"/>
  <c r="AZ1747" i="7"/>
  <c r="AZ1746" i="7"/>
  <c r="AZ1745" i="7"/>
  <c r="BI1747" i="7" s="1"/>
  <c r="B1745" i="7"/>
  <c r="AZ1744" i="7"/>
  <c r="AZ1743" i="7"/>
  <c r="AZ1742" i="7"/>
  <c r="AZ1741" i="7"/>
  <c r="BK1740" i="7"/>
  <c r="BG1740" i="7"/>
  <c r="BE1740" i="7"/>
  <c r="BD1740" i="7"/>
  <c r="AZ1740" i="7"/>
  <c r="AZ1739" i="7"/>
  <c r="AZ1738" i="7"/>
  <c r="BI1740" i="7" s="1"/>
  <c r="B1738" i="7"/>
  <c r="AZ1737" i="7"/>
  <c r="AZ1736" i="7"/>
  <c r="AZ1735" i="7"/>
  <c r="AZ1734" i="7"/>
  <c r="BL1733" i="7"/>
  <c r="BK1733" i="7"/>
  <c r="BG1733" i="7"/>
  <c r="BE1733" i="7"/>
  <c r="BD1733" i="7"/>
  <c r="AZ1733" i="7"/>
  <c r="AZ1732" i="7"/>
  <c r="AZ1731" i="7"/>
  <c r="BF1733" i="7" s="1"/>
  <c r="B1731" i="7"/>
  <c r="AZ1730" i="7"/>
  <c r="AZ1729" i="7"/>
  <c r="AZ1728" i="7"/>
  <c r="BL1727" i="7"/>
  <c r="BK1727" i="7"/>
  <c r="BG1727" i="7"/>
  <c r="BE1727" i="7"/>
  <c r="BD1727" i="7"/>
  <c r="AZ1727" i="7"/>
  <c r="AZ1726" i="7"/>
  <c r="AZ1725" i="7"/>
  <c r="BI1727" i="7" s="1"/>
  <c r="B1725" i="7"/>
  <c r="AZ1724" i="7"/>
  <c r="AZ1723" i="7"/>
  <c r="AZ1722" i="7"/>
  <c r="BL1721" i="7"/>
  <c r="BK1721" i="7"/>
  <c r="BG1721" i="7"/>
  <c r="BE1721" i="7"/>
  <c r="BD1721" i="7"/>
  <c r="AZ1721" i="7"/>
  <c r="AZ1720" i="7"/>
  <c r="AZ1719" i="7"/>
  <c r="BI1721" i="7" s="1"/>
  <c r="B1719" i="7"/>
  <c r="AZ1718" i="7"/>
  <c r="AZ1717" i="7"/>
  <c r="AZ1716" i="7"/>
  <c r="BL1715" i="7"/>
  <c r="BK1715" i="7"/>
  <c r="BG1715" i="7"/>
  <c r="BE1715" i="7"/>
  <c r="BD1715" i="7"/>
  <c r="AZ1715" i="7"/>
  <c r="AZ1714" i="7"/>
  <c r="AZ1713" i="7"/>
  <c r="BI1715" i="7" s="1"/>
  <c r="B1713" i="7"/>
  <c r="AZ1712" i="7"/>
  <c r="AZ1711" i="7"/>
  <c r="AZ1710" i="7"/>
  <c r="BL1709" i="7"/>
  <c r="BK1709" i="7"/>
  <c r="BG1709" i="7"/>
  <c r="BE1709" i="7"/>
  <c r="BD1709" i="7"/>
  <c r="AZ1709" i="7"/>
  <c r="AZ1708" i="7"/>
  <c r="AZ1707" i="7"/>
  <c r="BF1709" i="7" s="1"/>
  <c r="B1707" i="7"/>
  <c r="AZ1706" i="7"/>
  <c r="AZ1705" i="7"/>
  <c r="AZ1704" i="7"/>
  <c r="BL1703" i="7"/>
  <c r="BK1703" i="7"/>
  <c r="BG1703" i="7"/>
  <c r="BE1703" i="7"/>
  <c r="BD1703" i="7"/>
  <c r="AZ1703" i="7"/>
  <c r="AZ1702" i="7"/>
  <c r="AZ1701" i="7"/>
  <c r="BI1703" i="7" s="1"/>
  <c r="B1701" i="7"/>
  <c r="AZ1700" i="7"/>
  <c r="AZ1699" i="7"/>
  <c r="AZ1698" i="7"/>
  <c r="BL1697" i="7"/>
  <c r="BK1697" i="7"/>
  <c r="BG1697" i="7"/>
  <c r="BE1697" i="7"/>
  <c r="BD1697" i="7"/>
  <c r="AZ1697" i="7"/>
  <c r="AZ1696" i="7"/>
  <c r="AZ1695" i="7"/>
  <c r="BI1697" i="7" s="1"/>
  <c r="B1695" i="7"/>
  <c r="AZ1694" i="7"/>
  <c r="AZ1693" i="7"/>
  <c r="AZ1692" i="7"/>
  <c r="BL1691" i="7"/>
  <c r="BK1691" i="7"/>
  <c r="BG1691" i="7"/>
  <c r="BE1691" i="7"/>
  <c r="BD1691" i="7"/>
  <c r="AZ1691" i="7"/>
  <c r="AZ1690" i="7"/>
  <c r="AZ1689" i="7"/>
  <c r="BI1691" i="7" s="1"/>
  <c r="B1689" i="7"/>
  <c r="AZ1688" i="7"/>
  <c r="AZ1687" i="7"/>
  <c r="AZ1686" i="7"/>
  <c r="BL1685" i="7"/>
  <c r="BK1685" i="7"/>
  <c r="BG1685" i="7"/>
  <c r="BE1685" i="7"/>
  <c r="BD1685" i="7"/>
  <c r="AZ1685" i="7"/>
  <c r="AZ1684" i="7"/>
  <c r="AZ1683" i="7"/>
  <c r="BF1685" i="7" s="1"/>
  <c r="B1683" i="7"/>
  <c r="AZ1682" i="7"/>
  <c r="AZ1681" i="7"/>
  <c r="AZ1680" i="7"/>
  <c r="BL1679" i="7"/>
  <c r="BK1679" i="7"/>
  <c r="BG1679" i="7"/>
  <c r="BE1679" i="7"/>
  <c r="BD1679" i="7"/>
  <c r="AZ1679" i="7"/>
  <c r="AZ1678" i="7"/>
  <c r="AZ1677" i="7"/>
  <c r="BI1679" i="7" s="1"/>
  <c r="B1677" i="7"/>
  <c r="AZ1673" i="7"/>
  <c r="BH1715" i="7" s="1"/>
  <c r="AZ1672" i="7"/>
  <c r="AZ1671" i="7"/>
  <c r="AZ1670" i="7"/>
  <c r="AZ1669" i="7"/>
  <c r="AX1668" i="7"/>
  <c r="AX1667" i="7"/>
  <c r="BI1666" i="7"/>
  <c r="BG1666" i="7"/>
  <c r="BF1666" i="7"/>
  <c r="BE1666" i="7"/>
  <c r="BD1666" i="7"/>
  <c r="AZ1665" i="7"/>
  <c r="B1665" i="7"/>
  <c r="AZ1664" i="7"/>
  <c r="AZ1663" i="7"/>
  <c r="BG1662" i="7"/>
  <c r="BE1662" i="7"/>
  <c r="BD1662" i="7"/>
  <c r="AZ1662" i="7"/>
  <c r="BF1662" i="7" s="1"/>
  <c r="AZ1661" i="7"/>
  <c r="B1661" i="7"/>
  <c r="AZ1660" i="7"/>
  <c r="AZ1659" i="7"/>
  <c r="BG1658" i="7"/>
  <c r="BE1658" i="7"/>
  <c r="BD1658" i="7"/>
  <c r="AZ1658" i="7"/>
  <c r="BI1658" i="7" s="1"/>
  <c r="AZ1657" i="7"/>
  <c r="B1657" i="7"/>
  <c r="AZ1656" i="7"/>
  <c r="AZ1655" i="7"/>
  <c r="AZ1654" i="7"/>
  <c r="AZ1653" i="7"/>
  <c r="AZ1652" i="7"/>
  <c r="BK1651" i="7"/>
  <c r="BG1651" i="7"/>
  <c r="BE1651" i="7"/>
  <c r="BD1651" i="7"/>
  <c r="AZ1651" i="7"/>
  <c r="AZ1650" i="7"/>
  <c r="AZ1649" i="7"/>
  <c r="BF1651" i="7" s="1"/>
  <c r="B1649" i="7"/>
  <c r="AZ1648" i="7"/>
  <c r="AZ1647" i="7"/>
  <c r="AZ1646" i="7"/>
  <c r="AZ1645" i="7"/>
  <c r="BK1644" i="7"/>
  <c r="BG1644" i="7"/>
  <c r="BE1644" i="7"/>
  <c r="BD1644" i="7"/>
  <c r="AZ1644" i="7"/>
  <c r="AZ1643" i="7"/>
  <c r="AZ1642" i="7"/>
  <c r="BI1644" i="7" s="1"/>
  <c r="B1642" i="7"/>
  <c r="AZ1641" i="7"/>
  <c r="AZ1640" i="7"/>
  <c r="AZ1639" i="7"/>
  <c r="AZ1638" i="7"/>
  <c r="BK1637" i="7"/>
  <c r="BG1637" i="7"/>
  <c r="BE1637" i="7"/>
  <c r="BD1637" i="7"/>
  <c r="AZ1637" i="7"/>
  <c r="AZ1636" i="7"/>
  <c r="AZ1635" i="7"/>
  <c r="B1635" i="7"/>
  <c r="AZ1634" i="7"/>
  <c r="AZ1633" i="7"/>
  <c r="AZ1632" i="7"/>
  <c r="AZ1631" i="7"/>
  <c r="BK1630" i="7"/>
  <c r="BG1630" i="7"/>
  <c r="BE1630" i="7"/>
  <c r="BD1630" i="7"/>
  <c r="AZ1630" i="7"/>
  <c r="AZ1629" i="7"/>
  <c r="AZ1628" i="7"/>
  <c r="BI1630" i="7" s="1"/>
  <c r="B1628" i="7"/>
  <c r="AZ1627" i="7"/>
  <c r="AZ1626" i="7"/>
  <c r="AZ1625" i="7"/>
  <c r="AZ1624" i="7"/>
  <c r="BK1623" i="7"/>
  <c r="BG1623" i="7"/>
  <c r="BE1623" i="7"/>
  <c r="BD1623" i="7"/>
  <c r="AZ1623" i="7"/>
  <c r="AZ1622" i="7"/>
  <c r="AZ1621" i="7"/>
  <c r="BF1623" i="7" s="1"/>
  <c r="B1621" i="7"/>
  <c r="AZ1620" i="7"/>
  <c r="AZ1619" i="7"/>
  <c r="AZ1618" i="7"/>
  <c r="AZ1617" i="7"/>
  <c r="BK1616" i="7"/>
  <c r="BG1616" i="7"/>
  <c r="BE1616" i="7"/>
  <c r="BD1616" i="7"/>
  <c r="AZ1616" i="7"/>
  <c r="AZ1615" i="7"/>
  <c r="AZ1614" i="7"/>
  <c r="BI1616" i="7" s="1"/>
  <c r="B1614" i="7"/>
  <c r="AZ1613" i="7"/>
  <c r="AZ1612" i="7"/>
  <c r="AZ1611" i="7"/>
  <c r="AZ1610" i="7"/>
  <c r="BK1609" i="7"/>
  <c r="BG1609" i="7"/>
  <c r="BE1609" i="7"/>
  <c r="BD1609" i="7"/>
  <c r="AZ1609" i="7"/>
  <c r="AZ1608" i="7"/>
  <c r="AZ1607" i="7"/>
  <c r="BI1609" i="7" s="1"/>
  <c r="B1607" i="7"/>
  <c r="AZ1606" i="7"/>
  <c r="AZ1605" i="7"/>
  <c r="AZ1604" i="7"/>
  <c r="AZ1603" i="7"/>
  <c r="BK1602" i="7"/>
  <c r="BG1602" i="7"/>
  <c r="BE1602" i="7"/>
  <c r="BD1602" i="7"/>
  <c r="AZ1602" i="7"/>
  <c r="AZ1601" i="7"/>
  <c r="AZ1600" i="7"/>
  <c r="BI1602" i="7" s="1"/>
  <c r="B1600" i="7"/>
  <c r="AZ1599" i="7"/>
  <c r="AZ1598" i="7"/>
  <c r="AZ1597" i="7"/>
  <c r="AZ1596" i="7"/>
  <c r="BK1595" i="7"/>
  <c r="BG1595" i="7"/>
  <c r="BE1595" i="7"/>
  <c r="BD1595" i="7"/>
  <c r="AZ1595" i="7"/>
  <c r="AZ1594" i="7"/>
  <c r="AZ1593" i="7"/>
  <c r="BF1595" i="7" s="1"/>
  <c r="B1593" i="7"/>
  <c r="AZ1592" i="7"/>
  <c r="AZ1591" i="7"/>
  <c r="AZ1590" i="7"/>
  <c r="AZ1589" i="7"/>
  <c r="BK1588" i="7"/>
  <c r="BG1588" i="7"/>
  <c r="BE1588" i="7"/>
  <c r="BD1588" i="7"/>
  <c r="AZ1588" i="7"/>
  <c r="AZ1587" i="7"/>
  <c r="AZ1586" i="7"/>
  <c r="BI1588" i="7" s="1"/>
  <c r="B1586" i="7"/>
  <c r="AZ1585" i="7"/>
  <c r="AZ1584" i="7"/>
  <c r="AZ1583" i="7"/>
  <c r="AZ1582" i="7"/>
  <c r="BL1581" i="7"/>
  <c r="BK1581" i="7"/>
  <c r="BG1581" i="7"/>
  <c r="BE1581" i="7"/>
  <c r="BD1581" i="7"/>
  <c r="AZ1581" i="7"/>
  <c r="AZ1580" i="7"/>
  <c r="AZ1579" i="7"/>
  <c r="B1579" i="7"/>
  <c r="AZ1578" i="7"/>
  <c r="AZ1577" i="7"/>
  <c r="AZ1576" i="7"/>
  <c r="BL1575" i="7"/>
  <c r="BK1575" i="7"/>
  <c r="BG1575" i="7"/>
  <c r="BE1575" i="7"/>
  <c r="BD1575" i="7"/>
  <c r="AZ1575" i="7"/>
  <c r="AZ1574" i="7"/>
  <c r="AZ1573" i="7"/>
  <c r="BF1575" i="7" s="1"/>
  <c r="B1573" i="7"/>
  <c r="AZ1572" i="7"/>
  <c r="AZ1571" i="7"/>
  <c r="AZ1570" i="7"/>
  <c r="BL1569" i="7"/>
  <c r="BK1569" i="7"/>
  <c r="BG1569" i="7"/>
  <c r="BE1569" i="7"/>
  <c r="BD1569" i="7"/>
  <c r="AZ1569" i="7"/>
  <c r="AZ1568" i="7"/>
  <c r="AZ1567" i="7"/>
  <c r="BF1569" i="7" s="1"/>
  <c r="B1567" i="7"/>
  <c r="AZ1566" i="7"/>
  <c r="AZ1565" i="7"/>
  <c r="AZ1564" i="7"/>
  <c r="BL1563" i="7"/>
  <c r="BK1563" i="7"/>
  <c r="BG1563" i="7"/>
  <c r="BE1563" i="7"/>
  <c r="BD1563" i="7"/>
  <c r="AZ1563" i="7"/>
  <c r="AZ1562" i="7"/>
  <c r="AZ1561" i="7"/>
  <c r="BI1563" i="7" s="1"/>
  <c r="B1561" i="7"/>
  <c r="AZ1560" i="7"/>
  <c r="AZ1559" i="7"/>
  <c r="AZ1558" i="7"/>
  <c r="BL1557" i="7"/>
  <c r="BK1557" i="7"/>
  <c r="BG1557" i="7"/>
  <c r="BE1557" i="7"/>
  <c r="BD1557" i="7"/>
  <c r="AZ1557" i="7"/>
  <c r="AZ1556" i="7"/>
  <c r="AZ1555" i="7"/>
  <c r="B1555" i="7"/>
  <c r="AZ1554" i="7"/>
  <c r="AZ1553" i="7"/>
  <c r="AZ1552" i="7"/>
  <c r="BL1551" i="7"/>
  <c r="BK1551" i="7"/>
  <c r="BG1551" i="7"/>
  <c r="BE1551" i="7"/>
  <c r="BD1551" i="7"/>
  <c r="AZ1551" i="7"/>
  <c r="AZ1550" i="7"/>
  <c r="AZ1549" i="7"/>
  <c r="BF1551" i="7" s="1"/>
  <c r="B1549" i="7"/>
  <c r="AZ1548" i="7"/>
  <c r="AZ1547" i="7"/>
  <c r="AZ1546" i="7"/>
  <c r="BL1545" i="7"/>
  <c r="BK1545" i="7"/>
  <c r="BG1545" i="7"/>
  <c r="BE1545" i="7"/>
  <c r="BD1545" i="7"/>
  <c r="AZ1545" i="7"/>
  <c r="AZ1544" i="7"/>
  <c r="AZ1543" i="7"/>
  <c r="BF1545" i="7" s="1"/>
  <c r="B1543" i="7"/>
  <c r="AZ1542" i="7"/>
  <c r="AZ1541" i="7"/>
  <c r="AZ1540" i="7"/>
  <c r="BL1539" i="7"/>
  <c r="BK1539" i="7"/>
  <c r="BG1539" i="7"/>
  <c r="BE1539" i="7"/>
  <c r="BD1539" i="7"/>
  <c r="AZ1539" i="7"/>
  <c r="AZ1538" i="7"/>
  <c r="AZ1537" i="7"/>
  <c r="BI1539" i="7" s="1"/>
  <c r="B1537" i="7"/>
  <c r="AZ1536" i="7"/>
  <c r="AZ1535" i="7"/>
  <c r="AZ1534" i="7"/>
  <c r="BL1533" i="7"/>
  <c r="BK1533" i="7"/>
  <c r="BG1533" i="7"/>
  <c r="BE1533" i="7"/>
  <c r="BD1533" i="7"/>
  <c r="AZ1533" i="7"/>
  <c r="AZ1532" i="7"/>
  <c r="AZ1531" i="7"/>
  <c r="BF1533" i="7" s="1"/>
  <c r="B1531" i="7"/>
  <c r="AZ1530" i="7"/>
  <c r="AZ1529" i="7"/>
  <c r="AZ1528" i="7"/>
  <c r="BL1527" i="7"/>
  <c r="BK1527" i="7"/>
  <c r="BG1527" i="7"/>
  <c r="BE1527" i="7"/>
  <c r="BD1527" i="7"/>
  <c r="AZ1527" i="7"/>
  <c r="AZ1526" i="7"/>
  <c r="AZ1525" i="7"/>
  <c r="BF1527" i="7" s="1"/>
  <c r="B1525" i="7"/>
  <c r="AZ1521" i="7"/>
  <c r="BH1658" i="7" s="1"/>
  <c r="AZ1520" i="7"/>
  <c r="AZ1519" i="7"/>
  <c r="AZ1518" i="7"/>
  <c r="AZ1517" i="7"/>
  <c r="AX1516" i="7"/>
  <c r="AX1515" i="7"/>
  <c r="BI1514" i="7"/>
  <c r="BG1514" i="7"/>
  <c r="BF1514" i="7"/>
  <c r="BE1514" i="7"/>
  <c r="BD1514" i="7"/>
  <c r="AZ1513" i="7"/>
  <c r="B1513" i="7"/>
  <c r="AZ1512" i="7"/>
  <c r="AZ1511" i="7"/>
  <c r="BG1510" i="7"/>
  <c r="BE1510" i="7"/>
  <c r="BD1510" i="7"/>
  <c r="AZ1510" i="7"/>
  <c r="BI1510" i="7" s="1"/>
  <c r="AZ1509" i="7"/>
  <c r="B1509" i="7"/>
  <c r="AZ1508" i="7"/>
  <c r="AZ1507" i="7"/>
  <c r="BG1506" i="7"/>
  <c r="BE1506" i="7"/>
  <c r="BD1506" i="7"/>
  <c r="AZ1506" i="7"/>
  <c r="BF1506" i="7" s="1"/>
  <c r="AZ1505" i="7"/>
  <c r="B1505" i="7"/>
  <c r="AZ1504" i="7"/>
  <c r="AZ1503" i="7"/>
  <c r="AZ1502" i="7"/>
  <c r="AZ1501" i="7"/>
  <c r="AZ1500" i="7"/>
  <c r="BK1499" i="7"/>
  <c r="BG1499" i="7"/>
  <c r="BE1499" i="7"/>
  <c r="BD1499" i="7"/>
  <c r="AZ1499" i="7"/>
  <c r="AZ1498" i="7"/>
  <c r="AZ1497" i="7"/>
  <c r="BF1499" i="7" s="1"/>
  <c r="B1497" i="7"/>
  <c r="AZ1496" i="7"/>
  <c r="AZ1495" i="7"/>
  <c r="AZ1494" i="7"/>
  <c r="AZ1493" i="7"/>
  <c r="BK1492" i="7"/>
  <c r="BG1492" i="7"/>
  <c r="BE1492" i="7"/>
  <c r="BD1492" i="7"/>
  <c r="AZ1492" i="7"/>
  <c r="AZ1491" i="7"/>
  <c r="AZ1490" i="7"/>
  <c r="BF1492" i="7" s="1"/>
  <c r="B1490" i="7"/>
  <c r="AZ1489" i="7"/>
  <c r="AZ1488" i="7"/>
  <c r="AZ1487" i="7"/>
  <c r="AZ1486" i="7"/>
  <c r="BK1485" i="7"/>
  <c r="BG1485" i="7"/>
  <c r="BE1485" i="7"/>
  <c r="BD1485" i="7"/>
  <c r="AZ1485" i="7"/>
  <c r="AZ1484" i="7"/>
  <c r="AZ1483" i="7"/>
  <c r="BI1485" i="7" s="1"/>
  <c r="B1483" i="7"/>
  <c r="AZ1482" i="7"/>
  <c r="AZ1481" i="7"/>
  <c r="AZ1480" i="7"/>
  <c r="AZ1479" i="7"/>
  <c r="BK1478" i="7"/>
  <c r="BG1478" i="7"/>
  <c r="BE1478" i="7"/>
  <c r="BD1478" i="7"/>
  <c r="AZ1478" i="7"/>
  <c r="AZ1477" i="7"/>
  <c r="AZ1476" i="7"/>
  <c r="B1476" i="7"/>
  <c r="AZ1475" i="7"/>
  <c r="AZ1474" i="7"/>
  <c r="AZ1473" i="7"/>
  <c r="AZ1472" i="7"/>
  <c r="BK1471" i="7"/>
  <c r="BG1471" i="7"/>
  <c r="BE1471" i="7"/>
  <c r="BD1471" i="7"/>
  <c r="AZ1471" i="7"/>
  <c r="AZ1470" i="7"/>
  <c r="AZ1469" i="7"/>
  <c r="BI1471" i="7" s="1"/>
  <c r="B1469" i="7"/>
  <c r="AZ1468" i="7"/>
  <c r="AZ1467" i="7"/>
  <c r="AZ1466" i="7"/>
  <c r="AZ1465" i="7"/>
  <c r="BK1464" i="7"/>
  <c r="BG1464" i="7"/>
  <c r="BE1464" i="7"/>
  <c r="BD1464" i="7"/>
  <c r="AZ1464" i="7"/>
  <c r="AZ1463" i="7"/>
  <c r="AZ1462" i="7"/>
  <c r="BF1464" i="7" s="1"/>
  <c r="B1462" i="7"/>
  <c r="AZ1461" i="7"/>
  <c r="AZ1460" i="7"/>
  <c r="AZ1459" i="7"/>
  <c r="AZ1458" i="7"/>
  <c r="BK1457" i="7"/>
  <c r="BG1457" i="7"/>
  <c r="BE1457" i="7"/>
  <c r="BD1457" i="7"/>
  <c r="AZ1457" i="7"/>
  <c r="AZ1456" i="7"/>
  <c r="AZ1455" i="7"/>
  <c r="BI1457" i="7" s="1"/>
  <c r="B1455" i="7"/>
  <c r="AZ1454" i="7"/>
  <c r="AZ1453" i="7"/>
  <c r="AZ1452" i="7"/>
  <c r="AZ1451" i="7"/>
  <c r="BK1450" i="7"/>
  <c r="BG1450" i="7"/>
  <c r="BE1450" i="7"/>
  <c r="BD1450" i="7"/>
  <c r="AZ1450" i="7"/>
  <c r="AZ1449" i="7"/>
  <c r="AZ1448" i="7"/>
  <c r="BF1450" i="7" s="1"/>
  <c r="B1448" i="7"/>
  <c r="AZ1447" i="7"/>
  <c r="AZ1446" i="7"/>
  <c r="AZ1445" i="7"/>
  <c r="AZ1444" i="7"/>
  <c r="BK1443" i="7"/>
  <c r="BG1443" i="7"/>
  <c r="BE1443" i="7"/>
  <c r="BD1443" i="7"/>
  <c r="AZ1443" i="7"/>
  <c r="AZ1442" i="7"/>
  <c r="AZ1441" i="7"/>
  <c r="BF1443" i="7" s="1"/>
  <c r="B1441" i="7"/>
  <c r="AZ1440" i="7"/>
  <c r="AZ1439" i="7"/>
  <c r="AZ1438" i="7"/>
  <c r="AZ1437" i="7"/>
  <c r="BK1436" i="7"/>
  <c r="BG1436" i="7"/>
  <c r="BE1436" i="7"/>
  <c r="BD1436" i="7"/>
  <c r="AZ1436" i="7"/>
  <c r="AZ1435" i="7"/>
  <c r="AZ1434" i="7"/>
  <c r="BI1436" i="7" s="1"/>
  <c r="B1434" i="7"/>
  <c r="AZ1433" i="7"/>
  <c r="AZ1432" i="7"/>
  <c r="AZ1431" i="7"/>
  <c r="AZ1430" i="7"/>
  <c r="BL1429" i="7"/>
  <c r="BK1429" i="7"/>
  <c r="BG1429" i="7"/>
  <c r="BE1429" i="7"/>
  <c r="BD1429" i="7"/>
  <c r="AZ1429" i="7"/>
  <c r="AZ1428" i="7"/>
  <c r="AZ1427" i="7"/>
  <c r="BF1429" i="7" s="1"/>
  <c r="B1427" i="7"/>
  <c r="AZ1426" i="7"/>
  <c r="AZ1425" i="7"/>
  <c r="AZ1424" i="7"/>
  <c r="BL1423" i="7"/>
  <c r="BK1423" i="7"/>
  <c r="BG1423" i="7"/>
  <c r="BE1423" i="7"/>
  <c r="BD1423" i="7"/>
  <c r="AZ1423" i="7"/>
  <c r="AZ1422" i="7"/>
  <c r="AZ1421" i="7"/>
  <c r="BI1423" i="7" s="1"/>
  <c r="B1421" i="7"/>
  <c r="AZ1420" i="7"/>
  <c r="AZ1419" i="7"/>
  <c r="AZ1418" i="7"/>
  <c r="BL1417" i="7"/>
  <c r="BK1417" i="7"/>
  <c r="BG1417" i="7"/>
  <c r="BE1417" i="7"/>
  <c r="BD1417" i="7"/>
  <c r="AZ1417" i="7"/>
  <c r="AZ1416" i="7"/>
  <c r="AZ1415" i="7"/>
  <c r="BF1417" i="7" s="1"/>
  <c r="B1415" i="7"/>
  <c r="AZ1414" i="7"/>
  <c r="AZ1413" i="7"/>
  <c r="AZ1412" i="7"/>
  <c r="BL1411" i="7"/>
  <c r="BK1411" i="7"/>
  <c r="BG1411" i="7"/>
  <c r="BE1411" i="7"/>
  <c r="BD1411" i="7"/>
  <c r="AZ1411" i="7"/>
  <c r="AZ1410" i="7"/>
  <c r="AZ1409" i="7"/>
  <c r="BF1411" i="7" s="1"/>
  <c r="B1409" i="7"/>
  <c r="AZ1408" i="7"/>
  <c r="AZ1407" i="7"/>
  <c r="AZ1406" i="7"/>
  <c r="BL1405" i="7"/>
  <c r="BK1405" i="7"/>
  <c r="BG1405" i="7"/>
  <c r="BE1405" i="7"/>
  <c r="BD1405" i="7"/>
  <c r="AZ1405" i="7"/>
  <c r="AZ1404" i="7"/>
  <c r="AZ1403" i="7"/>
  <c r="BF1405" i="7" s="1"/>
  <c r="B1403" i="7"/>
  <c r="AZ1402" i="7"/>
  <c r="AZ1401" i="7"/>
  <c r="AZ1400" i="7"/>
  <c r="BL1399" i="7"/>
  <c r="BK1399" i="7"/>
  <c r="BG1399" i="7"/>
  <c r="BE1399" i="7"/>
  <c r="BD1399" i="7"/>
  <c r="AZ1399" i="7"/>
  <c r="AZ1398" i="7"/>
  <c r="AZ1397" i="7"/>
  <c r="BI1399" i="7" s="1"/>
  <c r="B1397" i="7"/>
  <c r="AZ1396" i="7"/>
  <c r="AZ1395" i="7"/>
  <c r="AZ1394" i="7"/>
  <c r="BL1393" i="7"/>
  <c r="BK1393" i="7"/>
  <c r="BI1393" i="7"/>
  <c r="BG1393" i="7"/>
  <c r="BE1393" i="7"/>
  <c r="BD1393" i="7"/>
  <c r="AZ1393" i="7"/>
  <c r="AZ1392" i="7"/>
  <c r="AZ1391" i="7"/>
  <c r="BF1393" i="7" s="1"/>
  <c r="B1391" i="7"/>
  <c r="AZ1390" i="7"/>
  <c r="AZ1389" i="7"/>
  <c r="AZ1388" i="7"/>
  <c r="BL1387" i="7"/>
  <c r="BK1387" i="7"/>
  <c r="BG1387" i="7"/>
  <c r="BE1387" i="7"/>
  <c r="BD1387" i="7"/>
  <c r="AZ1387" i="7"/>
  <c r="AZ1386" i="7"/>
  <c r="AZ1385" i="7"/>
  <c r="BI1387" i="7" s="1"/>
  <c r="B1385" i="7"/>
  <c r="AZ1384" i="7"/>
  <c r="AZ1383" i="7"/>
  <c r="AZ1382" i="7"/>
  <c r="BL1381" i="7"/>
  <c r="BK1381" i="7"/>
  <c r="BG1381" i="7"/>
  <c r="BE1381" i="7"/>
  <c r="BD1381" i="7"/>
  <c r="AZ1381" i="7"/>
  <c r="AZ1380" i="7"/>
  <c r="AZ1379" i="7"/>
  <c r="BF1381" i="7" s="1"/>
  <c r="B1379" i="7"/>
  <c r="AZ1378" i="7"/>
  <c r="AZ1377" i="7"/>
  <c r="AZ1376" i="7"/>
  <c r="BL1375" i="7"/>
  <c r="BK1375" i="7"/>
  <c r="BG1375" i="7"/>
  <c r="BE1375" i="7"/>
  <c r="BD1375" i="7"/>
  <c r="AZ1375" i="7"/>
  <c r="AZ1374" i="7"/>
  <c r="AZ1373" i="7"/>
  <c r="BI1375" i="7" s="1"/>
  <c r="B1373" i="7"/>
  <c r="AZ1369" i="7"/>
  <c r="BH1411" i="7" s="1"/>
  <c r="AZ1368" i="7"/>
  <c r="AZ1367" i="7"/>
  <c r="AZ1366" i="7"/>
  <c r="AZ1365" i="7"/>
  <c r="AX1364" i="7"/>
  <c r="AX1363" i="7"/>
  <c r="BI1362" i="7"/>
  <c r="BG1362" i="7"/>
  <c r="BF1362" i="7"/>
  <c r="BE1362" i="7"/>
  <c r="BD1362" i="7"/>
  <c r="AZ1361" i="7"/>
  <c r="B1361" i="7"/>
  <c r="AZ1360" i="7"/>
  <c r="AZ1359" i="7"/>
  <c r="BG1358" i="7"/>
  <c r="BE1358" i="7"/>
  <c r="BD1358" i="7"/>
  <c r="AZ1358" i="7"/>
  <c r="BF1358" i="7" s="1"/>
  <c r="AZ1357" i="7"/>
  <c r="B1357" i="7"/>
  <c r="AZ1356" i="7"/>
  <c r="AZ1355" i="7"/>
  <c r="BG1354" i="7"/>
  <c r="BE1354" i="7"/>
  <c r="BD1354" i="7"/>
  <c r="AZ1354" i="7"/>
  <c r="BF1354" i="7" s="1"/>
  <c r="AZ1353" i="7"/>
  <c r="B1353" i="7"/>
  <c r="AZ1352" i="7"/>
  <c r="AZ1351" i="7"/>
  <c r="AZ1350" i="7"/>
  <c r="AZ1349" i="7"/>
  <c r="AZ1348" i="7"/>
  <c r="BK1347" i="7"/>
  <c r="BG1347" i="7"/>
  <c r="BE1347" i="7"/>
  <c r="BD1347" i="7"/>
  <c r="AZ1347" i="7"/>
  <c r="AZ1346" i="7"/>
  <c r="AZ1345" i="7"/>
  <c r="BI1347" i="7" s="1"/>
  <c r="B1345" i="7"/>
  <c r="AZ1344" i="7"/>
  <c r="AZ1343" i="7"/>
  <c r="AZ1342" i="7"/>
  <c r="AZ1341" i="7"/>
  <c r="BK1340" i="7"/>
  <c r="BG1340" i="7"/>
  <c r="BE1340" i="7"/>
  <c r="BD1340" i="7"/>
  <c r="AZ1340" i="7"/>
  <c r="AZ1339" i="7"/>
  <c r="AZ1338" i="7"/>
  <c r="BI1340" i="7" s="1"/>
  <c r="B1338" i="7"/>
  <c r="AZ1337" i="7"/>
  <c r="AZ1336" i="7"/>
  <c r="AZ1335" i="7"/>
  <c r="AZ1334" i="7"/>
  <c r="BK1333" i="7"/>
  <c r="BG1333" i="7"/>
  <c r="BE1333" i="7"/>
  <c r="BD1333" i="7"/>
  <c r="AZ1333" i="7"/>
  <c r="AZ1332" i="7"/>
  <c r="AZ1331" i="7"/>
  <c r="BF1333" i="7" s="1"/>
  <c r="B1331" i="7"/>
  <c r="AZ1330" i="7"/>
  <c r="AZ1329" i="7"/>
  <c r="AZ1328" i="7"/>
  <c r="AZ1327" i="7"/>
  <c r="BK1326" i="7"/>
  <c r="BI1326" i="7"/>
  <c r="BG1326" i="7"/>
  <c r="BE1326" i="7"/>
  <c r="BD1326" i="7"/>
  <c r="AZ1326" i="7"/>
  <c r="AZ1325" i="7"/>
  <c r="AZ1324" i="7"/>
  <c r="BF1326" i="7" s="1"/>
  <c r="B1324" i="7"/>
  <c r="AZ1323" i="7"/>
  <c r="AZ1322" i="7"/>
  <c r="AZ1321" i="7"/>
  <c r="AZ1320" i="7"/>
  <c r="BK1319" i="7"/>
  <c r="BG1319" i="7"/>
  <c r="BE1319" i="7"/>
  <c r="BD1319" i="7"/>
  <c r="AZ1319" i="7"/>
  <c r="AZ1318" i="7"/>
  <c r="AZ1317" i="7"/>
  <c r="BI1319" i="7" s="1"/>
  <c r="B1317" i="7"/>
  <c r="AZ1316" i="7"/>
  <c r="AZ1315" i="7"/>
  <c r="AZ1314" i="7"/>
  <c r="AZ1313" i="7"/>
  <c r="BK1312" i="7"/>
  <c r="BG1312" i="7"/>
  <c r="BE1312" i="7"/>
  <c r="BD1312" i="7"/>
  <c r="AZ1312" i="7"/>
  <c r="AZ1311" i="7"/>
  <c r="AZ1310" i="7"/>
  <c r="BI1312" i="7" s="1"/>
  <c r="B1310" i="7"/>
  <c r="AZ1309" i="7"/>
  <c r="AZ1308" i="7"/>
  <c r="AZ1307" i="7"/>
  <c r="AZ1306" i="7"/>
  <c r="BK1305" i="7"/>
  <c r="BG1305" i="7"/>
  <c r="BE1305" i="7"/>
  <c r="BD1305" i="7"/>
  <c r="AZ1305" i="7"/>
  <c r="AZ1304" i="7"/>
  <c r="AZ1303" i="7"/>
  <c r="BF1305" i="7" s="1"/>
  <c r="B1303" i="7"/>
  <c r="AZ1302" i="7"/>
  <c r="AZ1301" i="7"/>
  <c r="AZ1300" i="7"/>
  <c r="AZ1299" i="7"/>
  <c r="BK1298" i="7"/>
  <c r="BG1298" i="7"/>
  <c r="BE1298" i="7"/>
  <c r="BD1298" i="7"/>
  <c r="AZ1298" i="7"/>
  <c r="AZ1297" i="7"/>
  <c r="AZ1296" i="7"/>
  <c r="BI1298" i="7" s="1"/>
  <c r="B1296" i="7"/>
  <c r="AZ1295" i="7"/>
  <c r="AZ1294" i="7"/>
  <c r="AZ1293" i="7"/>
  <c r="AZ1292" i="7"/>
  <c r="BK1291" i="7"/>
  <c r="BG1291" i="7"/>
  <c r="BE1291" i="7"/>
  <c r="BD1291" i="7"/>
  <c r="AZ1291" i="7"/>
  <c r="AZ1290" i="7"/>
  <c r="AZ1289" i="7"/>
  <c r="BI1291" i="7" s="1"/>
  <c r="B1289" i="7"/>
  <c r="AZ1288" i="7"/>
  <c r="AZ1287" i="7"/>
  <c r="AZ1286" i="7"/>
  <c r="AZ1285" i="7"/>
  <c r="BK1284" i="7"/>
  <c r="BG1284" i="7"/>
  <c r="BE1284" i="7"/>
  <c r="BD1284" i="7"/>
  <c r="AZ1284" i="7"/>
  <c r="AZ1283" i="7"/>
  <c r="AZ1282" i="7"/>
  <c r="BI1284" i="7" s="1"/>
  <c r="B1282" i="7"/>
  <c r="AZ1281" i="7"/>
  <c r="AZ1280" i="7"/>
  <c r="AZ1279" i="7"/>
  <c r="AZ1278" i="7"/>
  <c r="BL1277" i="7"/>
  <c r="BK1277" i="7"/>
  <c r="BG1277" i="7"/>
  <c r="BE1277" i="7"/>
  <c r="BD1277" i="7"/>
  <c r="AZ1277" i="7"/>
  <c r="AZ1276" i="7"/>
  <c r="AZ1275" i="7"/>
  <c r="BF1277" i="7" s="1"/>
  <c r="B1275" i="7"/>
  <c r="AZ1274" i="7"/>
  <c r="AZ1273" i="7"/>
  <c r="AZ1272" i="7"/>
  <c r="BL1271" i="7"/>
  <c r="BK1271" i="7"/>
  <c r="BG1271" i="7"/>
  <c r="BE1271" i="7"/>
  <c r="BD1271" i="7"/>
  <c r="AZ1271" i="7"/>
  <c r="AZ1270" i="7"/>
  <c r="AZ1269" i="7"/>
  <c r="B1269" i="7"/>
  <c r="AZ1268" i="7"/>
  <c r="AZ1267" i="7"/>
  <c r="AZ1266" i="7"/>
  <c r="BL1265" i="7"/>
  <c r="BK1265" i="7"/>
  <c r="BG1265" i="7"/>
  <c r="BE1265" i="7"/>
  <c r="BD1265" i="7"/>
  <c r="AZ1265" i="7"/>
  <c r="AZ1264" i="7"/>
  <c r="AZ1263" i="7"/>
  <c r="BF1265" i="7" s="1"/>
  <c r="B1263" i="7"/>
  <c r="AZ1262" i="7"/>
  <c r="AZ1261" i="7"/>
  <c r="AZ1260" i="7"/>
  <c r="BL1259" i="7"/>
  <c r="BK1259" i="7"/>
  <c r="BG1259" i="7"/>
  <c r="BE1259" i="7"/>
  <c r="BD1259" i="7"/>
  <c r="AZ1259" i="7"/>
  <c r="AZ1258" i="7"/>
  <c r="AZ1257" i="7"/>
  <c r="BI1259" i="7" s="1"/>
  <c r="B1257" i="7"/>
  <c r="AZ1256" i="7"/>
  <c r="AZ1255" i="7"/>
  <c r="AZ1254" i="7"/>
  <c r="BL1253" i="7"/>
  <c r="BK1253" i="7"/>
  <c r="BG1253" i="7"/>
  <c r="BE1253" i="7"/>
  <c r="BD1253" i="7"/>
  <c r="AZ1253" i="7"/>
  <c r="AZ1252" i="7"/>
  <c r="AZ1251" i="7"/>
  <c r="BF1253" i="7" s="1"/>
  <c r="B1251" i="7"/>
  <c r="AZ1250" i="7"/>
  <c r="AZ1249" i="7"/>
  <c r="AZ1248" i="7"/>
  <c r="BL1247" i="7"/>
  <c r="BK1247" i="7"/>
  <c r="BG1247" i="7"/>
  <c r="BE1247" i="7"/>
  <c r="BD1247" i="7"/>
  <c r="AZ1247" i="7"/>
  <c r="AZ1246" i="7"/>
  <c r="AZ1245" i="7"/>
  <c r="B1245" i="7"/>
  <c r="AZ1244" i="7"/>
  <c r="AZ1243" i="7"/>
  <c r="AZ1242" i="7"/>
  <c r="BL1241" i="7"/>
  <c r="BK1241" i="7"/>
  <c r="BG1241" i="7"/>
  <c r="BE1241" i="7"/>
  <c r="BD1241" i="7"/>
  <c r="AZ1241" i="7"/>
  <c r="AZ1240" i="7"/>
  <c r="AZ1239" i="7"/>
  <c r="BF1241" i="7" s="1"/>
  <c r="B1239" i="7"/>
  <c r="AZ1238" i="7"/>
  <c r="AZ1237" i="7"/>
  <c r="AZ1236" i="7"/>
  <c r="BL1235" i="7"/>
  <c r="BK1235" i="7"/>
  <c r="BG1235" i="7"/>
  <c r="BE1235" i="7"/>
  <c r="BD1235" i="7"/>
  <c r="AZ1235" i="7"/>
  <c r="AZ1234" i="7"/>
  <c r="AZ1233" i="7"/>
  <c r="BI1235" i="7" s="1"/>
  <c r="B1233" i="7"/>
  <c r="AZ1232" i="7"/>
  <c r="AZ1231" i="7"/>
  <c r="AZ1230" i="7"/>
  <c r="BL1229" i="7"/>
  <c r="BK1229" i="7"/>
  <c r="BG1229" i="7"/>
  <c r="BE1229" i="7"/>
  <c r="BD1229" i="7"/>
  <c r="AZ1229" i="7"/>
  <c r="AZ1228" i="7"/>
  <c r="AZ1227" i="7"/>
  <c r="BF1229" i="7" s="1"/>
  <c r="B1227" i="7"/>
  <c r="AZ1226" i="7"/>
  <c r="AZ1225" i="7"/>
  <c r="AZ1224" i="7"/>
  <c r="BL1223" i="7"/>
  <c r="BK1223" i="7"/>
  <c r="BG1223" i="7"/>
  <c r="BE1223" i="7"/>
  <c r="BD1223" i="7"/>
  <c r="AZ1223" i="7"/>
  <c r="AZ1222" i="7"/>
  <c r="AZ1221" i="7"/>
  <c r="BI1223" i="7" s="1"/>
  <c r="B1221" i="7"/>
  <c r="AZ1217" i="7"/>
  <c r="BH1354" i="7" s="1"/>
  <c r="AZ1216" i="7"/>
  <c r="AZ1215" i="7"/>
  <c r="AZ1214" i="7"/>
  <c r="AZ1213" i="7"/>
  <c r="AX1212" i="7"/>
  <c r="AX1211" i="7"/>
  <c r="BI1210" i="7"/>
  <c r="BG1210" i="7"/>
  <c r="BF1210" i="7"/>
  <c r="BE1210" i="7"/>
  <c r="BD1210" i="7"/>
  <c r="AZ1209" i="7"/>
  <c r="B1209" i="7"/>
  <c r="AZ1208" i="7"/>
  <c r="AZ1207" i="7"/>
  <c r="BG1206" i="7"/>
  <c r="BE1206" i="7"/>
  <c r="BD1206" i="7"/>
  <c r="AZ1206" i="7"/>
  <c r="BI1206" i="7" s="1"/>
  <c r="AZ1205" i="7"/>
  <c r="B1205" i="7"/>
  <c r="AZ1204" i="7"/>
  <c r="AZ1203" i="7"/>
  <c r="BG1202" i="7"/>
  <c r="BE1202" i="7"/>
  <c r="BD1202" i="7"/>
  <c r="AZ1202" i="7"/>
  <c r="BF1202" i="7" s="1"/>
  <c r="AZ1201" i="7"/>
  <c r="B1201" i="7"/>
  <c r="AZ1200" i="7"/>
  <c r="AZ1199" i="7"/>
  <c r="AZ1198" i="7"/>
  <c r="AZ1197" i="7"/>
  <c r="AZ1196" i="7"/>
  <c r="BK1195" i="7"/>
  <c r="BG1195" i="7"/>
  <c r="BE1195" i="7"/>
  <c r="BD1195" i="7"/>
  <c r="AZ1195" i="7"/>
  <c r="AZ1194" i="7"/>
  <c r="AZ1193" i="7"/>
  <c r="BI1195" i="7" s="1"/>
  <c r="B1193" i="7"/>
  <c r="AZ1192" i="7"/>
  <c r="AZ1191" i="7"/>
  <c r="AZ1190" i="7"/>
  <c r="AZ1189" i="7"/>
  <c r="BK1188" i="7"/>
  <c r="BG1188" i="7"/>
  <c r="BE1188" i="7"/>
  <c r="BD1188" i="7"/>
  <c r="AZ1188" i="7"/>
  <c r="AZ1187" i="7"/>
  <c r="AZ1186" i="7"/>
  <c r="BF1188" i="7" s="1"/>
  <c r="B1186" i="7"/>
  <c r="AZ1185" i="7"/>
  <c r="AZ1184" i="7"/>
  <c r="AZ1183" i="7"/>
  <c r="AZ1182" i="7"/>
  <c r="BK1181" i="7"/>
  <c r="BG1181" i="7"/>
  <c r="BE1181" i="7"/>
  <c r="BD1181" i="7"/>
  <c r="AZ1181" i="7"/>
  <c r="AZ1180" i="7"/>
  <c r="AZ1179" i="7"/>
  <c r="BI1181" i="7" s="1"/>
  <c r="B1179" i="7"/>
  <c r="AZ1178" i="7"/>
  <c r="AZ1177" i="7"/>
  <c r="AZ1176" i="7"/>
  <c r="AZ1175" i="7"/>
  <c r="BK1174" i="7"/>
  <c r="BG1174" i="7"/>
  <c r="BE1174" i="7"/>
  <c r="BD1174" i="7"/>
  <c r="AZ1174" i="7"/>
  <c r="AZ1173" i="7"/>
  <c r="AZ1172" i="7"/>
  <c r="BF1174" i="7" s="1"/>
  <c r="B1172" i="7"/>
  <c r="AZ1171" i="7"/>
  <c r="AZ1170" i="7"/>
  <c r="AZ1169" i="7"/>
  <c r="AZ1168" i="7"/>
  <c r="BK1167" i="7"/>
  <c r="BG1167" i="7"/>
  <c r="BE1167" i="7"/>
  <c r="BD1167" i="7"/>
  <c r="AZ1167" i="7"/>
  <c r="AZ1166" i="7"/>
  <c r="AZ1165" i="7"/>
  <c r="BI1167" i="7" s="1"/>
  <c r="B1165" i="7"/>
  <c r="AZ1164" i="7"/>
  <c r="AZ1163" i="7"/>
  <c r="AZ1162" i="7"/>
  <c r="AZ1161" i="7"/>
  <c r="BK1160" i="7"/>
  <c r="BG1160" i="7"/>
  <c r="BE1160" i="7"/>
  <c r="BD1160" i="7"/>
  <c r="AZ1160" i="7"/>
  <c r="AZ1159" i="7"/>
  <c r="AZ1158" i="7"/>
  <c r="BI1160" i="7" s="1"/>
  <c r="B1158" i="7"/>
  <c r="AZ1157" i="7"/>
  <c r="AZ1156" i="7"/>
  <c r="AZ1155" i="7"/>
  <c r="AZ1154" i="7"/>
  <c r="BK1153" i="7"/>
  <c r="BG1153" i="7"/>
  <c r="BE1153" i="7"/>
  <c r="BD1153" i="7"/>
  <c r="AZ1153" i="7"/>
  <c r="AZ1152" i="7"/>
  <c r="AZ1151" i="7"/>
  <c r="BI1153" i="7" s="1"/>
  <c r="B1151" i="7"/>
  <c r="AZ1150" i="7"/>
  <c r="AZ1149" i="7"/>
  <c r="AZ1148" i="7"/>
  <c r="AZ1147" i="7"/>
  <c r="BK1146" i="7"/>
  <c r="BG1146" i="7"/>
  <c r="BE1146" i="7"/>
  <c r="BD1146" i="7"/>
  <c r="AZ1146" i="7"/>
  <c r="AZ1145" i="7"/>
  <c r="AZ1144" i="7"/>
  <c r="BF1146" i="7" s="1"/>
  <c r="B1144" i="7"/>
  <c r="AZ1143" i="7"/>
  <c r="AZ1142" i="7"/>
  <c r="AZ1141" i="7"/>
  <c r="AZ1140" i="7"/>
  <c r="BK1139" i="7"/>
  <c r="BG1139" i="7"/>
  <c r="BE1139" i="7"/>
  <c r="BD1139" i="7"/>
  <c r="AZ1139" i="7"/>
  <c r="AZ1138" i="7"/>
  <c r="AZ1137" i="7"/>
  <c r="BI1139" i="7" s="1"/>
  <c r="B1137" i="7"/>
  <c r="AZ1136" i="7"/>
  <c r="AZ1135" i="7"/>
  <c r="AZ1134" i="7"/>
  <c r="AZ1133" i="7"/>
  <c r="BK1132" i="7"/>
  <c r="BG1132" i="7"/>
  <c r="BE1132" i="7"/>
  <c r="BD1132" i="7"/>
  <c r="AZ1132" i="7"/>
  <c r="AZ1131" i="7"/>
  <c r="AZ1130" i="7"/>
  <c r="BI1132" i="7" s="1"/>
  <c r="B1130" i="7"/>
  <c r="AZ1129" i="7"/>
  <c r="AZ1128" i="7"/>
  <c r="AZ1127" i="7"/>
  <c r="AZ1126" i="7"/>
  <c r="BL1125" i="7"/>
  <c r="BK1125" i="7"/>
  <c r="BG1125" i="7"/>
  <c r="BE1125" i="7"/>
  <c r="BD1125" i="7"/>
  <c r="AZ1125" i="7"/>
  <c r="AZ1124" i="7"/>
  <c r="AZ1123" i="7"/>
  <c r="BF1125" i="7" s="1"/>
  <c r="B1123" i="7"/>
  <c r="AZ1122" i="7"/>
  <c r="AZ1121" i="7"/>
  <c r="AZ1120" i="7"/>
  <c r="BL1119" i="7"/>
  <c r="BK1119" i="7"/>
  <c r="BG1119" i="7"/>
  <c r="BE1119" i="7"/>
  <c r="BD1119" i="7"/>
  <c r="AZ1119" i="7"/>
  <c r="AZ1118" i="7"/>
  <c r="AZ1117" i="7"/>
  <c r="BI1119" i="7" s="1"/>
  <c r="B1117" i="7"/>
  <c r="AZ1116" i="7"/>
  <c r="AZ1115" i="7"/>
  <c r="AZ1114" i="7"/>
  <c r="BL1113" i="7"/>
  <c r="BK1113" i="7"/>
  <c r="BG1113" i="7"/>
  <c r="BE1113" i="7"/>
  <c r="BD1113" i="7"/>
  <c r="AZ1113" i="7"/>
  <c r="AZ1112" i="7"/>
  <c r="AZ1111" i="7"/>
  <c r="BI1113" i="7" s="1"/>
  <c r="B1111" i="7"/>
  <c r="AZ1110" i="7"/>
  <c r="AZ1109" i="7"/>
  <c r="AZ1108" i="7"/>
  <c r="BL1107" i="7"/>
  <c r="BK1107" i="7"/>
  <c r="BG1107" i="7"/>
  <c r="BE1107" i="7"/>
  <c r="BD1107" i="7"/>
  <c r="AZ1107" i="7"/>
  <c r="AZ1106" i="7"/>
  <c r="AZ1105" i="7"/>
  <c r="BF1107" i="7" s="1"/>
  <c r="B1105" i="7"/>
  <c r="AZ1104" i="7"/>
  <c r="AZ1103" i="7"/>
  <c r="AZ1102" i="7"/>
  <c r="BL1101" i="7"/>
  <c r="BK1101" i="7"/>
  <c r="BG1101" i="7"/>
  <c r="BE1101" i="7"/>
  <c r="BD1101" i="7"/>
  <c r="AZ1101" i="7"/>
  <c r="AZ1100" i="7"/>
  <c r="AZ1099" i="7"/>
  <c r="BF1101" i="7" s="1"/>
  <c r="B1099" i="7"/>
  <c r="AZ1098" i="7"/>
  <c r="AZ1097" i="7"/>
  <c r="AZ1096" i="7"/>
  <c r="BL1095" i="7"/>
  <c r="BK1095" i="7"/>
  <c r="BG1095" i="7"/>
  <c r="BE1095" i="7"/>
  <c r="BD1095" i="7"/>
  <c r="AZ1095" i="7"/>
  <c r="AZ1094" i="7"/>
  <c r="AZ1093" i="7"/>
  <c r="BI1095" i="7" s="1"/>
  <c r="B1093" i="7"/>
  <c r="AZ1092" i="7"/>
  <c r="AZ1091" i="7"/>
  <c r="AZ1090" i="7"/>
  <c r="BL1089" i="7"/>
  <c r="BK1089" i="7"/>
  <c r="BG1089" i="7"/>
  <c r="BE1089" i="7"/>
  <c r="BD1089" i="7"/>
  <c r="AZ1089" i="7"/>
  <c r="AZ1088" i="7"/>
  <c r="AZ1087" i="7"/>
  <c r="BI1089" i="7" s="1"/>
  <c r="B1087" i="7"/>
  <c r="AZ1086" i="7"/>
  <c r="AZ1085" i="7"/>
  <c r="AZ1084" i="7"/>
  <c r="BL1083" i="7"/>
  <c r="BK1083" i="7"/>
  <c r="BG1083" i="7"/>
  <c r="BE1083" i="7"/>
  <c r="BD1083" i="7"/>
  <c r="AZ1083" i="7"/>
  <c r="AZ1082" i="7"/>
  <c r="AZ1081" i="7"/>
  <c r="BF1083" i="7" s="1"/>
  <c r="B1081" i="7"/>
  <c r="AZ1080" i="7"/>
  <c r="AZ1079" i="7"/>
  <c r="AZ1078" i="7"/>
  <c r="BL1077" i="7"/>
  <c r="BK1077" i="7"/>
  <c r="BG1077" i="7"/>
  <c r="BE1077" i="7"/>
  <c r="BD1077" i="7"/>
  <c r="AZ1077" i="7"/>
  <c r="AZ1076" i="7"/>
  <c r="AZ1075" i="7"/>
  <c r="BF1077" i="7" s="1"/>
  <c r="B1075" i="7"/>
  <c r="AZ1074" i="7"/>
  <c r="AZ1073" i="7"/>
  <c r="AZ1072" i="7"/>
  <c r="BL1071" i="7"/>
  <c r="BK1071" i="7"/>
  <c r="BG1071" i="7"/>
  <c r="BE1071" i="7"/>
  <c r="BD1071" i="7"/>
  <c r="AZ1071" i="7"/>
  <c r="AZ1070" i="7"/>
  <c r="AZ1069" i="7"/>
  <c r="BI1071" i="7" s="1"/>
  <c r="B1069" i="7"/>
  <c r="AZ1065" i="7"/>
  <c r="BH1107" i="7" s="1"/>
  <c r="AZ1064" i="7"/>
  <c r="AZ1063" i="7"/>
  <c r="AZ1062" i="7"/>
  <c r="AZ1061" i="7"/>
  <c r="AX1060" i="7"/>
  <c r="AX1059" i="7"/>
  <c r="BG1058" i="7"/>
  <c r="BF1058" i="7"/>
  <c r="BD1058" i="7"/>
  <c r="AZ1057" i="7"/>
  <c r="B1057" i="7"/>
  <c r="AZ1056" i="7"/>
  <c r="AZ1055" i="7"/>
  <c r="BG1054" i="7"/>
  <c r="BD1054" i="7"/>
  <c r="AZ1054" i="7"/>
  <c r="BF1054" i="7" s="1"/>
  <c r="AZ1053" i="7"/>
  <c r="B1053" i="7"/>
  <c r="AZ1052" i="7"/>
  <c r="AZ1051" i="7"/>
  <c r="BG1050" i="7"/>
  <c r="BD1050" i="7"/>
  <c r="AZ1050" i="7"/>
  <c r="BF1050" i="7" s="1"/>
  <c r="AZ1049" i="7"/>
  <c r="B1049" i="7"/>
  <c r="AZ1048" i="7"/>
  <c r="AZ1047" i="7"/>
  <c r="AZ1046" i="7"/>
  <c r="AZ1045" i="7"/>
  <c r="AZ1044" i="7"/>
  <c r="BK1043" i="7"/>
  <c r="BG1043" i="7"/>
  <c r="BE1043" i="7"/>
  <c r="BD1043" i="7"/>
  <c r="AZ1043" i="7"/>
  <c r="AZ1042" i="7"/>
  <c r="AZ1041" i="7"/>
  <c r="BF1043" i="7" s="1"/>
  <c r="B1041" i="7"/>
  <c r="AZ1040" i="7"/>
  <c r="AZ1039" i="7"/>
  <c r="AZ1038" i="7"/>
  <c r="AZ1037" i="7"/>
  <c r="BK1036" i="7"/>
  <c r="BG1036" i="7"/>
  <c r="BE1036" i="7"/>
  <c r="BD1036" i="7"/>
  <c r="AZ1036" i="7"/>
  <c r="AZ1035" i="7"/>
  <c r="AZ1034" i="7"/>
  <c r="BI1036" i="7" s="1"/>
  <c r="B1034" i="7"/>
  <c r="AZ1033" i="7"/>
  <c r="AZ1032" i="7"/>
  <c r="AZ1031" i="7"/>
  <c r="AZ1030" i="7"/>
  <c r="BK1029" i="7"/>
  <c r="BG1029" i="7"/>
  <c r="BE1029" i="7"/>
  <c r="BD1029" i="7"/>
  <c r="AZ1029" i="7"/>
  <c r="AZ1028" i="7"/>
  <c r="AZ1027" i="7"/>
  <c r="BF1029" i="7" s="1"/>
  <c r="B1027" i="7"/>
  <c r="AZ1026" i="7"/>
  <c r="AZ1025" i="7"/>
  <c r="AZ1024" i="7"/>
  <c r="AZ1023" i="7"/>
  <c r="BK1022" i="7"/>
  <c r="BG1022" i="7"/>
  <c r="BE1022" i="7"/>
  <c r="BD1022" i="7"/>
  <c r="AZ1022" i="7"/>
  <c r="AZ1021" i="7"/>
  <c r="AZ1020" i="7"/>
  <c r="BI1022" i="7" s="1"/>
  <c r="B1020" i="7"/>
  <c r="AZ1019" i="7"/>
  <c r="AZ1018" i="7"/>
  <c r="AZ1017" i="7"/>
  <c r="AZ1016" i="7"/>
  <c r="BK1015" i="7"/>
  <c r="BG1015" i="7"/>
  <c r="BE1015" i="7"/>
  <c r="BD1015" i="7"/>
  <c r="AZ1015" i="7"/>
  <c r="AZ1014" i="7"/>
  <c r="AZ1013" i="7"/>
  <c r="BF1015" i="7" s="1"/>
  <c r="B1013" i="7"/>
  <c r="AZ1012" i="7"/>
  <c r="AZ1011" i="7"/>
  <c r="AZ1010" i="7"/>
  <c r="AZ1009" i="7"/>
  <c r="BK1008" i="7"/>
  <c r="BG1008" i="7"/>
  <c r="BE1008" i="7"/>
  <c r="BD1008" i="7"/>
  <c r="AZ1008" i="7"/>
  <c r="AZ1007" i="7"/>
  <c r="AZ1006" i="7"/>
  <c r="BI1008" i="7" s="1"/>
  <c r="B1006" i="7"/>
  <c r="AZ1005" i="7"/>
  <c r="AZ1004" i="7"/>
  <c r="AZ1003" i="7"/>
  <c r="AZ1002" i="7"/>
  <c r="BK1001" i="7"/>
  <c r="BG1001" i="7"/>
  <c r="BE1001" i="7"/>
  <c r="BD1001" i="7"/>
  <c r="AZ1001" i="7"/>
  <c r="AZ1000" i="7"/>
  <c r="AZ999" i="7"/>
  <c r="BF1001" i="7" s="1"/>
  <c r="B999" i="7"/>
  <c r="AZ998" i="7"/>
  <c r="AZ997" i="7"/>
  <c r="AZ996" i="7"/>
  <c r="AZ995" i="7"/>
  <c r="BK994" i="7"/>
  <c r="BI994" i="7"/>
  <c r="BG994" i="7"/>
  <c r="BE994" i="7"/>
  <c r="BD994" i="7"/>
  <c r="AZ994" i="7"/>
  <c r="AZ993" i="7"/>
  <c r="AZ992" i="7"/>
  <c r="BF994" i="7" s="1"/>
  <c r="B992" i="7"/>
  <c r="AZ991" i="7"/>
  <c r="AZ990" i="7"/>
  <c r="AZ989" i="7"/>
  <c r="AZ988" i="7"/>
  <c r="BK987" i="7"/>
  <c r="BG987" i="7"/>
  <c r="BE987" i="7"/>
  <c r="BD987" i="7"/>
  <c r="AZ987" i="7"/>
  <c r="AZ986" i="7"/>
  <c r="AZ985" i="7"/>
  <c r="BF987" i="7" s="1"/>
  <c r="B985" i="7"/>
  <c r="AZ984" i="7"/>
  <c r="AZ983" i="7"/>
  <c r="AZ982" i="7"/>
  <c r="AZ981" i="7"/>
  <c r="BK980" i="7"/>
  <c r="BG980" i="7"/>
  <c r="BE980" i="7"/>
  <c r="BD980" i="7"/>
  <c r="AZ980" i="7"/>
  <c r="AZ979" i="7"/>
  <c r="AZ978" i="7"/>
  <c r="BI980" i="7" s="1"/>
  <c r="B978" i="7"/>
  <c r="AZ977" i="7"/>
  <c r="AZ976" i="7"/>
  <c r="AZ975" i="7"/>
  <c r="AZ974" i="7"/>
  <c r="BL973" i="7"/>
  <c r="BK973" i="7"/>
  <c r="BG973" i="7"/>
  <c r="BE973" i="7"/>
  <c r="BD973" i="7"/>
  <c r="AZ973" i="7"/>
  <c r="AZ972" i="7"/>
  <c r="AZ971" i="7"/>
  <c r="BI973" i="7" s="1"/>
  <c r="B971" i="7"/>
  <c r="AZ970" i="7"/>
  <c r="AZ969" i="7"/>
  <c r="AZ968" i="7"/>
  <c r="BL967" i="7"/>
  <c r="BK967" i="7"/>
  <c r="BG967" i="7"/>
  <c r="BE967" i="7"/>
  <c r="BD967" i="7"/>
  <c r="AZ967" i="7"/>
  <c r="AZ966" i="7"/>
  <c r="AZ965" i="7"/>
  <c r="BF967" i="7" s="1"/>
  <c r="B965" i="7"/>
  <c r="AZ964" i="7"/>
  <c r="AZ963" i="7"/>
  <c r="AZ962" i="7"/>
  <c r="BL961" i="7"/>
  <c r="BK961" i="7"/>
  <c r="BG961" i="7"/>
  <c r="BE961" i="7"/>
  <c r="BD961" i="7"/>
  <c r="AZ961" i="7"/>
  <c r="AZ960" i="7"/>
  <c r="AZ959" i="7"/>
  <c r="BI961" i="7" s="1"/>
  <c r="B959" i="7"/>
  <c r="AZ958" i="7"/>
  <c r="AZ957" i="7"/>
  <c r="AZ956" i="7"/>
  <c r="BL955" i="7"/>
  <c r="BK955" i="7"/>
  <c r="BG955" i="7"/>
  <c r="BE955" i="7"/>
  <c r="BD955" i="7"/>
  <c r="AZ955" i="7"/>
  <c r="AZ954" i="7"/>
  <c r="AZ953" i="7"/>
  <c r="BI955" i="7" s="1"/>
  <c r="B953" i="7"/>
  <c r="AZ952" i="7"/>
  <c r="AZ951" i="7"/>
  <c r="AZ950" i="7"/>
  <c r="BL949" i="7"/>
  <c r="BK949" i="7"/>
  <c r="BG949" i="7"/>
  <c r="BE949" i="7"/>
  <c r="BD949" i="7"/>
  <c r="AZ949" i="7"/>
  <c r="AZ948" i="7"/>
  <c r="AZ947" i="7"/>
  <c r="BF949" i="7" s="1"/>
  <c r="B947" i="7"/>
  <c r="AZ946" i="7"/>
  <c r="AZ945" i="7"/>
  <c r="AZ944" i="7"/>
  <c r="BL943" i="7"/>
  <c r="BK943" i="7"/>
  <c r="BG943" i="7"/>
  <c r="BE943" i="7"/>
  <c r="BD943" i="7"/>
  <c r="AZ943" i="7"/>
  <c r="AZ942" i="7"/>
  <c r="AZ941" i="7"/>
  <c r="BF943" i="7" s="1"/>
  <c r="B941" i="7"/>
  <c r="AZ940" i="7"/>
  <c r="AZ939" i="7"/>
  <c r="AZ938" i="7"/>
  <c r="BL937" i="7"/>
  <c r="BK937" i="7"/>
  <c r="BG937" i="7"/>
  <c r="BE937" i="7"/>
  <c r="BD937" i="7"/>
  <c r="AZ937" i="7"/>
  <c r="AZ936" i="7"/>
  <c r="AZ935" i="7"/>
  <c r="BF937" i="7" s="1"/>
  <c r="B935" i="7"/>
  <c r="AZ934" i="7"/>
  <c r="AZ933" i="7"/>
  <c r="AZ932" i="7"/>
  <c r="BL931" i="7"/>
  <c r="BK931" i="7"/>
  <c r="BG931" i="7"/>
  <c r="BE931" i="7"/>
  <c r="BD931" i="7"/>
  <c r="AZ931" i="7"/>
  <c r="AZ930" i="7"/>
  <c r="AZ929" i="7"/>
  <c r="BI931" i="7" s="1"/>
  <c r="B929" i="7"/>
  <c r="AZ928" i="7"/>
  <c r="AZ927" i="7"/>
  <c r="AZ926" i="7"/>
  <c r="BL925" i="7"/>
  <c r="BK925" i="7"/>
  <c r="BG925" i="7"/>
  <c r="BE925" i="7"/>
  <c r="BD925" i="7"/>
  <c r="AZ925" i="7"/>
  <c r="AZ924" i="7"/>
  <c r="AZ923" i="7"/>
  <c r="BI925" i="7" s="1"/>
  <c r="B923" i="7"/>
  <c r="AZ922" i="7"/>
  <c r="AZ921" i="7"/>
  <c r="AZ920" i="7"/>
  <c r="BL919" i="7"/>
  <c r="BK919" i="7"/>
  <c r="BG919" i="7"/>
  <c r="BE919" i="7"/>
  <c r="BD919" i="7"/>
  <c r="AZ919" i="7"/>
  <c r="AZ918" i="7"/>
  <c r="AZ917" i="7"/>
  <c r="BF919" i="7" s="1"/>
  <c r="B917" i="7"/>
  <c r="AZ913" i="7"/>
  <c r="BE1058" i="7" s="1"/>
  <c r="AZ912" i="7"/>
  <c r="AZ911" i="7"/>
  <c r="AZ910" i="7"/>
  <c r="AZ909" i="7"/>
  <c r="AX908" i="7"/>
  <c r="AX907" i="7"/>
  <c r="BG906" i="7"/>
  <c r="BF906" i="7"/>
  <c r="BD906" i="7"/>
  <c r="AZ905" i="7"/>
  <c r="B905" i="7"/>
  <c r="AZ904" i="7"/>
  <c r="AZ903" i="7"/>
  <c r="BG902" i="7"/>
  <c r="BD902" i="7"/>
  <c r="AZ902" i="7"/>
  <c r="AZ901" i="7"/>
  <c r="B901" i="7"/>
  <c r="AZ900" i="7"/>
  <c r="AZ899" i="7"/>
  <c r="BG898" i="7"/>
  <c r="BD898" i="7"/>
  <c r="AZ898" i="7"/>
  <c r="AZ897" i="7"/>
  <c r="B897" i="7"/>
  <c r="AZ896" i="7"/>
  <c r="AZ895" i="7"/>
  <c r="AZ894" i="7"/>
  <c r="AZ893" i="7"/>
  <c r="AZ892" i="7"/>
  <c r="BK891" i="7"/>
  <c r="BG891" i="7"/>
  <c r="BE891" i="7"/>
  <c r="BD891" i="7"/>
  <c r="AZ891" i="7"/>
  <c r="AZ890" i="7"/>
  <c r="AZ889" i="7"/>
  <c r="BI891" i="7" s="1"/>
  <c r="B889" i="7"/>
  <c r="AZ888" i="7"/>
  <c r="AZ887" i="7"/>
  <c r="AZ886" i="7"/>
  <c r="AZ885" i="7"/>
  <c r="BK884" i="7"/>
  <c r="BG884" i="7"/>
  <c r="BE884" i="7"/>
  <c r="BD884" i="7"/>
  <c r="AZ884" i="7"/>
  <c r="AZ883" i="7"/>
  <c r="AZ882" i="7"/>
  <c r="BI884" i="7" s="1"/>
  <c r="B882" i="7"/>
  <c r="AZ881" i="7"/>
  <c r="AZ880" i="7"/>
  <c r="AZ879" i="7"/>
  <c r="AZ878" i="7"/>
  <c r="BK877" i="7"/>
  <c r="BG877" i="7"/>
  <c r="BE877" i="7"/>
  <c r="BD877" i="7"/>
  <c r="AZ877" i="7"/>
  <c r="AZ876" i="7"/>
  <c r="AZ875" i="7"/>
  <c r="BF877" i="7" s="1"/>
  <c r="B875" i="7"/>
  <c r="AZ874" i="7"/>
  <c r="AZ873" i="7"/>
  <c r="AZ872" i="7"/>
  <c r="AZ871" i="7"/>
  <c r="BK870" i="7"/>
  <c r="BG870" i="7"/>
  <c r="BE870" i="7"/>
  <c r="BD870" i="7"/>
  <c r="AZ870" i="7"/>
  <c r="AZ869" i="7"/>
  <c r="AZ868" i="7"/>
  <c r="BF870" i="7" s="1"/>
  <c r="B868" i="7"/>
  <c r="AZ867" i="7"/>
  <c r="AZ866" i="7"/>
  <c r="AZ865" i="7"/>
  <c r="AZ864" i="7"/>
  <c r="BK863" i="7"/>
  <c r="BG863" i="7"/>
  <c r="BE863" i="7"/>
  <c r="BD863" i="7"/>
  <c r="AZ863" i="7"/>
  <c r="AZ862" i="7"/>
  <c r="AZ861" i="7"/>
  <c r="BI863" i="7" s="1"/>
  <c r="B861" i="7"/>
  <c r="AZ860" i="7"/>
  <c r="AZ859" i="7"/>
  <c r="AZ858" i="7"/>
  <c r="AZ857" i="7"/>
  <c r="BK856" i="7"/>
  <c r="BG856" i="7"/>
  <c r="BE856" i="7"/>
  <c r="BD856" i="7"/>
  <c r="AZ856" i="7"/>
  <c r="AZ855" i="7"/>
  <c r="AZ854" i="7"/>
  <c r="BI856" i="7" s="1"/>
  <c r="B854" i="7"/>
  <c r="AZ853" i="7"/>
  <c r="AZ852" i="7"/>
  <c r="AZ851" i="7"/>
  <c r="AZ850" i="7"/>
  <c r="BK849" i="7"/>
  <c r="BG849" i="7"/>
  <c r="BE849" i="7"/>
  <c r="BD849" i="7"/>
  <c r="AZ849" i="7"/>
  <c r="AZ848" i="7"/>
  <c r="AZ847" i="7"/>
  <c r="BF849" i="7" s="1"/>
  <c r="B847" i="7"/>
  <c r="AZ846" i="7"/>
  <c r="AZ845" i="7"/>
  <c r="AZ844" i="7"/>
  <c r="AZ843" i="7"/>
  <c r="BK842" i="7"/>
  <c r="BG842" i="7"/>
  <c r="BE842" i="7"/>
  <c r="BD842" i="7"/>
  <c r="AZ842" i="7"/>
  <c r="AZ841" i="7"/>
  <c r="AZ840" i="7"/>
  <c r="BF842" i="7" s="1"/>
  <c r="B840" i="7"/>
  <c r="AZ839" i="7"/>
  <c r="AZ838" i="7"/>
  <c r="AZ837" i="7"/>
  <c r="AZ836" i="7"/>
  <c r="BK835" i="7"/>
  <c r="BG835" i="7"/>
  <c r="BD835" i="7"/>
  <c r="AZ835" i="7"/>
  <c r="AZ834" i="7"/>
  <c r="AZ833" i="7"/>
  <c r="BI835" i="7" s="1"/>
  <c r="B833" i="7"/>
  <c r="AZ832" i="7"/>
  <c r="AZ831" i="7"/>
  <c r="AZ830" i="7"/>
  <c r="AZ829" i="7"/>
  <c r="BK828" i="7"/>
  <c r="BG828" i="7"/>
  <c r="BE828" i="7"/>
  <c r="BD828" i="7"/>
  <c r="AZ828" i="7"/>
  <c r="AZ827" i="7"/>
  <c r="AZ826" i="7"/>
  <c r="BI828" i="7" s="1"/>
  <c r="B826" i="7"/>
  <c r="AZ825" i="7"/>
  <c r="AZ824" i="7"/>
  <c r="AZ823" i="7"/>
  <c r="AZ822" i="7"/>
  <c r="BL821" i="7"/>
  <c r="BK821" i="7"/>
  <c r="BG821" i="7"/>
  <c r="BE821" i="7"/>
  <c r="BD821" i="7"/>
  <c r="AZ821" i="7"/>
  <c r="AZ820" i="7"/>
  <c r="AZ819" i="7"/>
  <c r="BF821" i="7" s="1"/>
  <c r="B819" i="7"/>
  <c r="AZ818" i="7"/>
  <c r="AZ817" i="7"/>
  <c r="AZ816" i="7"/>
  <c r="BL815" i="7"/>
  <c r="BK815" i="7"/>
  <c r="BG815" i="7"/>
  <c r="BE815" i="7"/>
  <c r="BD815" i="7"/>
  <c r="AZ815" i="7"/>
  <c r="AZ814" i="7"/>
  <c r="AZ813" i="7"/>
  <c r="BI815" i="7" s="1"/>
  <c r="B813" i="7"/>
  <c r="AZ812" i="7"/>
  <c r="AZ811" i="7"/>
  <c r="AZ810" i="7"/>
  <c r="BL809" i="7"/>
  <c r="BK809" i="7"/>
  <c r="BG809" i="7"/>
  <c r="BE809" i="7"/>
  <c r="BD809" i="7"/>
  <c r="AZ809" i="7"/>
  <c r="AZ808" i="7"/>
  <c r="AZ807" i="7"/>
  <c r="BI809" i="7" s="1"/>
  <c r="B807" i="7"/>
  <c r="AZ806" i="7"/>
  <c r="AZ805" i="7"/>
  <c r="AZ804" i="7"/>
  <c r="BL803" i="7"/>
  <c r="BK803" i="7"/>
  <c r="BG803" i="7"/>
  <c r="BE803" i="7"/>
  <c r="BD803" i="7"/>
  <c r="AZ803" i="7"/>
  <c r="AZ802" i="7"/>
  <c r="AZ801" i="7"/>
  <c r="B801" i="7"/>
  <c r="AZ800" i="7"/>
  <c r="AZ799" i="7"/>
  <c r="AZ798" i="7"/>
  <c r="BL797" i="7"/>
  <c r="BK797" i="7"/>
  <c r="BG797" i="7"/>
  <c r="BE797" i="7"/>
  <c r="BD797" i="7"/>
  <c r="AZ797" i="7"/>
  <c r="AZ796" i="7"/>
  <c r="AZ795" i="7"/>
  <c r="BF797" i="7" s="1"/>
  <c r="B795" i="7"/>
  <c r="AZ794" i="7"/>
  <c r="AZ793" i="7"/>
  <c r="AZ792" i="7"/>
  <c r="BL791" i="7"/>
  <c r="BK791" i="7"/>
  <c r="BG791" i="7"/>
  <c r="BE791" i="7"/>
  <c r="BD791" i="7"/>
  <c r="AZ791" i="7"/>
  <c r="AZ790" i="7"/>
  <c r="AZ789" i="7"/>
  <c r="BI791" i="7" s="1"/>
  <c r="B789" i="7"/>
  <c r="AZ788" i="7"/>
  <c r="AZ787" i="7"/>
  <c r="AZ786" i="7"/>
  <c r="BL785" i="7"/>
  <c r="BK785" i="7"/>
  <c r="BG785" i="7"/>
  <c r="BE785" i="7"/>
  <c r="BD785" i="7"/>
  <c r="AZ785" i="7"/>
  <c r="AZ784" i="7"/>
  <c r="AZ783" i="7"/>
  <c r="BI785" i="7" s="1"/>
  <c r="B783" i="7"/>
  <c r="AZ782" i="7"/>
  <c r="AZ781" i="7"/>
  <c r="AZ780" i="7"/>
  <c r="BL779" i="7"/>
  <c r="BK779" i="7"/>
  <c r="BG779" i="7"/>
  <c r="BD779" i="7"/>
  <c r="AZ779" i="7"/>
  <c r="AZ778" i="7"/>
  <c r="AZ777" i="7"/>
  <c r="BF779" i="7" s="1"/>
  <c r="B777" i="7"/>
  <c r="AZ776" i="7"/>
  <c r="AZ775" i="7"/>
  <c r="AZ774" i="7"/>
  <c r="BL773" i="7"/>
  <c r="BK773" i="7"/>
  <c r="BG773" i="7"/>
  <c r="BD773" i="7"/>
  <c r="AZ773" i="7"/>
  <c r="AZ772" i="7"/>
  <c r="AZ771" i="7"/>
  <c r="BF773" i="7" s="1"/>
  <c r="B771" i="7"/>
  <c r="AZ770" i="7"/>
  <c r="AZ769" i="7"/>
  <c r="AZ768" i="7"/>
  <c r="BL767" i="7"/>
  <c r="BK767" i="7"/>
  <c r="BG767" i="7"/>
  <c r="BD767" i="7"/>
  <c r="AZ767" i="7"/>
  <c r="AZ766" i="7"/>
  <c r="AZ765" i="7"/>
  <c r="BI767" i="7" s="1"/>
  <c r="B765" i="7"/>
  <c r="AZ761" i="7"/>
  <c r="BE835" i="7" s="1"/>
  <c r="AZ760" i="7"/>
  <c r="AZ759" i="7"/>
  <c r="AZ758" i="7"/>
  <c r="AZ757" i="7"/>
  <c r="AX756" i="7"/>
  <c r="AX755" i="7"/>
  <c r="BG754" i="7"/>
  <c r="BF754" i="7"/>
  <c r="BD754" i="7"/>
  <c r="AZ753" i="7"/>
  <c r="B753" i="7"/>
  <c r="AZ752" i="7"/>
  <c r="AZ751" i="7"/>
  <c r="BG750" i="7"/>
  <c r="BD750" i="7"/>
  <c r="AZ750" i="7"/>
  <c r="BF750" i="7" s="1"/>
  <c r="AZ749" i="7"/>
  <c r="B749" i="7"/>
  <c r="AZ748" i="7"/>
  <c r="AZ747" i="7"/>
  <c r="BG746" i="7"/>
  <c r="BD746" i="7"/>
  <c r="AZ746" i="7"/>
  <c r="AZ745" i="7"/>
  <c r="B745" i="7"/>
  <c r="AZ744" i="7"/>
  <c r="AZ743" i="7"/>
  <c r="AZ742" i="7"/>
  <c r="AZ741" i="7"/>
  <c r="AZ740" i="7"/>
  <c r="BK739" i="7"/>
  <c r="BG739" i="7"/>
  <c r="BE739" i="7"/>
  <c r="BD739" i="7"/>
  <c r="AZ739" i="7"/>
  <c r="AZ738" i="7"/>
  <c r="AZ737" i="7"/>
  <c r="BF739" i="7" s="1"/>
  <c r="B737" i="7"/>
  <c r="AZ736" i="7"/>
  <c r="AZ735" i="7"/>
  <c r="AZ734" i="7"/>
  <c r="AZ733" i="7"/>
  <c r="BK732" i="7"/>
  <c r="BG732" i="7"/>
  <c r="BE732" i="7"/>
  <c r="BD732" i="7"/>
  <c r="AZ732" i="7"/>
  <c r="AZ731" i="7"/>
  <c r="AZ730" i="7"/>
  <c r="BI732" i="7" s="1"/>
  <c r="B730" i="7"/>
  <c r="AZ729" i="7"/>
  <c r="AZ728" i="7"/>
  <c r="AZ727" i="7"/>
  <c r="AZ726" i="7"/>
  <c r="BK725" i="7"/>
  <c r="BG725" i="7"/>
  <c r="BE725" i="7"/>
  <c r="BD725" i="7"/>
  <c r="AZ725" i="7"/>
  <c r="AZ724" i="7"/>
  <c r="AZ723" i="7"/>
  <c r="BI725" i="7" s="1"/>
  <c r="B723" i="7"/>
  <c r="AZ722" i="7"/>
  <c r="AZ721" i="7"/>
  <c r="AZ720" i="7"/>
  <c r="AZ719" i="7"/>
  <c r="BK718" i="7"/>
  <c r="BG718" i="7"/>
  <c r="BE718" i="7"/>
  <c r="BD718" i="7"/>
  <c r="AZ718" i="7"/>
  <c r="AZ717" i="7"/>
  <c r="AZ716" i="7"/>
  <c r="BI718" i="7" s="1"/>
  <c r="B716" i="7"/>
  <c r="AZ715" i="7"/>
  <c r="AZ714" i="7"/>
  <c r="AZ713" i="7"/>
  <c r="AZ712" i="7"/>
  <c r="BK711" i="7"/>
  <c r="BG711" i="7"/>
  <c r="BE711" i="7"/>
  <c r="BD711" i="7"/>
  <c r="AZ711" i="7"/>
  <c r="AZ710" i="7"/>
  <c r="AZ709" i="7"/>
  <c r="BI711" i="7" s="1"/>
  <c r="B709" i="7"/>
  <c r="AZ708" i="7"/>
  <c r="AZ707" i="7"/>
  <c r="AZ706" i="7"/>
  <c r="AZ705" i="7"/>
  <c r="BK704" i="7"/>
  <c r="BG704" i="7"/>
  <c r="BE704" i="7"/>
  <c r="BD704" i="7"/>
  <c r="AZ704" i="7"/>
  <c r="AZ703" i="7"/>
  <c r="AZ702" i="7"/>
  <c r="BI704" i="7" s="1"/>
  <c r="B702" i="7"/>
  <c r="AZ701" i="7"/>
  <c r="AZ700" i="7"/>
  <c r="AZ699" i="7"/>
  <c r="AZ698" i="7"/>
  <c r="BK697" i="7"/>
  <c r="BG697" i="7"/>
  <c r="BE697" i="7"/>
  <c r="BD697" i="7"/>
  <c r="AZ697" i="7"/>
  <c r="AZ696" i="7"/>
  <c r="AZ695" i="7"/>
  <c r="BF697" i="7" s="1"/>
  <c r="B695" i="7"/>
  <c r="AZ694" i="7"/>
  <c r="AZ693" i="7"/>
  <c r="AZ692" i="7"/>
  <c r="AZ691" i="7"/>
  <c r="BK690" i="7"/>
  <c r="BG690" i="7"/>
  <c r="BE690" i="7"/>
  <c r="BD690" i="7"/>
  <c r="AZ690" i="7"/>
  <c r="AZ689" i="7"/>
  <c r="AZ688" i="7"/>
  <c r="BF690" i="7" s="1"/>
  <c r="B688" i="7"/>
  <c r="AZ687" i="7"/>
  <c r="AZ686" i="7"/>
  <c r="AZ685" i="7"/>
  <c r="AZ684" i="7"/>
  <c r="BK683" i="7"/>
  <c r="BG683" i="7"/>
  <c r="BD683" i="7"/>
  <c r="AZ683" i="7"/>
  <c r="AZ682" i="7"/>
  <c r="AZ681" i="7"/>
  <c r="B681" i="7"/>
  <c r="AZ680" i="7"/>
  <c r="AZ679" i="7"/>
  <c r="AZ678" i="7"/>
  <c r="AZ677" i="7"/>
  <c r="BK676" i="7"/>
  <c r="BG676" i="7"/>
  <c r="BD676" i="7"/>
  <c r="AZ676" i="7"/>
  <c r="AZ675" i="7"/>
  <c r="AZ674" i="7"/>
  <c r="BI676" i="7" s="1"/>
  <c r="B674" i="7"/>
  <c r="AZ673" i="7"/>
  <c r="AZ672" i="7"/>
  <c r="AZ671" i="7"/>
  <c r="AZ670" i="7"/>
  <c r="BL669" i="7"/>
  <c r="BK669" i="7"/>
  <c r="BG669" i="7"/>
  <c r="BE669" i="7"/>
  <c r="BD669" i="7"/>
  <c r="AZ669" i="7"/>
  <c r="AZ668" i="7"/>
  <c r="AZ667" i="7"/>
  <c r="BF669" i="7" s="1"/>
  <c r="B667" i="7"/>
  <c r="AZ666" i="7"/>
  <c r="AZ665" i="7"/>
  <c r="AZ664" i="7"/>
  <c r="BL663" i="7"/>
  <c r="BK663" i="7"/>
  <c r="BG663" i="7"/>
  <c r="BE663" i="7"/>
  <c r="BD663" i="7"/>
  <c r="AZ663" i="7"/>
  <c r="AZ662" i="7"/>
  <c r="AZ661" i="7"/>
  <c r="BI663" i="7" s="1"/>
  <c r="B661" i="7"/>
  <c r="AZ660" i="7"/>
  <c r="AZ659" i="7"/>
  <c r="AZ658" i="7"/>
  <c r="BL657" i="7"/>
  <c r="BK657" i="7"/>
  <c r="BG657" i="7"/>
  <c r="BE657" i="7"/>
  <c r="BD657" i="7"/>
  <c r="AZ657" i="7"/>
  <c r="AZ656" i="7"/>
  <c r="AZ655" i="7"/>
  <c r="BF657" i="7" s="1"/>
  <c r="B655" i="7"/>
  <c r="AZ654" i="7"/>
  <c r="AZ653" i="7"/>
  <c r="AZ652" i="7"/>
  <c r="BL651" i="7"/>
  <c r="BK651" i="7"/>
  <c r="BG651" i="7"/>
  <c r="BE651" i="7"/>
  <c r="BD651" i="7"/>
  <c r="AZ651" i="7"/>
  <c r="AZ650" i="7"/>
  <c r="AZ649" i="7"/>
  <c r="BF651" i="7" s="1"/>
  <c r="B649" i="7"/>
  <c r="AZ648" i="7"/>
  <c r="AZ647" i="7"/>
  <c r="AZ646" i="7"/>
  <c r="BL645" i="7"/>
  <c r="BK645" i="7"/>
  <c r="BG645" i="7"/>
  <c r="BE645" i="7"/>
  <c r="BD645" i="7"/>
  <c r="AZ645" i="7"/>
  <c r="AZ644" i="7"/>
  <c r="AZ643" i="7"/>
  <c r="BF645" i="7" s="1"/>
  <c r="B643" i="7"/>
  <c r="AZ642" i="7"/>
  <c r="AZ641" i="7"/>
  <c r="AZ640" i="7"/>
  <c r="BL639" i="7"/>
  <c r="BK639" i="7"/>
  <c r="BG639" i="7"/>
  <c r="BE639" i="7"/>
  <c r="BD639" i="7"/>
  <c r="AZ639" i="7"/>
  <c r="AZ638" i="7"/>
  <c r="AZ637" i="7"/>
  <c r="BI639" i="7" s="1"/>
  <c r="B637" i="7"/>
  <c r="AZ636" i="7"/>
  <c r="AZ635" i="7"/>
  <c r="AZ634" i="7"/>
  <c r="BL633" i="7"/>
  <c r="BK633" i="7"/>
  <c r="BG633" i="7"/>
  <c r="BE633" i="7"/>
  <c r="BD633" i="7"/>
  <c r="AZ633" i="7"/>
  <c r="AZ632" i="7"/>
  <c r="AZ631" i="7"/>
  <c r="BF633" i="7" s="1"/>
  <c r="B631" i="7"/>
  <c r="AZ630" i="7"/>
  <c r="AZ629" i="7"/>
  <c r="AZ628" i="7"/>
  <c r="BL627" i="7"/>
  <c r="BK627" i="7"/>
  <c r="BG627" i="7"/>
  <c r="BD627" i="7"/>
  <c r="AZ627" i="7"/>
  <c r="AZ626" i="7"/>
  <c r="AZ625" i="7"/>
  <c r="BF627" i="7" s="1"/>
  <c r="B625" i="7"/>
  <c r="AZ624" i="7"/>
  <c r="AZ623" i="7"/>
  <c r="AZ622" i="7"/>
  <c r="BL621" i="7"/>
  <c r="BK621" i="7"/>
  <c r="BG621" i="7"/>
  <c r="BD621" i="7"/>
  <c r="AZ621" i="7"/>
  <c r="AZ620" i="7"/>
  <c r="AZ619" i="7"/>
  <c r="BF621" i="7" s="1"/>
  <c r="B619" i="7"/>
  <c r="AZ618" i="7"/>
  <c r="AZ617" i="7"/>
  <c r="AZ616" i="7"/>
  <c r="BL615" i="7"/>
  <c r="BK615" i="7"/>
  <c r="BG615" i="7"/>
  <c r="BD615" i="7"/>
  <c r="AZ615" i="7"/>
  <c r="AZ614" i="7"/>
  <c r="AZ613" i="7"/>
  <c r="BI615" i="7" s="1"/>
  <c r="B613" i="7"/>
  <c r="AZ609" i="7"/>
  <c r="BE683" i="7" s="1"/>
  <c r="AZ608" i="7"/>
  <c r="AZ607" i="7"/>
  <c r="AZ606" i="7"/>
  <c r="AZ605" i="7"/>
  <c r="AX604" i="7"/>
  <c r="AX603" i="7"/>
  <c r="BI602" i="7"/>
  <c r="BG602" i="7"/>
  <c r="BF602" i="7"/>
  <c r="BD602" i="7"/>
  <c r="AZ601" i="7"/>
  <c r="B601" i="7"/>
  <c r="AZ600" i="7"/>
  <c r="AZ599" i="7"/>
  <c r="BG598" i="7"/>
  <c r="BD598" i="7"/>
  <c r="AZ598" i="7"/>
  <c r="BI598" i="7" s="1"/>
  <c r="AZ597" i="7"/>
  <c r="B597" i="7"/>
  <c r="AZ596" i="7"/>
  <c r="AZ595" i="7"/>
  <c r="BG594" i="7"/>
  <c r="BD594" i="7"/>
  <c r="AZ594" i="7"/>
  <c r="BI594" i="7" s="1"/>
  <c r="AZ593" i="7"/>
  <c r="B593" i="7"/>
  <c r="AZ592" i="7"/>
  <c r="AZ591" i="7"/>
  <c r="AZ590" i="7"/>
  <c r="AZ589" i="7"/>
  <c r="AZ588" i="7"/>
  <c r="BK587" i="7"/>
  <c r="BG587" i="7"/>
  <c r="BE587" i="7"/>
  <c r="BD587" i="7"/>
  <c r="AZ587" i="7"/>
  <c r="AZ586" i="7"/>
  <c r="AZ585" i="7"/>
  <c r="BI587" i="7" s="1"/>
  <c r="B585" i="7"/>
  <c r="AZ584" i="7"/>
  <c r="AZ583" i="7"/>
  <c r="AZ582" i="7"/>
  <c r="AZ581" i="7"/>
  <c r="BK580" i="7"/>
  <c r="BG580" i="7"/>
  <c r="BE580" i="7"/>
  <c r="BD580" i="7"/>
  <c r="AZ580" i="7"/>
  <c r="AZ579" i="7"/>
  <c r="AZ578" i="7"/>
  <c r="BF580" i="7" s="1"/>
  <c r="B578" i="7"/>
  <c r="AZ577" i="7"/>
  <c r="AZ576" i="7"/>
  <c r="AZ575" i="7"/>
  <c r="AZ574" i="7"/>
  <c r="BK573" i="7"/>
  <c r="BG573" i="7"/>
  <c r="BE573" i="7"/>
  <c r="BD573" i="7"/>
  <c r="AZ573" i="7"/>
  <c r="AZ572" i="7"/>
  <c r="AZ571" i="7"/>
  <c r="BF573" i="7" s="1"/>
  <c r="B571" i="7"/>
  <c r="AZ570" i="7"/>
  <c r="AZ569" i="7"/>
  <c r="AZ568" i="7"/>
  <c r="AZ567" i="7"/>
  <c r="BK566" i="7"/>
  <c r="BG566" i="7"/>
  <c r="BE566" i="7"/>
  <c r="BD566" i="7"/>
  <c r="AZ566" i="7"/>
  <c r="AZ565" i="7"/>
  <c r="AZ564" i="7"/>
  <c r="BF566" i="7" s="1"/>
  <c r="B564" i="7"/>
  <c r="AZ563" i="7"/>
  <c r="AZ562" i="7"/>
  <c r="AZ561" i="7"/>
  <c r="AZ560" i="7"/>
  <c r="BK559" i="7"/>
  <c r="BG559" i="7"/>
  <c r="BE559" i="7"/>
  <c r="BD559" i="7"/>
  <c r="AZ559" i="7"/>
  <c r="AZ558" i="7"/>
  <c r="AZ557" i="7"/>
  <c r="BI559" i="7" s="1"/>
  <c r="B557" i="7"/>
  <c r="AZ556" i="7"/>
  <c r="AZ555" i="7"/>
  <c r="AZ554" i="7"/>
  <c r="AZ553" i="7"/>
  <c r="BK552" i="7"/>
  <c r="BG552" i="7"/>
  <c r="BE552" i="7"/>
  <c r="BD552" i="7"/>
  <c r="AZ552" i="7"/>
  <c r="AZ551" i="7"/>
  <c r="AZ550" i="7"/>
  <c r="BF552" i="7" s="1"/>
  <c r="B550" i="7"/>
  <c r="AZ549" i="7"/>
  <c r="AZ548" i="7"/>
  <c r="AZ547" i="7"/>
  <c r="AZ546" i="7"/>
  <c r="BK545" i="7"/>
  <c r="BG545" i="7"/>
  <c r="BE545" i="7"/>
  <c r="BD545" i="7"/>
  <c r="AZ545" i="7"/>
  <c r="AZ544" i="7"/>
  <c r="AZ543" i="7"/>
  <c r="BF545" i="7" s="1"/>
  <c r="B543" i="7"/>
  <c r="AZ542" i="7"/>
  <c r="AZ541" i="7"/>
  <c r="AZ540" i="7"/>
  <c r="AZ539" i="7"/>
  <c r="BK538" i="7"/>
  <c r="BG538" i="7"/>
  <c r="BE538" i="7"/>
  <c r="BD538" i="7"/>
  <c r="AZ538" i="7"/>
  <c r="AZ537" i="7"/>
  <c r="AZ536" i="7"/>
  <c r="BF538" i="7" s="1"/>
  <c r="B536" i="7"/>
  <c r="AZ535" i="7"/>
  <c r="AZ534" i="7"/>
  <c r="AZ533" i="7"/>
  <c r="AZ532" i="7"/>
  <c r="BK531" i="7"/>
  <c r="BG531" i="7"/>
  <c r="BD531" i="7"/>
  <c r="AZ531" i="7"/>
  <c r="AZ530" i="7"/>
  <c r="AZ529" i="7"/>
  <c r="BI531" i="7" s="1"/>
  <c r="B529" i="7"/>
  <c r="AZ528" i="7"/>
  <c r="AZ527" i="7"/>
  <c r="AZ526" i="7"/>
  <c r="AZ525" i="7"/>
  <c r="BK524" i="7"/>
  <c r="BG524" i="7"/>
  <c r="BD524" i="7"/>
  <c r="AZ524" i="7"/>
  <c r="AZ523" i="7"/>
  <c r="AZ522" i="7"/>
  <c r="BF524" i="7" s="1"/>
  <c r="B522" i="7"/>
  <c r="AZ521" i="7"/>
  <c r="AZ520" i="7"/>
  <c r="AZ519" i="7"/>
  <c r="AZ518" i="7"/>
  <c r="BL517" i="7"/>
  <c r="BK517" i="7"/>
  <c r="BG517" i="7"/>
  <c r="BE517" i="7"/>
  <c r="BD517" i="7"/>
  <c r="AZ517" i="7"/>
  <c r="AZ516" i="7"/>
  <c r="AZ515" i="7"/>
  <c r="BI517" i="7" s="1"/>
  <c r="B515" i="7"/>
  <c r="AZ514" i="7"/>
  <c r="AZ513" i="7"/>
  <c r="AZ512" i="7"/>
  <c r="BL511" i="7"/>
  <c r="BK511" i="7"/>
  <c r="BG511" i="7"/>
  <c r="BE511" i="7"/>
  <c r="BD511" i="7"/>
  <c r="AZ511" i="7"/>
  <c r="AZ510" i="7"/>
  <c r="AZ509" i="7"/>
  <c r="BI511" i="7" s="1"/>
  <c r="B509" i="7"/>
  <c r="AZ508" i="7"/>
  <c r="AZ507" i="7"/>
  <c r="AZ506" i="7"/>
  <c r="BL505" i="7"/>
  <c r="BK505" i="7"/>
  <c r="BG505" i="7"/>
  <c r="BE505" i="7"/>
  <c r="BD505" i="7"/>
  <c r="AZ505" i="7"/>
  <c r="AZ504" i="7"/>
  <c r="AZ503" i="7"/>
  <c r="BI505" i="7" s="1"/>
  <c r="B503" i="7"/>
  <c r="AZ502" i="7"/>
  <c r="AZ501" i="7"/>
  <c r="AZ500" i="7"/>
  <c r="BL499" i="7"/>
  <c r="BK499" i="7"/>
  <c r="BG499" i="7"/>
  <c r="BE499" i="7"/>
  <c r="BD499" i="7"/>
  <c r="AZ499" i="7"/>
  <c r="AZ498" i="7"/>
  <c r="AZ497" i="7"/>
  <c r="BF499" i="7" s="1"/>
  <c r="B497" i="7"/>
  <c r="AZ496" i="7"/>
  <c r="AZ495" i="7"/>
  <c r="AZ494" i="7"/>
  <c r="BL493" i="7"/>
  <c r="BK493" i="7"/>
  <c r="BG493" i="7"/>
  <c r="BE493" i="7"/>
  <c r="BD493" i="7"/>
  <c r="AZ493" i="7"/>
  <c r="AZ492" i="7"/>
  <c r="AZ491" i="7"/>
  <c r="BF493" i="7" s="1"/>
  <c r="B491" i="7"/>
  <c r="AZ490" i="7"/>
  <c r="AZ489" i="7"/>
  <c r="AZ488" i="7"/>
  <c r="BL487" i="7"/>
  <c r="BK487" i="7"/>
  <c r="BG487" i="7"/>
  <c r="BE487" i="7"/>
  <c r="BD487" i="7"/>
  <c r="AZ487" i="7"/>
  <c r="AZ486" i="7"/>
  <c r="AZ485" i="7"/>
  <c r="BI487" i="7" s="1"/>
  <c r="B485" i="7"/>
  <c r="AZ484" i="7"/>
  <c r="AZ483" i="7"/>
  <c r="AZ482" i="7"/>
  <c r="BL481" i="7"/>
  <c r="BK481" i="7"/>
  <c r="BG481" i="7"/>
  <c r="BE481" i="7"/>
  <c r="BD481" i="7"/>
  <c r="AZ481" i="7"/>
  <c r="AZ480" i="7"/>
  <c r="AZ479" i="7"/>
  <c r="BI481" i="7" s="1"/>
  <c r="B479" i="7"/>
  <c r="AZ478" i="7"/>
  <c r="AZ477" i="7"/>
  <c r="AZ476" i="7"/>
  <c r="BL475" i="7"/>
  <c r="BK475" i="7"/>
  <c r="BG475" i="7"/>
  <c r="BD475" i="7"/>
  <c r="AZ475" i="7"/>
  <c r="AZ474" i="7"/>
  <c r="AZ473" i="7"/>
  <c r="BF475" i="7" s="1"/>
  <c r="B473" i="7"/>
  <c r="AZ472" i="7"/>
  <c r="AZ471" i="7"/>
  <c r="AZ470" i="7"/>
  <c r="BL469" i="7"/>
  <c r="BK469" i="7"/>
  <c r="BG469" i="7"/>
  <c r="BD469" i="7"/>
  <c r="AZ469" i="7"/>
  <c r="AZ468" i="7"/>
  <c r="AZ467" i="7"/>
  <c r="BF469" i="7" s="1"/>
  <c r="B467" i="7"/>
  <c r="AZ466" i="7"/>
  <c r="AZ465" i="7"/>
  <c r="AZ464" i="7"/>
  <c r="BL463" i="7"/>
  <c r="BK463" i="7"/>
  <c r="BG463" i="7"/>
  <c r="BD463" i="7"/>
  <c r="AZ463" i="7"/>
  <c r="AZ462" i="7"/>
  <c r="AZ461" i="7"/>
  <c r="BI463" i="7" s="1"/>
  <c r="B461" i="7"/>
  <c r="AZ457" i="7"/>
  <c r="BE524" i="7" s="1"/>
  <c r="AZ456" i="7"/>
  <c r="AZ455" i="7"/>
  <c r="AZ454" i="7"/>
  <c r="AZ453" i="7"/>
  <c r="BI3077" i="7" l="1"/>
  <c r="BI2791" i="7"/>
  <c r="BI2051" i="7"/>
  <c r="BE1050" i="7"/>
  <c r="BE746" i="7"/>
  <c r="BE615" i="7"/>
  <c r="BE463" i="7"/>
  <c r="BE531" i="7"/>
  <c r="BI1754" i="7"/>
  <c r="BI2245" i="7"/>
  <c r="BI1810" i="7"/>
  <c r="BI627" i="7"/>
  <c r="BI2818" i="7"/>
  <c r="BI651" i="7"/>
  <c r="BI2072" i="7"/>
  <c r="BI2773" i="7"/>
  <c r="BI3095" i="7"/>
  <c r="BI2266" i="7"/>
  <c r="BH2907" i="7"/>
  <c r="BI1411" i="7"/>
  <c r="AZ2428" i="7"/>
  <c r="AZ2427" i="7"/>
  <c r="BI2329" i="7"/>
  <c r="BI2487" i="7"/>
  <c r="BF3030" i="7"/>
  <c r="BI3101" i="7"/>
  <c r="BI779" i="7"/>
  <c r="BI949" i="7"/>
  <c r="AZ1364" i="7"/>
  <c r="AZ1363" i="7"/>
  <c r="BI1803" i="7"/>
  <c r="BF2726" i="7"/>
  <c r="BI2797" i="7"/>
  <c r="BI1305" i="7"/>
  <c r="BI1450" i="7"/>
  <c r="BI1527" i="7"/>
  <c r="AZ1972" i="7"/>
  <c r="AZ1971" i="7"/>
  <c r="BI2210" i="7"/>
  <c r="BI2355" i="7"/>
  <c r="AZ1516" i="7"/>
  <c r="AZ1515" i="7"/>
  <c r="AZ2123" i="7"/>
  <c r="AZ2124" i="7"/>
  <c r="AZ2580" i="7"/>
  <c r="AZ2579" i="7"/>
  <c r="BH2457" i="7"/>
  <c r="AZ3036" i="7"/>
  <c r="AZ3035" i="7"/>
  <c r="AZ1820" i="7"/>
  <c r="AZ1819" i="7"/>
  <c r="BI669" i="7"/>
  <c r="BI1174" i="7"/>
  <c r="AZ2276" i="7"/>
  <c r="AZ2275" i="7"/>
  <c r="AZ2732" i="7"/>
  <c r="AZ2731" i="7"/>
  <c r="AZ3188" i="7"/>
  <c r="AZ3187" i="7"/>
  <c r="BH3065" i="7"/>
  <c r="AZ1667" i="7"/>
  <c r="AZ1668" i="7"/>
  <c r="BH1831" i="7"/>
  <c r="AZ2883" i="7"/>
  <c r="AZ2884" i="7"/>
  <c r="AZ1212" i="7"/>
  <c r="AZ1211" i="7"/>
  <c r="BE1054" i="7"/>
  <c r="BE779" i="7"/>
  <c r="BE898" i="7"/>
  <c r="BE902" i="7"/>
  <c r="BE906" i="7"/>
  <c r="BE767" i="7"/>
  <c r="BE773" i="7"/>
  <c r="BE621" i="7"/>
  <c r="BE750" i="7"/>
  <c r="BE754" i="7"/>
  <c r="BE627" i="7"/>
  <c r="BE676" i="7"/>
  <c r="BE469" i="7"/>
  <c r="BE594" i="7"/>
  <c r="BE475" i="7"/>
  <c r="BE598" i="7"/>
  <c r="BE602" i="7"/>
  <c r="AX3230" i="7"/>
  <c r="AX3221" i="7"/>
  <c r="AX3194" i="7"/>
  <c r="AX3212" i="7"/>
  <c r="AX3203" i="7"/>
  <c r="AZ1059" i="7"/>
  <c r="AZ1060" i="7"/>
  <c r="AZ908" i="7"/>
  <c r="AZ907" i="7"/>
  <c r="BI1058" i="7" s="1"/>
  <c r="AZ756" i="7"/>
  <c r="AZ755" i="7"/>
  <c r="BI906" i="7" s="1"/>
  <c r="AZ604" i="7"/>
  <c r="AZ603" i="7"/>
  <c r="BI754" i="7" s="1"/>
  <c r="BI1761" i="7"/>
  <c r="BI2079" i="7"/>
  <c r="BI2217" i="7"/>
  <c r="BI2299" i="7"/>
  <c r="BI2411" i="7"/>
  <c r="BI2463" i="7"/>
  <c r="BH2761" i="7"/>
  <c r="BI2846" i="7"/>
  <c r="BH2984" i="7"/>
  <c r="BI3071" i="7"/>
  <c r="BI1333" i="7"/>
  <c r="BI1417" i="7"/>
  <c r="BI1533" i="7"/>
  <c r="BI690" i="7"/>
  <c r="BI842" i="7"/>
  <c r="BI943" i="7"/>
  <c r="BI1354" i="7"/>
  <c r="CA1354" i="7" s="1"/>
  <c r="BI1782" i="7"/>
  <c r="BH1970" i="7"/>
  <c r="BH2100" i="7"/>
  <c r="BI2238" i="7"/>
  <c r="BI2305" i="7"/>
  <c r="BI2418" i="7"/>
  <c r="BH2481" i="7"/>
  <c r="BH2767" i="7"/>
  <c r="BH2882" i="7"/>
  <c r="CA2882" i="7" s="1"/>
  <c r="BI621" i="7"/>
  <c r="BI697" i="7"/>
  <c r="BF718" i="7"/>
  <c r="BI877" i="7"/>
  <c r="BF898" i="7"/>
  <c r="BI1443" i="7"/>
  <c r="BH1666" i="7"/>
  <c r="BI2114" i="7"/>
  <c r="BI2767" i="7"/>
  <c r="BH3089" i="7"/>
  <c r="BH1223" i="7"/>
  <c r="BI2493" i="7"/>
  <c r="BI499" i="7"/>
  <c r="BI967" i="7"/>
  <c r="BI1083" i="7"/>
  <c r="BI1229" i="7"/>
  <c r="BH2274" i="7"/>
  <c r="BH2348" i="7"/>
  <c r="BF594" i="7"/>
  <c r="BI645" i="7"/>
  <c r="BI1107" i="7"/>
  <c r="BI2439" i="7"/>
  <c r="BI2514" i="7"/>
  <c r="BI3047" i="7"/>
  <c r="BH1358" i="7"/>
  <c r="BI2383" i="7"/>
  <c r="BI2445" i="7"/>
  <c r="BI2521" i="7"/>
  <c r="BH2943" i="7"/>
  <c r="BI3053" i="7"/>
  <c r="BI3157" i="7"/>
  <c r="BF2925" i="7"/>
  <c r="BF3150" i="7"/>
  <c r="BI545" i="7"/>
  <c r="BI573" i="7"/>
  <c r="BH746" i="7"/>
  <c r="BH754" i="7"/>
  <c r="BF828" i="7"/>
  <c r="BI870" i="7"/>
  <c r="BF1132" i="7"/>
  <c r="BF1247" i="7"/>
  <c r="BI1247" i="7"/>
  <c r="BF1271" i="7"/>
  <c r="BI1271" i="7"/>
  <c r="BH657" i="7"/>
  <c r="BF725" i="7"/>
  <c r="BH750" i="7"/>
  <c r="BF1160" i="7"/>
  <c r="BF1837" i="7"/>
  <c r="BI1837" i="7"/>
  <c r="BF1861" i="7"/>
  <c r="BI1861" i="7"/>
  <c r="BF1885" i="7"/>
  <c r="BI1885" i="7"/>
  <c r="BF2603" i="7"/>
  <c r="BI683" i="7"/>
  <c r="BF683" i="7"/>
  <c r="BF598" i="7"/>
  <c r="BH828" i="7"/>
  <c r="BF925" i="7"/>
  <c r="BF1298" i="7"/>
  <c r="BF1697" i="7"/>
  <c r="BF1913" i="7"/>
  <c r="BF2141" i="7"/>
  <c r="BI2141" i="7"/>
  <c r="BF2165" i="7"/>
  <c r="BI2165" i="7"/>
  <c r="BF2189" i="7"/>
  <c r="BI2189" i="7"/>
  <c r="BF2627" i="7"/>
  <c r="BF2722" i="7"/>
  <c r="BI2722" i="7"/>
  <c r="BF1347" i="7"/>
  <c r="BF2037" i="7"/>
  <c r="BI475" i="7"/>
  <c r="BF505" i="7"/>
  <c r="BF1557" i="7"/>
  <c r="BI1557" i="7"/>
  <c r="BF1581" i="7"/>
  <c r="BI1581" i="7"/>
  <c r="BF1941" i="7"/>
  <c r="BI1941" i="7"/>
  <c r="BF481" i="7"/>
  <c r="BF803" i="7"/>
  <c r="BI803" i="7"/>
  <c r="BF809" i="7"/>
  <c r="BF856" i="7"/>
  <c r="BF1022" i="7"/>
  <c r="BF1478" i="7"/>
  <c r="BI1478" i="7"/>
  <c r="BF1609" i="7"/>
  <c r="BF1721" i="7"/>
  <c r="BF2542" i="7"/>
  <c r="BF2673" i="7"/>
  <c r="BI538" i="7"/>
  <c r="BI566" i="7"/>
  <c r="BF711" i="7"/>
  <c r="BF1637" i="7"/>
  <c r="BI1637" i="7"/>
  <c r="BF2907" i="7"/>
  <c r="BF2998" i="7"/>
  <c r="BF517" i="7"/>
  <c r="BF746" i="7"/>
  <c r="BI746" i="7"/>
  <c r="BH803" i="7"/>
  <c r="BH767" i="7"/>
  <c r="BH856" i="7"/>
  <c r="BF2107" i="7"/>
  <c r="BI2107" i="7"/>
  <c r="BF2701" i="7"/>
  <c r="BI849" i="7"/>
  <c r="BF1436" i="7"/>
  <c r="BF1457" i="7"/>
  <c r="BI1506" i="7"/>
  <c r="BF1539" i="7"/>
  <c r="BI2362" i="7"/>
  <c r="BH2463" i="7"/>
  <c r="BI2570" i="7"/>
  <c r="CA2570" i="7" s="1"/>
  <c r="BF2652" i="7"/>
  <c r="BI2755" i="7"/>
  <c r="BF2779" i="7"/>
  <c r="BI2825" i="7"/>
  <c r="BI2853" i="7"/>
  <c r="BF2949" i="7"/>
  <c r="BI2970" i="7"/>
  <c r="BF3026" i="7"/>
  <c r="BI3122" i="7"/>
  <c r="BI3178" i="7"/>
  <c r="CA3178" i="7" s="1"/>
  <c r="BF1089" i="7"/>
  <c r="BF1113" i="7"/>
  <c r="BF1387" i="7"/>
  <c r="BF1485" i="7"/>
  <c r="BF1563" i="7"/>
  <c r="BF1843" i="7"/>
  <c r="BF1867" i="7"/>
  <c r="BF2065" i="7"/>
  <c r="BF2147" i="7"/>
  <c r="BF2171" i="7"/>
  <c r="BF2369" i="7"/>
  <c r="BF2931" i="7"/>
  <c r="BF2977" i="7"/>
  <c r="BF3129" i="7"/>
  <c r="BF785" i="7"/>
  <c r="BF931" i="7"/>
  <c r="BF973" i="7"/>
  <c r="BI1202" i="7"/>
  <c r="BF1235" i="7"/>
  <c r="BI1253" i="7"/>
  <c r="BI1277" i="7"/>
  <c r="BH1436" i="7"/>
  <c r="BH1662" i="7"/>
  <c r="BF1789" i="7"/>
  <c r="BH1966" i="7"/>
  <c r="BI2013" i="7"/>
  <c r="BF2093" i="7"/>
  <c r="BH2270" i="7"/>
  <c r="BF2397" i="7"/>
  <c r="BF2451" i="7"/>
  <c r="BH2578" i="7"/>
  <c r="L2578" i="7" s="1"/>
  <c r="BF2609" i="7"/>
  <c r="BF2633" i="7"/>
  <c r="BH2652" i="7"/>
  <c r="BF2680" i="7"/>
  <c r="BF2708" i="7"/>
  <c r="BH2878" i="7"/>
  <c r="BF3005" i="7"/>
  <c r="BF3059" i="7"/>
  <c r="BF3083" i="7"/>
  <c r="BH3186" i="7"/>
  <c r="L3186" i="7" s="1"/>
  <c r="BF884" i="7"/>
  <c r="BF955" i="7"/>
  <c r="BI1029" i="7"/>
  <c r="BI1146" i="7"/>
  <c r="BF1259" i="7"/>
  <c r="BH1464" i="7"/>
  <c r="BH1545" i="7"/>
  <c r="BF1658" i="7"/>
  <c r="L1658" i="7" s="1"/>
  <c r="BF1962" i="7"/>
  <c r="L1962" i="7" s="1"/>
  <c r="BH2044" i="7"/>
  <c r="BF2203" i="7"/>
  <c r="BF2231" i="7"/>
  <c r="BI2323" i="7"/>
  <c r="BI2469" i="7"/>
  <c r="BI2549" i="7"/>
  <c r="BH2743" i="7"/>
  <c r="BH2785" i="7"/>
  <c r="BF2874" i="7"/>
  <c r="CA2874" i="7" s="1"/>
  <c r="BH2895" i="7"/>
  <c r="BF2913" i="7"/>
  <c r="BI1001" i="7"/>
  <c r="BH1054" i="7"/>
  <c r="BF1153" i="7"/>
  <c r="BF1181" i="7"/>
  <c r="BH1362" i="7"/>
  <c r="L1362" i="7" s="1"/>
  <c r="BF1471" i="7"/>
  <c r="BH1492" i="7"/>
  <c r="BH1527" i="7"/>
  <c r="BH1569" i="7"/>
  <c r="BF1602" i="7"/>
  <c r="BF1630" i="7"/>
  <c r="BF1691" i="7"/>
  <c r="BF1715" i="7"/>
  <c r="BH1849" i="7"/>
  <c r="BH1873" i="7"/>
  <c r="BF1906" i="7"/>
  <c r="BF1934" i="7"/>
  <c r="BI1989" i="7"/>
  <c r="BI2019" i="7"/>
  <c r="BI2044" i="7"/>
  <c r="BH2072" i="7"/>
  <c r="BH2153" i="7"/>
  <c r="BH2177" i="7"/>
  <c r="BH2376" i="7"/>
  <c r="BF2475" i="7"/>
  <c r="BF2666" i="7"/>
  <c r="BF2901" i="7"/>
  <c r="BF2937" i="7"/>
  <c r="BH2956" i="7"/>
  <c r="BF3115" i="7"/>
  <c r="BF961" i="7"/>
  <c r="BF1291" i="7"/>
  <c r="BH1551" i="7"/>
  <c r="BF1740" i="7"/>
  <c r="BH2574" i="7"/>
  <c r="BF3143" i="7"/>
  <c r="BH3182" i="7"/>
  <c r="BI919" i="7"/>
  <c r="BF1206" i="7"/>
  <c r="BH1241" i="7"/>
  <c r="BH1265" i="7"/>
  <c r="BF1319" i="7"/>
  <c r="BI1499" i="7"/>
  <c r="BI1551" i="7"/>
  <c r="BI1575" i="7"/>
  <c r="BI1831" i="7"/>
  <c r="BI1855" i="7"/>
  <c r="BI1879" i="7"/>
  <c r="BI1995" i="7"/>
  <c r="BI2100" i="7"/>
  <c r="BI2135" i="7"/>
  <c r="BI2159" i="7"/>
  <c r="BI2183" i="7"/>
  <c r="BH2439" i="7"/>
  <c r="BI2694" i="7"/>
  <c r="BH2919" i="7"/>
  <c r="BH3012" i="7"/>
  <c r="CA2578" i="7"/>
  <c r="CA2266" i="7"/>
  <c r="CA2274" i="7"/>
  <c r="CA1666" i="7"/>
  <c r="CA1970" i="7"/>
  <c r="BF2895" i="7"/>
  <c r="BH2901" i="7"/>
  <c r="BF2919" i="7"/>
  <c r="BH2925" i="7"/>
  <c r="BF2943" i="7"/>
  <c r="BH2949" i="7"/>
  <c r="BI2956" i="7"/>
  <c r="BI2984" i="7"/>
  <c r="BI3012" i="7"/>
  <c r="BI3065" i="7"/>
  <c r="BI3089" i="7"/>
  <c r="BF3108" i="7"/>
  <c r="BH3115" i="7"/>
  <c r="BF3136" i="7"/>
  <c r="BH3143" i="7"/>
  <c r="BF3164" i="7"/>
  <c r="BH3171" i="7"/>
  <c r="BI3182" i="7"/>
  <c r="L2274" i="7"/>
  <c r="BH2977" i="7"/>
  <c r="BH3005" i="7"/>
  <c r="BH3059" i="7"/>
  <c r="BH3083" i="7"/>
  <c r="BI3171" i="7"/>
  <c r="BH3108" i="7"/>
  <c r="BH3136" i="7"/>
  <c r="BH3164" i="7"/>
  <c r="BF2963" i="7"/>
  <c r="BH2970" i="7"/>
  <c r="BF2991" i="7"/>
  <c r="BH2998" i="7"/>
  <c r="BF3019" i="7"/>
  <c r="BH3026" i="7"/>
  <c r="BH3053" i="7"/>
  <c r="BH3077" i="7"/>
  <c r="BH3101" i="7"/>
  <c r="BH2913" i="7"/>
  <c r="BH2937" i="7"/>
  <c r="BH3030" i="7"/>
  <c r="BH3034" i="7"/>
  <c r="CA3034" i="7" s="1"/>
  <c r="BH3129" i="7"/>
  <c r="BH3157" i="7"/>
  <c r="BH2963" i="7"/>
  <c r="BH2991" i="7"/>
  <c r="BH3019" i="7"/>
  <c r="BH3047" i="7"/>
  <c r="BH3071" i="7"/>
  <c r="BH3095" i="7"/>
  <c r="BH3122" i="7"/>
  <c r="BH3150" i="7"/>
  <c r="BF2591" i="7"/>
  <c r="BH2597" i="7"/>
  <c r="BF2615" i="7"/>
  <c r="BH2621" i="7"/>
  <c r="BF2639" i="7"/>
  <c r="BH2645" i="7"/>
  <c r="BI2761" i="7"/>
  <c r="BI2785" i="7"/>
  <c r="BF2804" i="7"/>
  <c r="BH2811" i="7"/>
  <c r="BF2832" i="7"/>
  <c r="BH2839" i="7"/>
  <c r="BF2860" i="7"/>
  <c r="BH2867" i="7"/>
  <c r="BI2878" i="7"/>
  <c r="BH2680" i="7"/>
  <c r="BI2597" i="7"/>
  <c r="BI2621" i="7"/>
  <c r="BI2645" i="7"/>
  <c r="BH2673" i="7"/>
  <c r="BH2701" i="7"/>
  <c r="BH2755" i="7"/>
  <c r="BH2779" i="7"/>
  <c r="BI2811" i="7"/>
  <c r="BI2839" i="7"/>
  <c r="BI2867" i="7"/>
  <c r="BH2591" i="7"/>
  <c r="BH2615" i="7"/>
  <c r="BH2639" i="7"/>
  <c r="BH2804" i="7"/>
  <c r="BH2832" i="7"/>
  <c r="BH2860" i="7"/>
  <c r="BH2708" i="7"/>
  <c r="BF2659" i="7"/>
  <c r="BH2666" i="7"/>
  <c r="BF2687" i="7"/>
  <c r="BH2694" i="7"/>
  <c r="BF2715" i="7"/>
  <c r="BH2722" i="7"/>
  <c r="BF2743" i="7"/>
  <c r="BH2749" i="7"/>
  <c r="BH2773" i="7"/>
  <c r="BH2797" i="7"/>
  <c r="BH2609" i="7"/>
  <c r="BH2633" i="7"/>
  <c r="BH2726" i="7"/>
  <c r="BH2730" i="7"/>
  <c r="CA2730" i="7" s="1"/>
  <c r="BH2825" i="7"/>
  <c r="BH2853" i="7"/>
  <c r="BH2659" i="7"/>
  <c r="BH2687" i="7"/>
  <c r="BH2715" i="7"/>
  <c r="BH2791" i="7"/>
  <c r="BH2603" i="7"/>
  <c r="BH2818" i="7"/>
  <c r="BH2846" i="7"/>
  <c r="BF2287" i="7"/>
  <c r="BH2293" i="7"/>
  <c r="BF2311" i="7"/>
  <c r="BH2317" i="7"/>
  <c r="BF2335" i="7"/>
  <c r="BH2341" i="7"/>
  <c r="BI2348" i="7"/>
  <c r="BI2376" i="7"/>
  <c r="BI2404" i="7"/>
  <c r="BI2457" i="7"/>
  <c r="BI2481" i="7"/>
  <c r="BF2500" i="7"/>
  <c r="BH2507" i="7"/>
  <c r="BF2528" i="7"/>
  <c r="BH2535" i="7"/>
  <c r="BF2556" i="7"/>
  <c r="BH2563" i="7"/>
  <c r="BI2574" i="7"/>
  <c r="BH2404" i="7"/>
  <c r="BI2293" i="7"/>
  <c r="BI2317" i="7"/>
  <c r="BI2341" i="7"/>
  <c r="BH2369" i="7"/>
  <c r="BH2397" i="7"/>
  <c r="BH2451" i="7"/>
  <c r="BH2475" i="7"/>
  <c r="BI2507" i="7"/>
  <c r="BI2535" i="7"/>
  <c r="BI2563" i="7"/>
  <c r="BH2287" i="7"/>
  <c r="BH2311" i="7"/>
  <c r="BH2335" i="7"/>
  <c r="BF2422" i="7"/>
  <c r="BH2500" i="7"/>
  <c r="BH2528" i="7"/>
  <c r="BH2556" i="7"/>
  <c r="BH2362" i="7"/>
  <c r="BH2390" i="7"/>
  <c r="BH2418" i="7"/>
  <c r="BH2445" i="7"/>
  <c r="BH2469" i="7"/>
  <c r="BH2493" i="7"/>
  <c r="BH2305" i="7"/>
  <c r="BH2329" i="7"/>
  <c r="BH2422" i="7"/>
  <c r="BH2426" i="7"/>
  <c r="CA2426" i="7" s="1"/>
  <c r="BH2521" i="7"/>
  <c r="BH2549" i="7"/>
  <c r="BH2355" i="7"/>
  <c r="BH2383" i="7"/>
  <c r="BH2411" i="7"/>
  <c r="BH2487" i="7"/>
  <c r="BH2299" i="7"/>
  <c r="BH2514" i="7"/>
  <c r="BH2542" i="7"/>
  <c r="L2266" i="7"/>
  <c r="BF1983" i="7"/>
  <c r="BH1989" i="7"/>
  <c r="BF2007" i="7"/>
  <c r="BH2013" i="7"/>
  <c r="BF2031" i="7"/>
  <c r="BH2037" i="7"/>
  <c r="BI2153" i="7"/>
  <c r="BI2177" i="7"/>
  <c r="BF2196" i="7"/>
  <c r="BH2203" i="7"/>
  <c r="BF2224" i="7"/>
  <c r="BH2231" i="7"/>
  <c r="BF2252" i="7"/>
  <c r="BH2259" i="7"/>
  <c r="BI2270" i="7"/>
  <c r="L2270" i="7" s="1"/>
  <c r="BF2058" i="7"/>
  <c r="BH2065" i="7"/>
  <c r="BF2086" i="7"/>
  <c r="BH2093" i="7"/>
  <c r="BH2147" i="7"/>
  <c r="BH2171" i="7"/>
  <c r="BI2259" i="7"/>
  <c r="BH1983" i="7"/>
  <c r="BF2001" i="7"/>
  <c r="BH2007" i="7"/>
  <c r="BF2025" i="7"/>
  <c r="BH2031" i="7"/>
  <c r="BF2118" i="7"/>
  <c r="BH2196" i="7"/>
  <c r="BH2224" i="7"/>
  <c r="BH2252" i="7"/>
  <c r="BH2058" i="7"/>
  <c r="BH2086" i="7"/>
  <c r="BH2114" i="7"/>
  <c r="L2114" i="7" s="1"/>
  <c r="BH2141" i="7"/>
  <c r="BH2165" i="7"/>
  <c r="BH2189" i="7"/>
  <c r="L1970" i="7"/>
  <c r="BH2001" i="7"/>
  <c r="BH2025" i="7"/>
  <c r="BH2118" i="7"/>
  <c r="BH2122" i="7"/>
  <c r="CA2122" i="7" s="1"/>
  <c r="BH2217" i="7"/>
  <c r="BH2245" i="7"/>
  <c r="BH2051" i="7"/>
  <c r="BH2079" i="7"/>
  <c r="BH2107" i="7"/>
  <c r="BH2135" i="7"/>
  <c r="BH2159" i="7"/>
  <c r="BH2183" i="7"/>
  <c r="BH1995" i="7"/>
  <c r="BH2210" i="7"/>
  <c r="BH2238" i="7"/>
  <c r="BF1679" i="7"/>
  <c r="BH1685" i="7"/>
  <c r="BF1703" i="7"/>
  <c r="BH1709" i="7"/>
  <c r="BF1727" i="7"/>
  <c r="BH1733" i="7"/>
  <c r="BI1768" i="7"/>
  <c r="BI1796" i="7"/>
  <c r="BI1849" i="7"/>
  <c r="BI1873" i="7"/>
  <c r="BF1892" i="7"/>
  <c r="BH1899" i="7"/>
  <c r="BF1920" i="7"/>
  <c r="BH1927" i="7"/>
  <c r="BF1948" i="7"/>
  <c r="BH1955" i="7"/>
  <c r="BI1966" i="7"/>
  <c r="BH1768" i="7"/>
  <c r="BI1685" i="7"/>
  <c r="BI1709" i="7"/>
  <c r="BI1733" i="7"/>
  <c r="BH1761" i="7"/>
  <c r="BH1789" i="7"/>
  <c r="BH1843" i="7"/>
  <c r="BH1867" i="7"/>
  <c r="BI1899" i="7"/>
  <c r="BI1927" i="7"/>
  <c r="BI1955" i="7"/>
  <c r="BH1740" i="7"/>
  <c r="BH1679" i="7"/>
  <c r="BH1703" i="7"/>
  <c r="BH1727" i="7"/>
  <c r="BF1814" i="7"/>
  <c r="BH1892" i="7"/>
  <c r="BH1920" i="7"/>
  <c r="BH1948" i="7"/>
  <c r="BH1796" i="7"/>
  <c r="BF1747" i="7"/>
  <c r="BH1754" i="7"/>
  <c r="BF1775" i="7"/>
  <c r="BH1782" i="7"/>
  <c r="BH1810" i="7"/>
  <c r="CA1810" i="7" s="1"/>
  <c r="BH1837" i="7"/>
  <c r="BH1861" i="7"/>
  <c r="BH1885" i="7"/>
  <c r="L1666" i="7"/>
  <c r="BH1697" i="7"/>
  <c r="BH1721" i="7"/>
  <c r="BH1814" i="7"/>
  <c r="BH1818" i="7"/>
  <c r="CA1818" i="7" s="1"/>
  <c r="BH1913" i="7"/>
  <c r="BH1941" i="7"/>
  <c r="BH1747" i="7"/>
  <c r="BH1775" i="7"/>
  <c r="BH1803" i="7"/>
  <c r="BH1855" i="7"/>
  <c r="BH1879" i="7"/>
  <c r="BH1691" i="7"/>
  <c r="BH1906" i="7"/>
  <c r="BH1934" i="7"/>
  <c r="BF1375" i="7"/>
  <c r="BH1381" i="7"/>
  <c r="BF1399" i="7"/>
  <c r="BH1405" i="7"/>
  <c r="BF1423" i="7"/>
  <c r="BH1429" i="7"/>
  <c r="BI1464" i="7"/>
  <c r="BI1492" i="7"/>
  <c r="BI1545" i="7"/>
  <c r="BI1569" i="7"/>
  <c r="BF1588" i="7"/>
  <c r="BH1595" i="7"/>
  <c r="BF1616" i="7"/>
  <c r="BH1623" i="7"/>
  <c r="BF1644" i="7"/>
  <c r="BH1651" i="7"/>
  <c r="BI1662" i="7"/>
  <c r="L1662" i="7" s="1"/>
  <c r="BI1381" i="7"/>
  <c r="BI1405" i="7"/>
  <c r="BI1429" i="7"/>
  <c r="BH1457" i="7"/>
  <c r="BH1485" i="7"/>
  <c r="BH1539" i="7"/>
  <c r="BH1563" i="7"/>
  <c r="BI1595" i="7"/>
  <c r="BI1623" i="7"/>
  <c r="BI1651" i="7"/>
  <c r="BH1375" i="7"/>
  <c r="BH1399" i="7"/>
  <c r="BH1423" i="7"/>
  <c r="BF1510" i="7"/>
  <c r="BH1588" i="7"/>
  <c r="BH1616" i="7"/>
  <c r="BH1644" i="7"/>
  <c r="BH1450" i="7"/>
  <c r="BH1478" i="7"/>
  <c r="BH1506" i="7"/>
  <c r="L1506" i="7" s="1"/>
  <c r="BH1533" i="7"/>
  <c r="BH1557" i="7"/>
  <c r="BH1581" i="7"/>
  <c r="BH1393" i="7"/>
  <c r="BH1417" i="7"/>
  <c r="BH1510" i="7"/>
  <c r="BH1514" i="7"/>
  <c r="L1514" i="7" s="1"/>
  <c r="BH1609" i="7"/>
  <c r="BH1637" i="7"/>
  <c r="BH1443" i="7"/>
  <c r="BH1471" i="7"/>
  <c r="BH1499" i="7"/>
  <c r="BH1575" i="7"/>
  <c r="BH1387" i="7"/>
  <c r="BH1602" i="7"/>
  <c r="BH1630" i="7"/>
  <c r="L1354" i="7"/>
  <c r="BH1132" i="7"/>
  <c r="BH1160" i="7"/>
  <c r="BF1071" i="7"/>
  <c r="BH1077" i="7"/>
  <c r="BF1095" i="7"/>
  <c r="BH1101" i="7"/>
  <c r="BF1119" i="7"/>
  <c r="BH1125" i="7"/>
  <c r="BI1188" i="7"/>
  <c r="BI1241" i="7"/>
  <c r="BI1265" i="7"/>
  <c r="BF1284" i="7"/>
  <c r="BH1291" i="7"/>
  <c r="BF1312" i="7"/>
  <c r="BH1319" i="7"/>
  <c r="BF1340" i="7"/>
  <c r="BH1347" i="7"/>
  <c r="BI1358" i="7"/>
  <c r="L1358" i="7" s="1"/>
  <c r="BI1077" i="7"/>
  <c r="BI1101" i="7"/>
  <c r="BI1125" i="7"/>
  <c r="BH1153" i="7"/>
  <c r="BH1181" i="7"/>
  <c r="BH1235" i="7"/>
  <c r="BH1259" i="7"/>
  <c r="BH1188" i="7"/>
  <c r="BH1071" i="7"/>
  <c r="BH1095" i="7"/>
  <c r="BH1119" i="7"/>
  <c r="BH1284" i="7"/>
  <c r="BH1312" i="7"/>
  <c r="BH1340" i="7"/>
  <c r="BF1139" i="7"/>
  <c r="BH1146" i="7"/>
  <c r="BF1167" i="7"/>
  <c r="BH1174" i="7"/>
  <c r="BF1195" i="7"/>
  <c r="BH1202" i="7"/>
  <c r="BF1223" i="7"/>
  <c r="BH1229" i="7"/>
  <c r="BH1253" i="7"/>
  <c r="BH1277" i="7"/>
  <c r="BH1089" i="7"/>
  <c r="BH1113" i="7"/>
  <c r="BH1206" i="7"/>
  <c r="BH1210" i="7"/>
  <c r="L1210" i="7" s="1"/>
  <c r="BH1305" i="7"/>
  <c r="BH1333" i="7"/>
  <c r="BH1195" i="7"/>
  <c r="BH1247" i="7"/>
  <c r="BH1271" i="7"/>
  <c r="BH1139" i="7"/>
  <c r="BH1167" i="7"/>
  <c r="BH1083" i="7"/>
  <c r="BH1298" i="7"/>
  <c r="BH1326" i="7"/>
  <c r="BF767" i="7"/>
  <c r="BH773" i="7"/>
  <c r="BF791" i="7"/>
  <c r="BH797" i="7"/>
  <c r="BF815" i="7"/>
  <c r="BH821" i="7"/>
  <c r="BI937" i="7"/>
  <c r="BF980" i="7"/>
  <c r="BH987" i="7"/>
  <c r="BF1008" i="7"/>
  <c r="BH1015" i="7"/>
  <c r="BF1036" i="7"/>
  <c r="BH1043" i="7"/>
  <c r="BI1054" i="7"/>
  <c r="BI773" i="7"/>
  <c r="BI797" i="7"/>
  <c r="BI821" i="7"/>
  <c r="BH849" i="7"/>
  <c r="BH877" i="7"/>
  <c r="BH931" i="7"/>
  <c r="BH955" i="7"/>
  <c r="BI987" i="7"/>
  <c r="BI1015" i="7"/>
  <c r="BI1043" i="7"/>
  <c r="BH791" i="7"/>
  <c r="BH815" i="7"/>
  <c r="BF902" i="7"/>
  <c r="BH980" i="7"/>
  <c r="BH1008" i="7"/>
  <c r="BH1036" i="7"/>
  <c r="BF835" i="7"/>
  <c r="BH842" i="7"/>
  <c r="BF863" i="7"/>
  <c r="BH870" i="7"/>
  <c r="BF891" i="7"/>
  <c r="BH898" i="7"/>
  <c r="BH925" i="7"/>
  <c r="BH949" i="7"/>
  <c r="BH973" i="7"/>
  <c r="BH785" i="7"/>
  <c r="BH809" i="7"/>
  <c r="BH902" i="7"/>
  <c r="BH906" i="7"/>
  <c r="BH1001" i="7"/>
  <c r="BH1029" i="7"/>
  <c r="BH835" i="7"/>
  <c r="BH863" i="7"/>
  <c r="BH891" i="7"/>
  <c r="BH943" i="7"/>
  <c r="BH967" i="7"/>
  <c r="BH779" i="7"/>
  <c r="BH994" i="7"/>
  <c r="BH1022" i="7"/>
  <c r="BF463" i="7"/>
  <c r="BF487" i="7"/>
  <c r="BF511" i="7"/>
  <c r="BI524" i="7"/>
  <c r="BI552" i="7"/>
  <c r="BI580" i="7"/>
  <c r="BI633" i="7"/>
  <c r="BI657" i="7"/>
  <c r="BF676" i="7"/>
  <c r="BH683" i="7"/>
  <c r="BF704" i="7"/>
  <c r="BH711" i="7"/>
  <c r="BF732" i="7"/>
  <c r="BH739" i="7"/>
  <c r="BI750" i="7"/>
  <c r="BI469" i="7"/>
  <c r="BI493" i="7"/>
  <c r="BH627" i="7"/>
  <c r="BH651" i="7"/>
  <c r="BI739" i="7"/>
  <c r="BH676" i="7"/>
  <c r="BH704" i="7"/>
  <c r="BH732" i="7"/>
  <c r="BF531" i="7"/>
  <c r="BF559" i="7"/>
  <c r="BF587" i="7"/>
  <c r="BF615" i="7"/>
  <c r="BH621" i="7"/>
  <c r="BF639" i="7"/>
  <c r="BH645" i="7"/>
  <c r="BF663" i="7"/>
  <c r="BH669" i="7"/>
  <c r="BH697" i="7"/>
  <c r="BH725" i="7"/>
  <c r="BH615" i="7"/>
  <c r="BH639" i="7"/>
  <c r="BH663" i="7"/>
  <c r="BH690" i="7"/>
  <c r="BH718" i="7"/>
  <c r="L6" i="7"/>
  <c r="H4" i="7"/>
  <c r="BG450" i="7"/>
  <c r="BF450" i="7"/>
  <c r="BD450" i="7"/>
  <c r="BG446" i="7"/>
  <c r="BD446" i="7"/>
  <c r="BG442" i="7"/>
  <c r="BD442" i="7"/>
  <c r="BK435" i="7"/>
  <c r="BG435" i="7"/>
  <c r="BE435" i="7"/>
  <c r="BD435" i="7"/>
  <c r="BK428" i="7"/>
  <c r="BG428" i="7"/>
  <c r="BE428" i="7"/>
  <c r="BD428" i="7"/>
  <c r="BK421" i="7"/>
  <c r="BG421" i="7"/>
  <c r="BE421" i="7"/>
  <c r="BD421" i="7"/>
  <c r="BK414" i="7"/>
  <c r="BG414" i="7"/>
  <c r="BD414" i="7"/>
  <c r="BK407" i="7"/>
  <c r="BG407" i="7"/>
  <c r="BE407" i="7"/>
  <c r="BD407" i="7"/>
  <c r="BK400" i="7"/>
  <c r="BG400" i="7"/>
  <c r="BE400" i="7"/>
  <c r="BD400" i="7"/>
  <c r="BK393" i="7"/>
  <c r="BG393" i="7"/>
  <c r="BE393" i="7"/>
  <c r="BD393" i="7"/>
  <c r="BK386" i="7"/>
  <c r="BG386" i="7"/>
  <c r="BD386" i="7"/>
  <c r="BK379" i="7"/>
  <c r="BG379" i="7"/>
  <c r="BE379" i="7"/>
  <c r="BD379" i="7"/>
  <c r="BK372" i="7"/>
  <c r="BG372" i="7"/>
  <c r="BD372" i="7"/>
  <c r="BL365" i="7"/>
  <c r="BK365" i="7"/>
  <c r="BG365" i="7"/>
  <c r="BE365" i="7"/>
  <c r="BD365" i="7"/>
  <c r="BL359" i="7"/>
  <c r="BK359" i="7"/>
  <c r="BG359" i="7"/>
  <c r="BE359" i="7"/>
  <c r="BD359" i="7"/>
  <c r="BL353" i="7"/>
  <c r="BK353" i="7"/>
  <c r="BG353" i="7"/>
  <c r="BE353" i="7"/>
  <c r="BD353" i="7"/>
  <c r="BL347" i="7"/>
  <c r="BK347" i="7"/>
  <c r="BG347" i="7"/>
  <c r="BE347" i="7"/>
  <c r="BD347" i="7"/>
  <c r="BL341" i="7"/>
  <c r="BK341" i="7"/>
  <c r="BG341" i="7"/>
  <c r="BE341" i="7"/>
  <c r="BD341" i="7"/>
  <c r="BL335" i="7"/>
  <c r="BK335" i="7"/>
  <c r="BG335" i="7"/>
  <c r="BE335" i="7"/>
  <c r="BD335" i="7"/>
  <c r="BL329" i="7"/>
  <c r="BK329" i="7"/>
  <c r="BG329" i="7"/>
  <c r="BD329" i="7"/>
  <c r="BL323" i="7"/>
  <c r="BK323" i="7"/>
  <c r="BG323" i="7"/>
  <c r="BD323" i="7"/>
  <c r="BL317" i="7"/>
  <c r="BK317" i="7"/>
  <c r="BG317" i="7"/>
  <c r="BD317" i="7"/>
  <c r="BL311" i="7"/>
  <c r="BK311" i="7"/>
  <c r="BG311" i="7"/>
  <c r="BD311" i="7"/>
  <c r="L2878" i="7" l="1"/>
  <c r="L2726" i="7"/>
  <c r="L1202" i="7"/>
  <c r="CA1362" i="7"/>
  <c r="L2882" i="7"/>
  <c r="L3182" i="7"/>
  <c r="L3030" i="7"/>
  <c r="L3178" i="7"/>
  <c r="CA1514" i="7"/>
  <c r="CA754" i="7"/>
  <c r="L906" i="7"/>
  <c r="BH937" i="7"/>
  <c r="BH919" i="7"/>
  <c r="BH1058" i="7"/>
  <c r="BH961" i="7"/>
  <c r="BI1050" i="7"/>
  <c r="BH1050" i="7"/>
  <c r="L754" i="7"/>
  <c r="BI898" i="7"/>
  <c r="BH884" i="7"/>
  <c r="BI902" i="7"/>
  <c r="CA902" i="7" s="1"/>
  <c r="CA750" i="7"/>
  <c r="BH633" i="7"/>
  <c r="L1054" i="7"/>
  <c r="CA746" i="7"/>
  <c r="L2418" i="7"/>
  <c r="CA1054" i="7"/>
  <c r="CA898" i="7"/>
  <c r="L746" i="7"/>
  <c r="CA1962" i="7"/>
  <c r="CA2722" i="7"/>
  <c r="L1510" i="7"/>
  <c r="CA2118" i="7"/>
  <c r="CA2114" i="7"/>
  <c r="L2570" i="7"/>
  <c r="CA2418" i="7"/>
  <c r="CA1966" i="7"/>
  <c r="CA2574" i="7"/>
  <c r="CA3026" i="7"/>
  <c r="L1206" i="7"/>
  <c r="L2874" i="7"/>
  <c r="BM372" i="7"/>
  <c r="BM3129" i="7"/>
  <c r="B3129" i="7" s="1"/>
  <c r="BM3108" i="7"/>
  <c r="B3108" i="7" s="1"/>
  <c r="BM2977" i="7"/>
  <c r="CA2977" i="7" s="1"/>
  <c r="BM2907" i="7"/>
  <c r="B2907" i="7" s="1"/>
  <c r="BM2761" i="7"/>
  <c r="B2761" i="7" s="1"/>
  <c r="BM2708" i="7"/>
  <c r="CA2708" i="7" s="1"/>
  <c r="BM2680" i="7"/>
  <c r="BM2659" i="7"/>
  <c r="CA2659" i="7" s="1"/>
  <c r="BM2549" i="7"/>
  <c r="CA2549" i="7" s="1"/>
  <c r="BM2487" i="7"/>
  <c r="CA2487" i="7" s="1"/>
  <c r="BM2397" i="7"/>
  <c r="B2397" i="7" s="1"/>
  <c r="BM2287" i="7"/>
  <c r="B2287" i="7" s="1"/>
  <c r="BM2259" i="7"/>
  <c r="CA2259" i="7" s="1"/>
  <c r="BM2171" i="7"/>
  <c r="CA2171" i="7" s="1"/>
  <c r="BM2147" i="7"/>
  <c r="BM2093" i="7"/>
  <c r="B2093" i="7" s="1"/>
  <c r="BM2013" i="7"/>
  <c r="CA2013" i="7" s="1"/>
  <c r="BM1983" i="7"/>
  <c r="B1983" i="7" s="1"/>
  <c r="BM1927" i="7"/>
  <c r="CA1927" i="7" s="1"/>
  <c r="BM1899" i="7"/>
  <c r="CA1899" i="7" s="1"/>
  <c r="BM1867" i="7"/>
  <c r="CA1867" i="7" s="1"/>
  <c r="BM1843" i="7"/>
  <c r="CA1843" i="7" s="1"/>
  <c r="BM1727" i="7"/>
  <c r="BM1703" i="7"/>
  <c r="CA1703" i="7" s="1"/>
  <c r="BM1679" i="7"/>
  <c r="BM1623" i="7"/>
  <c r="CA1623" i="7" s="1"/>
  <c r="BM1595" i="7"/>
  <c r="CA1595" i="7" s="1"/>
  <c r="BM1563" i="7"/>
  <c r="CA1563" i="7" s="1"/>
  <c r="BM1464" i="7"/>
  <c r="CA1464" i="7" s="1"/>
  <c r="BM1411" i="7"/>
  <c r="BM1277" i="7"/>
  <c r="CA1277" i="7" s="1"/>
  <c r="BM1253" i="7"/>
  <c r="B1253" i="7" s="1"/>
  <c r="BM1174" i="7"/>
  <c r="CA1174" i="7" s="1"/>
  <c r="BM1146" i="7"/>
  <c r="B1146" i="7" s="1"/>
  <c r="BM1029" i="7"/>
  <c r="CA1029" i="7" s="1"/>
  <c r="BM949" i="7"/>
  <c r="CA949" i="7" s="1"/>
  <c r="BM856" i="7"/>
  <c r="BM697" i="7"/>
  <c r="CA697" i="7" s="1"/>
  <c r="BM3101" i="7"/>
  <c r="BM3077" i="7"/>
  <c r="B3077" i="7" s="1"/>
  <c r="BM3053" i="7"/>
  <c r="B3053" i="7" s="1"/>
  <c r="BM2949" i="7"/>
  <c r="B2949" i="7" s="1"/>
  <c r="BM2867" i="7"/>
  <c r="CA2867" i="7" s="1"/>
  <c r="BM2839" i="7"/>
  <c r="CA2839" i="7" s="1"/>
  <c r="BM2811" i="7"/>
  <c r="CA2811" i="7" s="1"/>
  <c r="BM2779" i="7"/>
  <c r="CA2779" i="7" s="1"/>
  <c r="BM2652" i="7"/>
  <c r="BM2627" i="7"/>
  <c r="BM2603" i="7"/>
  <c r="B2603" i="7" s="1"/>
  <c r="BM2514" i="7"/>
  <c r="CA2514" i="7" s="1"/>
  <c r="BM2463" i="7"/>
  <c r="BM2445" i="7"/>
  <c r="CA2445" i="7" s="1"/>
  <c r="BM2369" i="7"/>
  <c r="B2369" i="7" s="1"/>
  <c r="BM2348" i="7"/>
  <c r="B2348" i="7" s="1"/>
  <c r="BM2317" i="7"/>
  <c r="BM2252" i="7"/>
  <c r="CA2252" i="7" s="1"/>
  <c r="BM2224" i="7"/>
  <c r="B2224" i="7" s="1"/>
  <c r="BM2196" i="7"/>
  <c r="CA2196" i="7" s="1"/>
  <c r="BM2065" i="7"/>
  <c r="B2065" i="7" s="1"/>
  <c r="BM1955" i="7"/>
  <c r="B1955" i="7" s="1"/>
  <c r="BM1920" i="7"/>
  <c r="CA1920" i="7" s="1"/>
  <c r="BM1892" i="7"/>
  <c r="CA1892" i="7" s="1"/>
  <c r="BM1754" i="7"/>
  <c r="BM1721" i="7"/>
  <c r="B1721" i="7" s="1"/>
  <c r="BM1697" i="7"/>
  <c r="CA1697" i="7" s="1"/>
  <c r="BM1651" i="7"/>
  <c r="B1651" i="7" s="1"/>
  <c r="BM1616" i="7"/>
  <c r="B1616" i="7" s="1"/>
  <c r="BM1588" i="7"/>
  <c r="B1588" i="7" s="1"/>
  <c r="BM1539" i="7"/>
  <c r="CA1539" i="7" s="1"/>
  <c r="BM1485" i="7"/>
  <c r="CA1485" i="7" s="1"/>
  <c r="BM1436" i="7"/>
  <c r="BM1326" i="7"/>
  <c r="CA1326" i="7" s="1"/>
  <c r="BM1229" i="7"/>
  <c r="B1229" i="7" s="1"/>
  <c r="BM994" i="7"/>
  <c r="CA994" i="7" s="1"/>
  <c r="BM967" i="7"/>
  <c r="CA967" i="7" s="1"/>
  <c r="BM925" i="7"/>
  <c r="CA925" i="7" s="1"/>
  <c r="BM3150" i="7"/>
  <c r="B3150" i="7" s="1"/>
  <c r="BM2998" i="7"/>
  <c r="CA2998" i="7" s="1"/>
  <c r="BM2925" i="7"/>
  <c r="BM2860" i="7"/>
  <c r="CA2860" i="7" s="1"/>
  <c r="BM2832" i="7"/>
  <c r="B2832" i="7" s="1"/>
  <c r="BM2804" i="7"/>
  <c r="CA2804" i="7" s="1"/>
  <c r="BM2755" i="7"/>
  <c r="B2755" i="7" s="1"/>
  <c r="BM2701" i="7"/>
  <c r="CA2701" i="7" s="1"/>
  <c r="BM2673" i="7"/>
  <c r="CA2673" i="7" s="1"/>
  <c r="BM2542" i="7"/>
  <c r="CA2542" i="7" s="1"/>
  <c r="BM2390" i="7"/>
  <c r="CA2390" i="7" s="1"/>
  <c r="BM2311" i="7"/>
  <c r="CA2311" i="7" s="1"/>
  <c r="BM2245" i="7"/>
  <c r="B2245" i="7" s="1"/>
  <c r="BM2217" i="7"/>
  <c r="CA2217" i="7" s="1"/>
  <c r="BM2189" i="7"/>
  <c r="CA2189" i="7" s="1"/>
  <c r="BM2165" i="7"/>
  <c r="CA2165" i="7" s="1"/>
  <c r="BM2141" i="7"/>
  <c r="CA2141" i="7" s="1"/>
  <c r="BM2086" i="7"/>
  <c r="B2086" i="7" s="1"/>
  <c r="BM2037" i="7"/>
  <c r="CA2037" i="7" s="1"/>
  <c r="BM2007" i="7"/>
  <c r="CA2007" i="7" s="1"/>
  <c r="BM1948" i="7"/>
  <c r="CA1948" i="7" s="1"/>
  <c r="BM1913" i="7"/>
  <c r="CA1913" i="7" s="1"/>
  <c r="BM1885" i="7"/>
  <c r="CA1885" i="7" s="1"/>
  <c r="BM1861" i="7"/>
  <c r="CA1861" i="7" s="1"/>
  <c r="BM1837" i="7"/>
  <c r="B1837" i="7" s="1"/>
  <c r="BM1782" i="7"/>
  <c r="B1782" i="7" s="1"/>
  <c r="BM1644" i="7"/>
  <c r="BM1609" i="7"/>
  <c r="CA1609" i="7" s="1"/>
  <c r="BM1581" i="7"/>
  <c r="B1581" i="7" s="1"/>
  <c r="BM1557" i="7"/>
  <c r="CA1557" i="7" s="1"/>
  <c r="BM1457" i="7"/>
  <c r="CA1457" i="7" s="1"/>
  <c r="BM1381" i="7"/>
  <c r="CA1381" i="7" s="1"/>
  <c r="BM1298" i="7"/>
  <c r="B1298" i="7" s="1"/>
  <c r="BM1271" i="7"/>
  <c r="CA1271" i="7" s="1"/>
  <c r="BM1247" i="7"/>
  <c r="B1247" i="7" s="1"/>
  <c r="BM1167" i="7"/>
  <c r="CA1167" i="7" s="1"/>
  <c r="BM1139" i="7"/>
  <c r="CA1139" i="7" s="1"/>
  <c r="BM1107" i="7"/>
  <c r="BM1083" i="7"/>
  <c r="B1083" i="7" s="1"/>
  <c r="BM1022" i="7"/>
  <c r="B1022" i="7" s="1"/>
  <c r="BM828" i="7"/>
  <c r="CA828" i="7" s="1"/>
  <c r="BM803" i="7"/>
  <c r="B803" i="7" s="1"/>
  <c r="BM718" i="7"/>
  <c r="BM3122" i="7"/>
  <c r="CA3122" i="7" s="1"/>
  <c r="BM3095" i="7"/>
  <c r="CA3095" i="7" s="1"/>
  <c r="BM3071" i="7"/>
  <c r="CA3071" i="7" s="1"/>
  <c r="BM3047" i="7"/>
  <c r="CA3047" i="7" s="1"/>
  <c r="BM2970" i="7"/>
  <c r="CA2970" i="7" s="1"/>
  <c r="BM2943" i="7"/>
  <c r="CA2943" i="7" s="1"/>
  <c r="BM2853" i="7"/>
  <c r="B2853" i="7" s="1"/>
  <c r="BM2825" i="7"/>
  <c r="BM2797" i="7"/>
  <c r="CA2797" i="7" s="1"/>
  <c r="BM2773" i="7"/>
  <c r="CA2773" i="7" s="1"/>
  <c r="BM2481" i="7"/>
  <c r="CA2481" i="7" s="1"/>
  <c r="BM2439" i="7"/>
  <c r="BM2362" i="7"/>
  <c r="B2362" i="7" s="1"/>
  <c r="BM2341" i="7"/>
  <c r="CA2341" i="7" s="1"/>
  <c r="BM2305" i="7"/>
  <c r="CA2305" i="7" s="1"/>
  <c r="BM2107" i="7"/>
  <c r="BM2079" i="7"/>
  <c r="CA2079" i="7" s="1"/>
  <c r="BM2058" i="7"/>
  <c r="BM2001" i="7"/>
  <c r="B2001" i="7" s="1"/>
  <c r="BM1941" i="7"/>
  <c r="CA1941" i="7" s="1"/>
  <c r="BM1637" i="7"/>
  <c r="B1637" i="7" s="1"/>
  <c r="BM1533" i="7"/>
  <c r="CA1533" i="7" s="1"/>
  <c r="BM1478" i="7"/>
  <c r="B1478" i="7" s="1"/>
  <c r="BM1405" i="7"/>
  <c r="CA1405" i="7" s="1"/>
  <c r="BM1375" i="7"/>
  <c r="CA1375" i="7" s="1"/>
  <c r="BM1347" i="7"/>
  <c r="CA1347" i="7" s="1"/>
  <c r="BM1223" i="7"/>
  <c r="CA1223" i="7" s="1"/>
  <c r="BM1195" i="7"/>
  <c r="CA1195" i="7" s="1"/>
  <c r="BM1160" i="7"/>
  <c r="CA1160" i="7" s="1"/>
  <c r="BM1132" i="7"/>
  <c r="CA1132" i="7" s="1"/>
  <c r="BM961" i="7"/>
  <c r="BM943" i="7"/>
  <c r="BM849" i="7"/>
  <c r="CA849" i="7" s="1"/>
  <c r="BM3019" i="7"/>
  <c r="CA3019" i="7" s="1"/>
  <c r="BM2919" i="7"/>
  <c r="CA2919" i="7" s="1"/>
  <c r="BM2901" i="7"/>
  <c r="B2901" i="7" s="1"/>
  <c r="BM2645" i="7"/>
  <c r="CA2645" i="7" s="1"/>
  <c r="BM2621" i="7"/>
  <c r="BM2597" i="7"/>
  <c r="B2597" i="7" s="1"/>
  <c r="BM2507" i="7"/>
  <c r="CA2507" i="7" s="1"/>
  <c r="BM2411" i="7"/>
  <c r="CA2411" i="7" s="1"/>
  <c r="BM2383" i="7"/>
  <c r="CA2383" i="7" s="1"/>
  <c r="BM2335" i="7"/>
  <c r="B2335" i="7" s="1"/>
  <c r="BM2238" i="7"/>
  <c r="CA2238" i="7" s="1"/>
  <c r="BM2210" i="7"/>
  <c r="B2210" i="7" s="1"/>
  <c r="BM2183" i="7"/>
  <c r="CA2183" i="7" s="1"/>
  <c r="BM2159" i="7"/>
  <c r="B2159" i="7" s="1"/>
  <c r="BM2135" i="7"/>
  <c r="BM2051" i="7"/>
  <c r="CA2051" i="7" s="1"/>
  <c r="BM2031" i="7"/>
  <c r="B2031" i="7" s="1"/>
  <c r="BM1995" i="7"/>
  <c r="CA1995" i="7" s="1"/>
  <c r="BM1879" i="7"/>
  <c r="CA1879" i="7" s="1"/>
  <c r="BM1855" i="7"/>
  <c r="CA1855" i="7" s="1"/>
  <c r="BM1831" i="7"/>
  <c r="BM1803" i="7"/>
  <c r="B1803" i="7" s="1"/>
  <c r="BM1775" i="7"/>
  <c r="CA1775" i="7" s="1"/>
  <c r="BM1747" i="7"/>
  <c r="CA1747" i="7" s="1"/>
  <c r="BM1715" i="7"/>
  <c r="BM1691" i="7"/>
  <c r="CA1691" i="7" s="1"/>
  <c r="BM1575" i="7"/>
  <c r="CA1575" i="7" s="1"/>
  <c r="BM1551" i="7"/>
  <c r="BM1450" i="7"/>
  <c r="CA1450" i="7" s="1"/>
  <c r="BM1429" i="7"/>
  <c r="CA1429" i="7" s="1"/>
  <c r="BM1399" i="7"/>
  <c r="B1399" i="7" s="1"/>
  <c r="BM1319" i="7"/>
  <c r="CA1319" i="7" s="1"/>
  <c r="BM1265" i="7"/>
  <c r="CA1265" i="7" s="1"/>
  <c r="BM1241" i="7"/>
  <c r="CA1241" i="7" s="1"/>
  <c r="BM1188" i="7"/>
  <c r="CA1188" i="7" s="1"/>
  <c r="BM987" i="7"/>
  <c r="CA987" i="7" s="1"/>
  <c r="BM919" i="7"/>
  <c r="BM870" i="7"/>
  <c r="B870" i="7" s="1"/>
  <c r="BM797" i="7"/>
  <c r="BM767" i="7"/>
  <c r="B767" i="7" s="1"/>
  <c r="BM3171" i="7"/>
  <c r="CA3171" i="7" s="1"/>
  <c r="BM3143" i="7"/>
  <c r="B3143" i="7" s="1"/>
  <c r="BM3089" i="7"/>
  <c r="CA3089" i="7" s="1"/>
  <c r="BM3065" i="7"/>
  <c r="CA3065" i="7" s="1"/>
  <c r="BM3012" i="7"/>
  <c r="CA3012" i="7" s="1"/>
  <c r="BM2991" i="7"/>
  <c r="B2991" i="7" s="1"/>
  <c r="BM2937" i="7"/>
  <c r="B2937" i="7" s="1"/>
  <c r="BM2791" i="7"/>
  <c r="CA2791" i="7" s="1"/>
  <c r="BM2767" i="7"/>
  <c r="BM2749" i="7"/>
  <c r="B2749" i="7" s="1"/>
  <c r="BM2694" i="7"/>
  <c r="B2694" i="7" s="1"/>
  <c r="BM2666" i="7"/>
  <c r="CA2666" i="7" s="1"/>
  <c r="BM2639" i="7"/>
  <c r="B2639" i="7" s="1"/>
  <c r="BM2615" i="7"/>
  <c r="B2615" i="7" s="1"/>
  <c r="BM2591" i="7"/>
  <c r="BM2535" i="7"/>
  <c r="CA2535" i="7" s="1"/>
  <c r="BM2500" i="7"/>
  <c r="B2500" i="7" s="1"/>
  <c r="BM2475" i="7"/>
  <c r="B2475" i="7" s="1"/>
  <c r="BM2457" i="7"/>
  <c r="CA2457" i="7" s="1"/>
  <c r="BM2329" i="7"/>
  <c r="CA2329" i="7" s="1"/>
  <c r="BM2299" i="7"/>
  <c r="CA2299" i="7" s="1"/>
  <c r="BM2100" i="7"/>
  <c r="CA2100" i="7" s="1"/>
  <c r="BM2025" i="7"/>
  <c r="B2025" i="7" s="1"/>
  <c r="BM1934" i="7"/>
  <c r="B1934" i="7" s="1"/>
  <c r="BM1906" i="7"/>
  <c r="CA1906" i="7" s="1"/>
  <c r="BM1768" i="7"/>
  <c r="CA1768" i="7" s="1"/>
  <c r="BM1740" i="7"/>
  <c r="CA1740" i="7" s="1"/>
  <c r="BM1630" i="7"/>
  <c r="CA1630" i="7" s="1"/>
  <c r="BM1602" i="7"/>
  <c r="CA1602" i="7" s="1"/>
  <c r="BM1527" i="7"/>
  <c r="BM1499" i="7"/>
  <c r="CA1499" i="7" s="1"/>
  <c r="BM1471" i="7"/>
  <c r="B1471" i="7" s="1"/>
  <c r="BM1423" i="7"/>
  <c r="B1423" i="7" s="1"/>
  <c r="BM1393" i="7"/>
  <c r="CA1393" i="7" s="1"/>
  <c r="BM1340" i="7"/>
  <c r="CA1340" i="7" s="1"/>
  <c r="BM1291" i="7"/>
  <c r="CA1291" i="7" s="1"/>
  <c r="BM1181" i="7"/>
  <c r="CA1181" i="7" s="1"/>
  <c r="BM1153" i="7"/>
  <c r="B1153" i="7" s="1"/>
  <c r="BM1125" i="7"/>
  <c r="CA1125" i="7" s="1"/>
  <c r="BM1101" i="7"/>
  <c r="CA1101" i="7" s="1"/>
  <c r="BM1077" i="7"/>
  <c r="CA1077" i="7" s="1"/>
  <c r="BM1015" i="7"/>
  <c r="CA1015" i="7" s="1"/>
  <c r="BM980" i="7"/>
  <c r="CA980" i="7" s="1"/>
  <c r="BM937" i="7"/>
  <c r="CA937" i="7" s="1"/>
  <c r="BM3164" i="7"/>
  <c r="CA3164" i="7" s="1"/>
  <c r="BM3115" i="7"/>
  <c r="B3115" i="7" s="1"/>
  <c r="BM2984" i="7"/>
  <c r="B2984" i="7" s="1"/>
  <c r="BM2963" i="7"/>
  <c r="B2963" i="7" s="1"/>
  <c r="BM2913" i="7"/>
  <c r="CA2913" i="7" s="1"/>
  <c r="BM2846" i="7"/>
  <c r="B2846" i="7" s="1"/>
  <c r="BM2818" i="7"/>
  <c r="CA2818" i="7" s="1"/>
  <c r="BM2633" i="7"/>
  <c r="CA2633" i="7" s="1"/>
  <c r="BM2609" i="7"/>
  <c r="B2609" i="7" s="1"/>
  <c r="BM2563" i="7"/>
  <c r="CA2563" i="7" s="1"/>
  <c r="BM2528" i="7"/>
  <c r="BM2493" i="7"/>
  <c r="B2493" i="7" s="1"/>
  <c r="BM2355" i="7"/>
  <c r="CA2355" i="7" s="1"/>
  <c r="BM2177" i="7"/>
  <c r="CA2177" i="7" s="1"/>
  <c r="BM2153" i="7"/>
  <c r="CA2153" i="7" s="1"/>
  <c r="BM2072" i="7"/>
  <c r="BM2019" i="7"/>
  <c r="BM1989" i="7"/>
  <c r="CA1989" i="7" s="1"/>
  <c r="BM1873" i="7"/>
  <c r="B1873" i="7" s="1"/>
  <c r="BM1849" i="7"/>
  <c r="CA1849" i="7" s="1"/>
  <c r="BM1796" i="7"/>
  <c r="CA1796" i="7" s="1"/>
  <c r="BM1761" i="7"/>
  <c r="B1761" i="7" s="1"/>
  <c r="BM1569" i="7"/>
  <c r="CA1569" i="7" s="1"/>
  <c r="BM1443" i="7"/>
  <c r="CA1443" i="7" s="1"/>
  <c r="BM1417" i="7"/>
  <c r="B1417" i="7" s="1"/>
  <c r="BM1333" i="7"/>
  <c r="CA1333" i="7" s="1"/>
  <c r="BM1312" i="7"/>
  <c r="BM1259" i="7"/>
  <c r="B1259" i="7" s="1"/>
  <c r="BM1235" i="7"/>
  <c r="B1235" i="7" s="1"/>
  <c r="BM1119" i="7"/>
  <c r="B1119" i="7" s="1"/>
  <c r="BM1095" i="7"/>
  <c r="CA1095" i="7" s="1"/>
  <c r="BM1071" i="7"/>
  <c r="B1071" i="7" s="1"/>
  <c r="BM1043" i="7"/>
  <c r="B1043" i="7" s="1"/>
  <c r="BM1008" i="7"/>
  <c r="CA1008" i="7" s="1"/>
  <c r="BM973" i="7"/>
  <c r="CA973" i="7" s="1"/>
  <c r="BM955" i="7"/>
  <c r="B955" i="7" s="1"/>
  <c r="BM884" i="7"/>
  <c r="BM842" i="7"/>
  <c r="CA842" i="7" s="1"/>
  <c r="BM815" i="7"/>
  <c r="CA815" i="7" s="1"/>
  <c r="BM785" i="7"/>
  <c r="B785" i="7" s="1"/>
  <c r="BM732" i="7"/>
  <c r="CA732" i="7" s="1"/>
  <c r="BM2956" i="7"/>
  <c r="CA2956" i="7" s="1"/>
  <c r="BM2785" i="7"/>
  <c r="CA2785" i="7" s="1"/>
  <c r="BM2521" i="7"/>
  <c r="CA2521" i="7" s="1"/>
  <c r="BM2203" i="7"/>
  <c r="CA2203" i="7" s="1"/>
  <c r="BM1545" i="7"/>
  <c r="CA1545" i="7" s="1"/>
  <c r="BM1001" i="7"/>
  <c r="CA1001" i="7" s="1"/>
  <c r="BM891" i="7"/>
  <c r="CA891" i="7" s="1"/>
  <c r="BM779" i="7"/>
  <c r="CA779" i="7" s="1"/>
  <c r="BM739" i="7"/>
  <c r="B739" i="7" s="1"/>
  <c r="BM663" i="7"/>
  <c r="CA663" i="7" s="1"/>
  <c r="BM639" i="7"/>
  <c r="CA639" i="7" s="1"/>
  <c r="BM615" i="7"/>
  <c r="B615" i="7" s="1"/>
  <c r="BM587" i="7"/>
  <c r="BM559" i="7"/>
  <c r="BM531" i="7"/>
  <c r="BM499" i="7"/>
  <c r="BM791" i="7"/>
  <c r="CA791" i="7" s="1"/>
  <c r="BM3083" i="7"/>
  <c r="CA3083" i="7" s="1"/>
  <c r="BM2451" i="7"/>
  <c r="CA2451" i="7" s="1"/>
  <c r="BM2323" i="7"/>
  <c r="BM1789" i="7"/>
  <c r="CA1789" i="7" s="1"/>
  <c r="BM1685" i="7"/>
  <c r="CA1685" i="7" s="1"/>
  <c r="BM835" i="7"/>
  <c r="B835" i="7" s="1"/>
  <c r="BM725" i="7"/>
  <c r="CA725" i="7" s="1"/>
  <c r="BM657" i="7"/>
  <c r="B657" i="7" s="1"/>
  <c r="BM633" i="7"/>
  <c r="CA633" i="7" s="1"/>
  <c r="BM580" i="7"/>
  <c r="BM552" i="7"/>
  <c r="BM524" i="7"/>
  <c r="BM469" i="7"/>
  <c r="BM493" i="7"/>
  <c r="BM3157" i="7"/>
  <c r="B3157" i="7" s="1"/>
  <c r="BM2931" i="7"/>
  <c r="B2931" i="7" s="1"/>
  <c r="BM2404" i="7"/>
  <c r="B2404" i="7" s="1"/>
  <c r="BM2044" i="7"/>
  <c r="B2044" i="7" s="1"/>
  <c r="BM1284" i="7"/>
  <c r="B1284" i="7" s="1"/>
  <c r="BM877" i="7"/>
  <c r="CA877" i="7" s="1"/>
  <c r="BM773" i="7"/>
  <c r="B773" i="7" s="1"/>
  <c r="BM690" i="7"/>
  <c r="B690" i="7" s="1"/>
  <c r="BM463" i="7"/>
  <c r="BM651" i="7"/>
  <c r="B651" i="7" s="1"/>
  <c r="BM627" i="7"/>
  <c r="CA627" i="7" s="1"/>
  <c r="BM573" i="7"/>
  <c r="BM545" i="7"/>
  <c r="BM517" i="7"/>
  <c r="BM487" i="7"/>
  <c r="BM1709" i="7"/>
  <c r="B1709" i="7" s="1"/>
  <c r="BM2715" i="7"/>
  <c r="CA2715" i="7" s="1"/>
  <c r="BM2293" i="7"/>
  <c r="B2293" i="7" s="1"/>
  <c r="BM1113" i="7"/>
  <c r="CA1113" i="7" s="1"/>
  <c r="BM821" i="7"/>
  <c r="CA821" i="7" s="1"/>
  <c r="BM683" i="7"/>
  <c r="CA683" i="7" s="1"/>
  <c r="BM1305" i="7"/>
  <c r="CA1305" i="7" s="1"/>
  <c r="BM3136" i="7"/>
  <c r="B3136" i="7" s="1"/>
  <c r="BM3059" i="7"/>
  <c r="CA3059" i="7" s="1"/>
  <c r="BM3005" i="7"/>
  <c r="B3005" i="7" s="1"/>
  <c r="BM2376" i="7"/>
  <c r="B2376" i="7" s="1"/>
  <c r="BM2231" i="7"/>
  <c r="CA2231" i="7" s="1"/>
  <c r="BM1733" i="7"/>
  <c r="CA1733" i="7" s="1"/>
  <c r="BM1387" i="7"/>
  <c r="CA1387" i="7" s="1"/>
  <c r="BM809" i="7"/>
  <c r="CA809" i="7" s="1"/>
  <c r="BM711" i="7"/>
  <c r="CA711" i="7" s="1"/>
  <c r="BM676" i="7"/>
  <c r="CA676" i="7" s="1"/>
  <c r="BM511" i="7"/>
  <c r="BM481" i="7"/>
  <c r="BM1492" i="7"/>
  <c r="B1492" i="7" s="1"/>
  <c r="BM704" i="7"/>
  <c r="CA704" i="7" s="1"/>
  <c r="BM2895" i="7"/>
  <c r="CA2895" i="7" s="1"/>
  <c r="BM2743" i="7"/>
  <c r="CA2743" i="7" s="1"/>
  <c r="BM2687" i="7"/>
  <c r="B2687" i="7" s="1"/>
  <c r="BM2556" i="7"/>
  <c r="CA2556" i="7" s="1"/>
  <c r="BM2469" i="7"/>
  <c r="B2469" i="7" s="1"/>
  <c r="BM1089" i="7"/>
  <c r="CA1089" i="7" s="1"/>
  <c r="BM1036" i="7"/>
  <c r="CA1036" i="7" s="1"/>
  <c r="BM863" i="7"/>
  <c r="CA863" i="7" s="1"/>
  <c r="BM669" i="7"/>
  <c r="CA669" i="7" s="1"/>
  <c r="BM645" i="7"/>
  <c r="CA645" i="7" s="1"/>
  <c r="BM621" i="7"/>
  <c r="CA621" i="7" s="1"/>
  <c r="BM566" i="7"/>
  <c r="BM538" i="7"/>
  <c r="BM505" i="7"/>
  <c r="BM931" i="7"/>
  <c r="CA931" i="7" s="1"/>
  <c r="BM475" i="7"/>
  <c r="CA2147" i="7"/>
  <c r="CA2317" i="7"/>
  <c r="CA2680" i="7"/>
  <c r="CA718" i="7"/>
  <c r="CA1235" i="7"/>
  <c r="CA1754" i="7"/>
  <c r="CA943" i="7"/>
  <c r="CA797" i="7"/>
  <c r="CA3053" i="7"/>
  <c r="CA2925" i="7"/>
  <c r="CA1727" i="7"/>
  <c r="B2135" i="7"/>
  <c r="CA2025" i="7"/>
  <c r="CA2224" i="7"/>
  <c r="CA906" i="7"/>
  <c r="CA1506" i="7"/>
  <c r="CA2937" i="7"/>
  <c r="CA1644" i="7"/>
  <c r="B2107" i="7"/>
  <c r="CA2422" i="7"/>
  <c r="B2825" i="7"/>
  <c r="CA1210" i="7"/>
  <c r="CA1658" i="7"/>
  <c r="CA1662" i="7"/>
  <c r="CA2878" i="7"/>
  <c r="CA2984" i="7"/>
  <c r="CA2825" i="7"/>
  <c r="L750" i="7"/>
  <c r="B943" i="7"/>
  <c r="L1814" i="7"/>
  <c r="CA1247" i="7"/>
  <c r="CA2726" i="7"/>
  <c r="CA3186" i="7"/>
  <c r="B1499" i="7"/>
  <c r="CA2058" i="7"/>
  <c r="B3101" i="7"/>
  <c r="CA1358" i="7"/>
  <c r="CA2135" i="7"/>
  <c r="CA1202" i="7"/>
  <c r="CA3101" i="7"/>
  <c r="B1906" i="7"/>
  <c r="B1277" i="7"/>
  <c r="B1679" i="7"/>
  <c r="B2390" i="7"/>
  <c r="CA3077" i="7"/>
  <c r="B797" i="7"/>
  <c r="CA1312" i="7"/>
  <c r="CA1399" i="7"/>
  <c r="B2037" i="7"/>
  <c r="B2528" i="7"/>
  <c r="CA2591" i="7"/>
  <c r="CA1206" i="7"/>
  <c r="B2680" i="7"/>
  <c r="CA2107" i="7"/>
  <c r="CA2270" i="7"/>
  <c r="CA3182" i="7"/>
  <c r="CA3030" i="7"/>
  <c r="B2925" i="7"/>
  <c r="CA2528" i="7"/>
  <c r="L2574" i="7"/>
  <c r="L2422" i="7"/>
  <c r="B2317" i="7"/>
  <c r="B2147" i="7"/>
  <c r="L2122" i="7"/>
  <c r="CA1814" i="7"/>
  <c r="CA1679" i="7"/>
  <c r="B1775" i="7"/>
  <c r="L1810" i="7"/>
  <c r="CA1510" i="7"/>
  <c r="B1405" i="7"/>
  <c r="B1312" i="7"/>
  <c r="B1139" i="7"/>
  <c r="B1125" i="7"/>
  <c r="B633" i="7"/>
  <c r="L3034" i="7"/>
  <c r="L3026" i="7"/>
  <c r="B2591" i="7"/>
  <c r="L2730" i="7"/>
  <c r="L2722" i="7"/>
  <c r="B2785" i="7"/>
  <c r="L2118" i="7"/>
  <c r="B2507" i="7"/>
  <c r="L2426" i="7"/>
  <c r="B1948" i="7"/>
  <c r="B2013" i="7"/>
  <c r="B2058" i="7"/>
  <c r="L1966" i="7"/>
  <c r="L1818" i="7"/>
  <c r="B1727" i="7"/>
  <c r="B1754" i="7"/>
  <c r="B1644" i="7"/>
  <c r="L902" i="7"/>
  <c r="B1174" i="7"/>
  <c r="L898" i="7"/>
  <c r="B718" i="7"/>
  <c r="BM165" i="7"/>
  <c r="BM379" i="7"/>
  <c r="BM234" i="7"/>
  <c r="BM255" i="7"/>
  <c r="BM227" i="7"/>
  <c r="BM335" i="7"/>
  <c r="BM171" i="7"/>
  <c r="BM201" i="7"/>
  <c r="BM393" i="7"/>
  <c r="BM407" i="7"/>
  <c r="BM421" i="7"/>
  <c r="BM435" i="7"/>
  <c r="BM177" i="7"/>
  <c r="BM241" i="7"/>
  <c r="BM317" i="7"/>
  <c r="BM365" i="7"/>
  <c r="BM195" i="7"/>
  <c r="BM248" i="7"/>
  <c r="BM347" i="7"/>
  <c r="BM359" i="7"/>
  <c r="BM386" i="7"/>
  <c r="BM400" i="7"/>
  <c r="BM414" i="7"/>
  <c r="BM428" i="7"/>
  <c r="BM329" i="7"/>
  <c r="BM183" i="7"/>
  <c r="BM262" i="7"/>
  <c r="BM189" i="7"/>
  <c r="BM213" i="7"/>
  <c r="BM269" i="7"/>
  <c r="BM341" i="7"/>
  <c r="BM207" i="7"/>
  <c r="BM311" i="7"/>
  <c r="BM159" i="7"/>
  <c r="BM220" i="7"/>
  <c r="BM276" i="7"/>
  <c r="BM323" i="7"/>
  <c r="BM283" i="7"/>
  <c r="BM353" i="7"/>
  <c r="BH27" i="7"/>
  <c r="BH33" i="7"/>
  <c r="BH39" i="7"/>
  <c r="BH45" i="7"/>
  <c r="BH51" i="7"/>
  <c r="BH57" i="7"/>
  <c r="BH63" i="7"/>
  <c r="BH69" i="7"/>
  <c r="BH75" i="7"/>
  <c r="BH21" i="7"/>
  <c r="B1796" i="7" l="1"/>
  <c r="B1077" i="7"/>
  <c r="B683" i="7"/>
  <c r="B1347" i="7"/>
  <c r="CA1581" i="7"/>
  <c r="B3171" i="7"/>
  <c r="B2383" i="7"/>
  <c r="CA2031" i="7"/>
  <c r="CA1284" i="7"/>
  <c r="B2773" i="7"/>
  <c r="B3019" i="7"/>
  <c r="B1387" i="7"/>
  <c r="CA1423" i="7"/>
  <c r="CA2500" i="7"/>
  <c r="B1697" i="7"/>
  <c r="B1265" i="7"/>
  <c r="CA615" i="7"/>
  <c r="B2913" i="7"/>
  <c r="B2549" i="7"/>
  <c r="CA2603" i="7"/>
  <c r="CA2832" i="7"/>
  <c r="CA2245" i="7"/>
  <c r="B2355" i="7"/>
  <c r="CA3129" i="7"/>
  <c r="CA1229" i="7"/>
  <c r="B3095" i="7"/>
  <c r="CA1873" i="7"/>
  <c r="CA2639" i="7"/>
  <c r="B2183" i="7"/>
  <c r="B2299" i="7"/>
  <c r="B1485" i="7"/>
  <c r="B2779" i="7"/>
  <c r="B1843" i="7"/>
  <c r="CA2615" i="7"/>
  <c r="B663" i="7"/>
  <c r="CA2404" i="7"/>
  <c r="CA1058" i="7"/>
  <c r="L1058" i="7"/>
  <c r="CA1050" i="7"/>
  <c r="L1050" i="7"/>
  <c r="B1989" i="7"/>
  <c r="CA803" i="7"/>
  <c r="CA2348" i="7"/>
  <c r="B2051" i="7"/>
  <c r="CA1253" i="7"/>
  <c r="B2659" i="7"/>
  <c r="B3122" i="7"/>
  <c r="B2797" i="7"/>
  <c r="B1703" i="7"/>
  <c r="B2252" i="7"/>
  <c r="B1747" i="7"/>
  <c r="CA2093" i="7"/>
  <c r="B2860" i="7"/>
  <c r="B1375" i="7"/>
  <c r="CA1721" i="7"/>
  <c r="CA1471" i="7"/>
  <c r="B2411" i="7"/>
  <c r="B1167" i="7"/>
  <c r="B2311" i="7"/>
  <c r="B639" i="7"/>
  <c r="CA955" i="7"/>
  <c r="CA1934" i="7"/>
  <c r="B1602" i="7"/>
  <c r="B2007" i="7"/>
  <c r="CA2493" i="7"/>
  <c r="CA2963" i="7"/>
  <c r="CA767" i="7"/>
  <c r="B849" i="7"/>
  <c r="B2535" i="7"/>
  <c r="CA2044" i="7"/>
  <c r="B1609" i="7"/>
  <c r="B2791" i="7"/>
  <c r="B1319" i="7"/>
  <c r="B1101" i="7"/>
  <c r="B1326" i="7"/>
  <c r="B2079" i="7"/>
  <c r="B2451" i="7"/>
  <c r="B1849" i="7"/>
  <c r="CA1259" i="7"/>
  <c r="B2177" i="7"/>
  <c r="B2514" i="7"/>
  <c r="B1913" i="7"/>
  <c r="B3071" i="7"/>
  <c r="B2481" i="7"/>
  <c r="B821" i="7"/>
  <c r="B1927" i="7"/>
  <c r="CA1616" i="7"/>
  <c r="B1195" i="7"/>
  <c r="B2521" i="7"/>
  <c r="B863" i="7"/>
  <c r="CA2749" i="7"/>
  <c r="B842" i="7"/>
  <c r="B3083" i="7"/>
  <c r="CA2469" i="7"/>
  <c r="B2203" i="7"/>
  <c r="B669" i="7"/>
  <c r="B2895" i="7"/>
  <c r="B1113" i="7"/>
  <c r="B931" i="7"/>
  <c r="B973" i="7"/>
  <c r="B627" i="7"/>
  <c r="CA1492" i="7"/>
  <c r="CA1119" i="7"/>
  <c r="B704" i="7"/>
  <c r="B725" i="7"/>
  <c r="CA2287" i="7"/>
  <c r="B1733" i="7"/>
  <c r="CA3143" i="7"/>
  <c r="B877" i="7"/>
  <c r="B2196" i="7"/>
  <c r="CA3108" i="7"/>
  <c r="CA2694" i="7"/>
  <c r="CA2949" i="7"/>
  <c r="CA1651" i="7"/>
  <c r="B1789" i="7"/>
  <c r="B994" i="7"/>
  <c r="B2919" i="7"/>
  <c r="B1223" i="7"/>
  <c r="CA2065" i="7"/>
  <c r="B1569" i="7"/>
  <c r="CA2335" i="7"/>
  <c r="B815" i="7"/>
  <c r="B1740" i="7"/>
  <c r="CA1983" i="7"/>
  <c r="B1623" i="7"/>
  <c r="B1340" i="7"/>
  <c r="B2804" i="7"/>
  <c r="CA2001" i="7"/>
  <c r="CA2755" i="7"/>
  <c r="B949" i="7"/>
  <c r="B1036" i="7"/>
  <c r="B2701" i="7"/>
  <c r="B2231" i="7"/>
  <c r="B2743" i="7"/>
  <c r="B1333" i="7"/>
  <c r="B1393" i="7"/>
  <c r="B925" i="7"/>
  <c r="B2445" i="7"/>
  <c r="B676" i="7"/>
  <c r="CA2293" i="7"/>
  <c r="CA1588" i="7"/>
  <c r="B1563" i="7"/>
  <c r="B937" i="7"/>
  <c r="B2633" i="7"/>
  <c r="B2165" i="7"/>
  <c r="B1899" i="7"/>
  <c r="CA1022" i="7"/>
  <c r="B1630" i="7"/>
  <c r="B2556" i="7"/>
  <c r="CA2210" i="7"/>
  <c r="B2645" i="7"/>
  <c r="B1291" i="7"/>
  <c r="CA1637" i="7"/>
  <c r="B1160" i="7"/>
  <c r="B980" i="7"/>
  <c r="B2666" i="7"/>
  <c r="B1855" i="7"/>
  <c r="B2329" i="7"/>
  <c r="B3065" i="7"/>
  <c r="B1861" i="7"/>
  <c r="CA1955" i="7"/>
  <c r="CA2907" i="7"/>
  <c r="B1381" i="7"/>
  <c r="B987" i="7"/>
  <c r="B2970" i="7"/>
  <c r="B809" i="7"/>
  <c r="CA1709" i="7"/>
  <c r="B1539" i="7"/>
  <c r="B2673" i="7"/>
  <c r="B3164" i="7"/>
  <c r="B2943" i="7"/>
  <c r="B2811" i="7"/>
  <c r="CA1043" i="7"/>
  <c r="B779" i="7"/>
  <c r="B1920" i="7"/>
  <c r="B1533" i="7"/>
  <c r="CA3005" i="7"/>
  <c r="CA1417" i="7"/>
  <c r="B2341" i="7"/>
  <c r="CA2609" i="7"/>
  <c r="B2259" i="7"/>
  <c r="B1450" i="7"/>
  <c r="CA3157" i="7"/>
  <c r="CA3150" i="7"/>
  <c r="CA1298" i="7"/>
  <c r="B1464" i="7"/>
  <c r="B1132" i="7"/>
  <c r="B3012" i="7"/>
  <c r="CA2369" i="7"/>
  <c r="B1305" i="7"/>
  <c r="CA2761" i="7"/>
  <c r="B2715" i="7"/>
  <c r="B732" i="7"/>
  <c r="B1181" i="7"/>
  <c r="B828" i="7"/>
  <c r="B2141" i="7"/>
  <c r="B1867" i="7"/>
  <c r="B1443" i="7"/>
  <c r="CA2687" i="7"/>
  <c r="CA690" i="7"/>
  <c r="B967" i="7"/>
  <c r="B645" i="7"/>
  <c r="B1557" i="7"/>
  <c r="B3089" i="7"/>
  <c r="B891" i="7"/>
  <c r="B1768" i="7"/>
  <c r="B2153" i="7"/>
  <c r="CA1761" i="7"/>
  <c r="B1691" i="7"/>
  <c r="CA2475" i="7"/>
  <c r="CA1083" i="7"/>
  <c r="B1188" i="7"/>
  <c r="B3047" i="7"/>
  <c r="B2189" i="7"/>
  <c r="CA3136" i="7"/>
  <c r="B1545" i="7"/>
  <c r="B2238" i="7"/>
  <c r="B1029" i="7"/>
  <c r="CA835" i="7"/>
  <c r="CA2397" i="7"/>
  <c r="B1685" i="7"/>
  <c r="B2217" i="7"/>
  <c r="B2867" i="7"/>
  <c r="B1879" i="7"/>
  <c r="B1095" i="7"/>
  <c r="B621" i="7"/>
  <c r="B1015" i="7"/>
  <c r="CA1071" i="7"/>
  <c r="B1457" i="7"/>
  <c r="CA2901" i="7"/>
  <c r="B1595" i="7"/>
  <c r="B1001" i="7"/>
  <c r="B2977" i="7"/>
  <c r="B2818" i="7"/>
  <c r="B1885" i="7"/>
  <c r="B1941" i="7"/>
  <c r="CA2846" i="7"/>
  <c r="B1241" i="7"/>
  <c r="B711" i="7"/>
  <c r="B2457" i="7"/>
  <c r="B1995" i="7"/>
  <c r="B2487" i="7"/>
  <c r="B3059" i="7"/>
  <c r="B1575" i="7"/>
  <c r="CA651" i="7"/>
  <c r="CA1411" i="7"/>
  <c r="B1411" i="7"/>
  <c r="B1271" i="7"/>
  <c r="CA2376" i="7"/>
  <c r="B2563" i="7"/>
  <c r="CA1803" i="7"/>
  <c r="CA657" i="7"/>
  <c r="CA2019" i="7"/>
  <c r="B2019" i="7"/>
  <c r="B919" i="7"/>
  <c r="CA919" i="7"/>
  <c r="CA1831" i="7"/>
  <c r="B1831" i="7"/>
  <c r="CA2621" i="7"/>
  <c r="B2621" i="7"/>
  <c r="B856" i="7"/>
  <c r="CA856" i="7"/>
  <c r="CA2362" i="7"/>
  <c r="CA1153" i="7"/>
  <c r="CA785" i="7"/>
  <c r="B2171" i="7"/>
  <c r="B2998" i="7"/>
  <c r="CA2086" i="7"/>
  <c r="B2072" i="7"/>
  <c r="CA2072" i="7"/>
  <c r="CA1551" i="7"/>
  <c r="B1551" i="7"/>
  <c r="CA1146" i="7"/>
  <c r="CA2159" i="7"/>
  <c r="CA2597" i="7"/>
  <c r="CA1527" i="7"/>
  <c r="B1527" i="7"/>
  <c r="B1089" i="7"/>
  <c r="B1892" i="7"/>
  <c r="B2305" i="7"/>
  <c r="B697" i="7"/>
  <c r="B2956" i="7"/>
  <c r="CA870" i="7"/>
  <c r="B2439" i="7"/>
  <c r="CA2439" i="7"/>
  <c r="B2463" i="7"/>
  <c r="CA2463" i="7"/>
  <c r="B2839" i="7"/>
  <c r="B2100" i="7"/>
  <c r="CA961" i="7"/>
  <c r="B961" i="7"/>
  <c r="CA2853" i="7"/>
  <c r="CA1107" i="7"/>
  <c r="B1107" i="7"/>
  <c r="CA773" i="7"/>
  <c r="B2708" i="7"/>
  <c r="CA1478" i="7"/>
  <c r="B2323" i="7"/>
  <c r="CA2323" i="7"/>
  <c r="CA884" i="7"/>
  <c r="B884" i="7"/>
  <c r="CA2767" i="7"/>
  <c r="B2767" i="7"/>
  <c r="B1715" i="7"/>
  <c r="CA1715" i="7"/>
  <c r="CA1782" i="7"/>
  <c r="CA2991" i="7"/>
  <c r="CA739" i="7"/>
  <c r="CA3115" i="7"/>
  <c r="CA2931" i="7"/>
  <c r="CA2627" i="7"/>
  <c r="B2627" i="7"/>
  <c r="CA1837" i="7"/>
  <c r="B1008" i="7"/>
  <c r="B791" i="7"/>
  <c r="B1429" i="7"/>
  <c r="B2542" i="7"/>
  <c r="CA1436" i="7"/>
  <c r="B1436" i="7"/>
  <c r="CA2652" i="7"/>
  <c r="B2652" i="7"/>
  <c r="BD3194" i="7"/>
  <c r="AZ3229" i="7"/>
  <c r="AZ3227" i="7"/>
  <c r="BF3230" i="7" s="1"/>
  <c r="AZ3220" i="7"/>
  <c r="AZ3218" i="7"/>
  <c r="BF3221" i="7" s="1"/>
  <c r="AZ3211" i="7"/>
  <c r="AZ3209" i="7"/>
  <c r="BF3212" i="7" s="1"/>
  <c r="AZ3202" i="7"/>
  <c r="AZ3200" i="7"/>
  <c r="BF3203" i="7" s="1"/>
  <c r="BL3203" i="7"/>
  <c r="BI3203" i="7"/>
  <c r="BI3194" i="7"/>
  <c r="AX452" i="7"/>
  <c r="AX451" i="7"/>
  <c r="AX300" i="7"/>
  <c r="AX299" i="7"/>
  <c r="B3" i="6" l="1"/>
  <c r="B2" i="6"/>
  <c r="B1" i="6"/>
  <c r="BL3230" i="7"/>
  <c r="CA3230" i="7" s="1"/>
  <c r="BL3221" i="7"/>
  <c r="CA3221" i="7" s="1"/>
  <c r="BL3212" i="7"/>
  <c r="CA3212" i="7" s="1"/>
  <c r="BL3194" i="7"/>
  <c r="BG3194" i="7"/>
  <c r="BB3194" i="7"/>
  <c r="AZ3191" i="7"/>
  <c r="BE3194" i="7" s="1"/>
  <c r="AZ3193" i="7"/>
  <c r="AZ3194" i="7"/>
  <c r="BL165" i="7"/>
  <c r="BL171" i="7"/>
  <c r="BL177" i="7"/>
  <c r="BL183" i="7"/>
  <c r="BL189" i="7"/>
  <c r="BL195" i="7"/>
  <c r="BL201" i="7"/>
  <c r="BL207" i="7"/>
  <c r="BL213" i="7"/>
  <c r="BL159" i="7"/>
  <c r="BG27" i="7"/>
  <c r="BG33" i="7"/>
  <c r="BG39" i="7"/>
  <c r="BG45" i="7"/>
  <c r="BG51" i="7"/>
  <c r="BG57" i="7"/>
  <c r="BG63" i="7"/>
  <c r="BG69" i="7"/>
  <c r="BG75" i="7"/>
  <c r="BG21" i="7"/>
  <c r="AZ449" i="7"/>
  <c r="B449" i="7"/>
  <c r="AZ448" i="7"/>
  <c r="AZ447" i="7"/>
  <c r="AZ446" i="7"/>
  <c r="AZ445" i="7"/>
  <c r="B445" i="7"/>
  <c r="AZ444" i="7"/>
  <c r="AZ443" i="7"/>
  <c r="AZ442" i="7"/>
  <c r="AZ441" i="7"/>
  <c r="B441" i="7"/>
  <c r="AZ440" i="7"/>
  <c r="AZ439" i="7"/>
  <c r="AZ438" i="7"/>
  <c r="AZ437" i="7"/>
  <c r="AZ436" i="7"/>
  <c r="AZ435" i="7"/>
  <c r="AZ434" i="7"/>
  <c r="AZ433" i="7"/>
  <c r="B433" i="7"/>
  <c r="AZ432" i="7"/>
  <c r="AZ431" i="7"/>
  <c r="AZ430" i="7"/>
  <c r="AZ429" i="7"/>
  <c r="AZ428" i="7"/>
  <c r="AZ427" i="7"/>
  <c r="AZ426" i="7"/>
  <c r="B426" i="7"/>
  <c r="AZ425" i="7"/>
  <c r="AZ424" i="7"/>
  <c r="AZ423" i="7"/>
  <c r="AZ422" i="7"/>
  <c r="AZ421" i="7"/>
  <c r="AZ420" i="7"/>
  <c r="AZ419" i="7"/>
  <c r="B419" i="7"/>
  <c r="AZ418" i="7"/>
  <c r="AZ417" i="7"/>
  <c r="AZ416" i="7"/>
  <c r="AZ415" i="7"/>
  <c r="AZ414" i="7"/>
  <c r="AZ413" i="7"/>
  <c r="AZ412" i="7"/>
  <c r="B412" i="7"/>
  <c r="AZ411" i="7"/>
  <c r="AZ410" i="7"/>
  <c r="AZ409" i="7"/>
  <c r="AZ408" i="7"/>
  <c r="AZ407" i="7"/>
  <c r="AZ406" i="7"/>
  <c r="AZ405" i="7"/>
  <c r="B405" i="7"/>
  <c r="AZ404" i="7"/>
  <c r="AZ403" i="7"/>
  <c r="AZ402" i="7"/>
  <c r="AZ401" i="7"/>
  <c r="AZ400" i="7"/>
  <c r="AZ399" i="7"/>
  <c r="AZ398" i="7"/>
  <c r="B398" i="7"/>
  <c r="AZ397" i="7"/>
  <c r="AZ396" i="7"/>
  <c r="AZ395" i="7"/>
  <c r="AZ394" i="7"/>
  <c r="AZ393" i="7"/>
  <c r="AZ392" i="7"/>
  <c r="AZ391" i="7"/>
  <c r="B391" i="7"/>
  <c r="AZ390" i="7"/>
  <c r="AZ389" i="7"/>
  <c r="AZ388" i="7"/>
  <c r="AZ387" i="7"/>
  <c r="AZ386" i="7"/>
  <c r="AZ385" i="7"/>
  <c r="AZ384" i="7"/>
  <c r="B384" i="7"/>
  <c r="AZ383" i="7"/>
  <c r="AZ382" i="7"/>
  <c r="AZ381" i="7"/>
  <c r="AZ380" i="7"/>
  <c r="AZ379" i="7"/>
  <c r="AZ378" i="7"/>
  <c r="AZ377" i="7"/>
  <c r="B377" i="7"/>
  <c r="AZ376" i="7"/>
  <c r="AZ375" i="7"/>
  <c r="AZ374" i="7"/>
  <c r="AZ373" i="7"/>
  <c r="AZ372" i="7"/>
  <c r="AZ371" i="7"/>
  <c r="AZ370" i="7"/>
  <c r="B370" i="7"/>
  <c r="AZ369" i="7"/>
  <c r="AZ368" i="7"/>
  <c r="AZ367" i="7"/>
  <c r="AZ366" i="7"/>
  <c r="AZ365" i="7"/>
  <c r="AZ364" i="7"/>
  <c r="AZ363" i="7"/>
  <c r="B363" i="7"/>
  <c r="AZ362" i="7"/>
  <c r="AZ361" i="7"/>
  <c r="AZ360" i="7"/>
  <c r="AZ359" i="7"/>
  <c r="AZ358" i="7"/>
  <c r="AZ357" i="7"/>
  <c r="B357" i="7"/>
  <c r="AZ356" i="7"/>
  <c r="AZ355" i="7"/>
  <c r="AZ354" i="7"/>
  <c r="AZ353" i="7"/>
  <c r="AZ352" i="7"/>
  <c r="AZ351" i="7"/>
  <c r="B351" i="7"/>
  <c r="AZ350" i="7"/>
  <c r="AZ349" i="7"/>
  <c r="AZ348" i="7"/>
  <c r="AZ347" i="7"/>
  <c r="AZ346" i="7"/>
  <c r="AZ345" i="7"/>
  <c r="B345" i="7"/>
  <c r="AZ344" i="7"/>
  <c r="AZ343" i="7"/>
  <c r="AZ342" i="7"/>
  <c r="AZ341" i="7"/>
  <c r="AZ340" i="7"/>
  <c r="AZ339" i="7"/>
  <c r="B339" i="7"/>
  <c r="AZ338" i="7"/>
  <c r="AZ337" i="7"/>
  <c r="AZ336" i="7"/>
  <c r="AZ335" i="7"/>
  <c r="AZ334" i="7"/>
  <c r="AZ333" i="7"/>
  <c r="B333" i="7"/>
  <c r="AZ332" i="7"/>
  <c r="AZ331" i="7"/>
  <c r="AZ330" i="7"/>
  <c r="AZ329" i="7"/>
  <c r="AZ328" i="7"/>
  <c r="AZ327" i="7"/>
  <c r="B327" i="7"/>
  <c r="AZ326" i="7"/>
  <c r="AZ325" i="7"/>
  <c r="AZ324" i="7"/>
  <c r="AZ323" i="7"/>
  <c r="AZ322" i="7"/>
  <c r="AZ321" i="7"/>
  <c r="B321" i="7"/>
  <c r="AZ320" i="7"/>
  <c r="AZ319" i="7"/>
  <c r="AZ318" i="7"/>
  <c r="AZ317" i="7"/>
  <c r="AZ316" i="7"/>
  <c r="AZ315" i="7"/>
  <c r="B315" i="7"/>
  <c r="AZ314" i="7"/>
  <c r="AZ313" i="7"/>
  <c r="AZ312" i="7"/>
  <c r="AZ311" i="7"/>
  <c r="AZ310" i="7"/>
  <c r="AZ309" i="7"/>
  <c r="B309" i="7"/>
  <c r="AZ305" i="7"/>
  <c r="AZ304" i="7"/>
  <c r="AZ303" i="7"/>
  <c r="AZ302" i="7"/>
  <c r="AZ301" i="7"/>
  <c r="BK283" i="7"/>
  <c r="BK276" i="7"/>
  <c r="BK269" i="7"/>
  <c r="BK262" i="7"/>
  <c r="BK255" i="7"/>
  <c r="BK248" i="7"/>
  <c r="BK241" i="7"/>
  <c r="BK234" i="7"/>
  <c r="BK227" i="7"/>
  <c r="BK220" i="7"/>
  <c r="BK213" i="7"/>
  <c r="BK207" i="7"/>
  <c r="BK201" i="7"/>
  <c r="BK195" i="7"/>
  <c r="BK189" i="7"/>
  <c r="BK183" i="7"/>
  <c r="BK177" i="7"/>
  <c r="BK171" i="7"/>
  <c r="BK165" i="7"/>
  <c r="BK159" i="7"/>
  <c r="BJ298" i="7"/>
  <c r="B297" i="7"/>
  <c r="BJ294" i="7"/>
  <c r="B293" i="7"/>
  <c r="BJ290" i="7"/>
  <c r="B289" i="7"/>
  <c r="B281" i="7"/>
  <c r="B274" i="7"/>
  <c r="B267" i="7"/>
  <c r="B260" i="7"/>
  <c r="B253" i="7"/>
  <c r="B246" i="7"/>
  <c r="B239" i="7"/>
  <c r="B232" i="7"/>
  <c r="B225" i="7"/>
  <c r="B218" i="7"/>
  <c r="B211" i="7"/>
  <c r="B205" i="7"/>
  <c r="B199" i="7"/>
  <c r="B193" i="7"/>
  <c r="B187" i="7"/>
  <c r="B181" i="7"/>
  <c r="B175" i="7"/>
  <c r="B169" i="7"/>
  <c r="B163" i="7"/>
  <c r="B157" i="7"/>
  <c r="BE283" i="7"/>
  <c r="BE276" i="7"/>
  <c r="BE248" i="7"/>
  <c r="BE241" i="7"/>
  <c r="BE213" i="7"/>
  <c r="BE207" i="7"/>
  <c r="BE201" i="7"/>
  <c r="BE195" i="7"/>
  <c r="BE183" i="7"/>
  <c r="BA298" i="7"/>
  <c r="BA294" i="7"/>
  <c r="BA290" i="7"/>
  <c r="BA283" i="7"/>
  <c r="BA276" i="7"/>
  <c r="BA269" i="7"/>
  <c r="BA262" i="7"/>
  <c r="BA255" i="7"/>
  <c r="BA248" i="7"/>
  <c r="BA241" i="7"/>
  <c r="BA234" i="7"/>
  <c r="BA227" i="7"/>
  <c r="BA220" i="7"/>
  <c r="BA213" i="7"/>
  <c r="BA207" i="7"/>
  <c r="BA201" i="7"/>
  <c r="BA195" i="7"/>
  <c r="BA189" i="7"/>
  <c r="BA183" i="7"/>
  <c r="BA177" i="7"/>
  <c r="BA171" i="7"/>
  <c r="BA165" i="7"/>
  <c r="BA159" i="7"/>
  <c r="AZ451" i="7" l="1"/>
  <c r="AZ452" i="7"/>
  <c r="BE329" i="7"/>
  <c r="BE414" i="7"/>
  <c r="BE446" i="7"/>
  <c r="BF317" i="7"/>
  <c r="BI365" i="7"/>
  <c r="BF365" i="7"/>
  <c r="BF372" i="7"/>
  <c r="BI379" i="7"/>
  <c r="BF379" i="7"/>
  <c r="BF386" i="7"/>
  <c r="BI393" i="7"/>
  <c r="BF393" i="7"/>
  <c r="BF400" i="7"/>
  <c r="BI400" i="7"/>
  <c r="BI407" i="7"/>
  <c r="BF407" i="7"/>
  <c r="BF414" i="7"/>
  <c r="BI414" i="7"/>
  <c r="BI421" i="7"/>
  <c r="BF421" i="7"/>
  <c r="BF428" i="7"/>
  <c r="BI428" i="7"/>
  <c r="BI435" i="7"/>
  <c r="BF435" i="7"/>
  <c r="BF446" i="7"/>
  <c r="BF311" i="7"/>
  <c r="BI359" i="7"/>
  <c r="BF359" i="7"/>
  <c r="BI353" i="7"/>
  <c r="BF353" i="7"/>
  <c r="BF442" i="7"/>
  <c r="BI347" i="7"/>
  <c r="BF347" i="7"/>
  <c r="BF323" i="7"/>
  <c r="BF341" i="7"/>
  <c r="BI341" i="7"/>
  <c r="BE372" i="7"/>
  <c r="BE323" i="7"/>
  <c r="BE442" i="7"/>
  <c r="BE386" i="7"/>
  <c r="BE311" i="7"/>
  <c r="BE450" i="7"/>
  <c r="BE317" i="7"/>
  <c r="BI335" i="7"/>
  <c r="BF335" i="7"/>
  <c r="BI329" i="7"/>
  <c r="BF329" i="7"/>
  <c r="F3212" i="7"/>
  <c r="F3230" i="7"/>
  <c r="F3221" i="7"/>
  <c r="BD294" i="7"/>
  <c r="BG294" i="7"/>
  <c r="BD298" i="7"/>
  <c r="BF298" i="7"/>
  <c r="BG298" i="7"/>
  <c r="AZ284" i="7"/>
  <c r="AZ285" i="7"/>
  <c r="AZ286" i="7"/>
  <c r="AZ287" i="7"/>
  <c r="AZ288" i="7"/>
  <c r="AZ289" i="7"/>
  <c r="AZ290" i="7"/>
  <c r="AZ291" i="7"/>
  <c r="AZ292" i="7"/>
  <c r="AZ293" i="7"/>
  <c r="AZ294" i="7"/>
  <c r="BD227" i="7"/>
  <c r="BG227" i="7"/>
  <c r="BD234" i="7"/>
  <c r="BG234" i="7"/>
  <c r="BD241" i="7"/>
  <c r="BG241" i="7"/>
  <c r="BD248" i="7"/>
  <c r="BG248" i="7"/>
  <c r="BD255" i="7"/>
  <c r="BG255" i="7"/>
  <c r="BD262" i="7"/>
  <c r="BG262" i="7"/>
  <c r="BD269" i="7"/>
  <c r="BG269" i="7"/>
  <c r="BD276" i="7"/>
  <c r="BG276" i="7"/>
  <c r="BD283" i="7"/>
  <c r="BG283" i="7"/>
  <c r="BG213" i="7"/>
  <c r="BD213" i="7"/>
  <c r="BG207" i="7"/>
  <c r="BD207" i="7"/>
  <c r="BG201" i="7"/>
  <c r="BD201" i="7"/>
  <c r="BG195" i="7"/>
  <c r="BD195" i="7"/>
  <c r="BG189" i="7"/>
  <c r="BD189" i="7"/>
  <c r="BG183" i="7"/>
  <c r="BD183" i="7"/>
  <c r="BG177" i="7"/>
  <c r="BD177" i="7"/>
  <c r="BG171" i="7"/>
  <c r="BD171" i="7"/>
  <c r="BG165" i="7"/>
  <c r="BD165" i="7"/>
  <c r="AZ283" i="7"/>
  <c r="AZ282" i="7"/>
  <c r="AZ281" i="7"/>
  <c r="BI283" i="7" s="1"/>
  <c r="AZ280" i="7"/>
  <c r="AZ279" i="7"/>
  <c r="AZ278" i="7"/>
  <c r="AZ277" i="7"/>
  <c r="AZ276" i="7"/>
  <c r="AZ275" i="7"/>
  <c r="AZ274" i="7"/>
  <c r="BI276" i="7" s="1"/>
  <c r="AZ273" i="7"/>
  <c r="AZ272" i="7"/>
  <c r="AZ271" i="7"/>
  <c r="AZ270" i="7"/>
  <c r="AZ269" i="7"/>
  <c r="AZ268" i="7"/>
  <c r="AZ267" i="7"/>
  <c r="BI269" i="7" s="1"/>
  <c r="AZ266" i="7"/>
  <c r="AZ265" i="7"/>
  <c r="AZ264" i="7"/>
  <c r="AZ263" i="7"/>
  <c r="AZ262" i="7"/>
  <c r="AZ261" i="7"/>
  <c r="AZ260" i="7"/>
  <c r="BI262" i="7" s="1"/>
  <c r="AZ259" i="7"/>
  <c r="AZ258" i="7"/>
  <c r="AZ257" i="7"/>
  <c r="AZ256" i="7"/>
  <c r="AZ255" i="7"/>
  <c r="AZ254" i="7"/>
  <c r="AZ253" i="7"/>
  <c r="AZ252" i="7"/>
  <c r="AZ251" i="7"/>
  <c r="AZ250" i="7"/>
  <c r="AZ249" i="7"/>
  <c r="AZ248" i="7"/>
  <c r="AZ247" i="7"/>
  <c r="AZ246" i="7"/>
  <c r="BI248" i="7" s="1"/>
  <c r="AZ245" i="7"/>
  <c r="AZ244" i="7"/>
  <c r="AZ243" i="7"/>
  <c r="AZ242" i="7"/>
  <c r="AZ241" i="7"/>
  <c r="AZ240" i="7"/>
  <c r="AZ239" i="7"/>
  <c r="BI241" i="7" s="1"/>
  <c r="AZ238" i="7"/>
  <c r="AZ237" i="7"/>
  <c r="AZ236" i="7"/>
  <c r="AZ235" i="7"/>
  <c r="AZ234" i="7"/>
  <c r="AZ233" i="7"/>
  <c r="AZ232" i="7"/>
  <c r="AZ231" i="7"/>
  <c r="AZ230" i="7"/>
  <c r="AZ229" i="7"/>
  <c r="AZ228" i="7"/>
  <c r="AZ227" i="7"/>
  <c r="AZ226" i="7"/>
  <c r="AZ225" i="7"/>
  <c r="BI227" i="7" s="1"/>
  <c r="AZ224" i="7"/>
  <c r="AZ223" i="7"/>
  <c r="AZ222" i="7"/>
  <c r="AZ221" i="7"/>
  <c r="AZ220" i="7"/>
  <c r="AZ219" i="7"/>
  <c r="AZ218" i="7"/>
  <c r="AZ217" i="7"/>
  <c r="AZ216" i="7"/>
  <c r="AZ215" i="7"/>
  <c r="AZ214" i="7"/>
  <c r="AZ213" i="7"/>
  <c r="AZ212" i="7"/>
  <c r="AZ211" i="7"/>
  <c r="BI213" i="7" s="1"/>
  <c r="AZ210" i="7"/>
  <c r="AZ209" i="7"/>
  <c r="AZ208" i="7"/>
  <c r="AZ207" i="7"/>
  <c r="AZ206" i="7"/>
  <c r="AZ205" i="7"/>
  <c r="BI207" i="7" s="1"/>
  <c r="AZ204" i="7"/>
  <c r="AZ203" i="7"/>
  <c r="AZ202" i="7"/>
  <c r="AZ201" i="7"/>
  <c r="AZ200" i="7"/>
  <c r="AZ199" i="7"/>
  <c r="BF201" i="7" s="1"/>
  <c r="AZ198" i="7"/>
  <c r="AZ197" i="7"/>
  <c r="AZ196" i="7"/>
  <c r="AZ195" i="7"/>
  <c r="AZ194" i="7"/>
  <c r="AZ193" i="7"/>
  <c r="BI195" i="7" s="1"/>
  <c r="AZ192" i="7"/>
  <c r="AZ191" i="7"/>
  <c r="AZ190" i="7"/>
  <c r="AZ189" i="7"/>
  <c r="AZ188" i="7"/>
  <c r="AZ187" i="7"/>
  <c r="AZ186" i="7"/>
  <c r="AZ185" i="7"/>
  <c r="AZ184" i="7"/>
  <c r="AZ183" i="7"/>
  <c r="AZ182" i="7"/>
  <c r="AZ181" i="7"/>
  <c r="BI183" i="7" s="1"/>
  <c r="AZ180" i="7"/>
  <c r="AZ179" i="7"/>
  <c r="AZ178" i="7"/>
  <c r="AZ177" i="7"/>
  <c r="AZ176" i="7"/>
  <c r="AZ175" i="7"/>
  <c r="BI177" i="7" s="1"/>
  <c r="AZ174" i="7"/>
  <c r="AZ173" i="7"/>
  <c r="AZ172" i="7"/>
  <c r="AZ171" i="7"/>
  <c r="AZ170" i="7"/>
  <c r="AZ169" i="7"/>
  <c r="AZ168" i="7"/>
  <c r="AZ167" i="7"/>
  <c r="AZ166" i="7"/>
  <c r="AZ165" i="7"/>
  <c r="AZ164" i="7"/>
  <c r="AZ163" i="7"/>
  <c r="BI165" i="7" s="1"/>
  <c r="AZ162" i="7"/>
  <c r="AZ161" i="7"/>
  <c r="AZ160" i="7"/>
  <c r="AZ159" i="7"/>
  <c r="AZ158" i="7"/>
  <c r="AZ157" i="7"/>
  <c r="AZ150" i="7"/>
  <c r="AZ151" i="7"/>
  <c r="AZ152" i="7"/>
  <c r="AZ153" i="7"/>
  <c r="AZ149" i="7"/>
  <c r="BA89" i="7"/>
  <c r="BD89" i="7"/>
  <c r="BA96" i="7"/>
  <c r="BD96" i="7"/>
  <c r="BA103" i="7"/>
  <c r="BD103" i="7"/>
  <c r="BA110" i="7"/>
  <c r="BD110" i="7"/>
  <c r="BA117" i="7"/>
  <c r="BD117" i="7"/>
  <c r="BA124" i="7"/>
  <c r="BD124" i="7"/>
  <c r="BA131" i="7"/>
  <c r="BD131" i="7"/>
  <c r="BA138" i="7"/>
  <c r="BD138" i="7"/>
  <c r="BA145" i="7"/>
  <c r="BD145" i="7"/>
  <c r="BA27" i="7"/>
  <c r="BD27" i="7"/>
  <c r="BA33" i="7"/>
  <c r="BD33" i="7"/>
  <c r="BA39" i="7"/>
  <c r="BD39" i="7"/>
  <c r="BA45" i="7"/>
  <c r="BD45" i="7"/>
  <c r="BA51" i="7"/>
  <c r="BD51" i="7"/>
  <c r="BA57" i="7"/>
  <c r="BD57" i="7"/>
  <c r="BA63" i="7"/>
  <c r="BD63" i="7"/>
  <c r="BA69" i="7"/>
  <c r="BD69" i="7"/>
  <c r="BA75" i="7"/>
  <c r="BD75" i="7"/>
  <c r="AZ68" i="7"/>
  <c r="AZ69" i="7"/>
  <c r="AZ70" i="7"/>
  <c r="AZ71" i="7"/>
  <c r="AZ72" i="7"/>
  <c r="AZ73" i="7"/>
  <c r="BF75" i="7" s="1"/>
  <c r="AZ74" i="7"/>
  <c r="AZ75" i="7"/>
  <c r="AZ76" i="7"/>
  <c r="AZ77" i="7"/>
  <c r="AZ78" i="7"/>
  <c r="AZ79" i="7"/>
  <c r="AZ80" i="7"/>
  <c r="AZ81" i="7"/>
  <c r="AZ82" i="7"/>
  <c r="AZ83" i="7"/>
  <c r="AZ84" i="7"/>
  <c r="AZ85" i="7"/>
  <c r="AZ86" i="7"/>
  <c r="AZ87" i="7"/>
  <c r="BF89" i="7" s="1"/>
  <c r="AZ88" i="7"/>
  <c r="AZ89" i="7"/>
  <c r="AZ90" i="7"/>
  <c r="AZ91" i="7"/>
  <c r="AZ92" i="7"/>
  <c r="AZ93" i="7"/>
  <c r="AZ94" i="7"/>
  <c r="BF96" i="7" s="1"/>
  <c r="AZ95" i="7"/>
  <c r="AZ96" i="7"/>
  <c r="AZ97" i="7"/>
  <c r="AZ98" i="7"/>
  <c r="AZ99" i="7"/>
  <c r="AZ100" i="7"/>
  <c r="AZ101" i="7"/>
  <c r="BF103" i="7" s="1"/>
  <c r="AZ102" i="7"/>
  <c r="AZ103" i="7"/>
  <c r="AZ104" i="7"/>
  <c r="AZ105" i="7"/>
  <c r="AZ106" i="7"/>
  <c r="AZ107" i="7"/>
  <c r="AZ108" i="7"/>
  <c r="BF110" i="7" s="1"/>
  <c r="AZ109" i="7"/>
  <c r="AZ110" i="7"/>
  <c r="AZ111" i="7"/>
  <c r="AZ112" i="7"/>
  <c r="AZ113" i="7"/>
  <c r="AZ114" i="7"/>
  <c r="AZ115" i="7"/>
  <c r="BF117" i="7" s="1"/>
  <c r="AZ116" i="7"/>
  <c r="AZ117" i="7"/>
  <c r="AZ118" i="7"/>
  <c r="AZ119" i="7"/>
  <c r="AZ120" i="7"/>
  <c r="AZ121" i="7"/>
  <c r="AZ122" i="7"/>
  <c r="BF124" i="7" s="1"/>
  <c r="AZ123" i="7"/>
  <c r="AZ124" i="7"/>
  <c r="AZ125" i="7"/>
  <c r="AZ126" i="7"/>
  <c r="AZ127" i="7"/>
  <c r="AZ128" i="7"/>
  <c r="AZ129" i="7"/>
  <c r="BF131" i="7" s="1"/>
  <c r="AZ130" i="7"/>
  <c r="AZ131" i="7"/>
  <c r="AZ132" i="7"/>
  <c r="AZ133" i="7"/>
  <c r="AZ134" i="7"/>
  <c r="AZ135" i="7"/>
  <c r="AZ136" i="7"/>
  <c r="BF138" i="7" s="1"/>
  <c r="AZ137" i="7"/>
  <c r="AZ138" i="7"/>
  <c r="AZ139" i="7"/>
  <c r="AZ140" i="7"/>
  <c r="AZ141" i="7"/>
  <c r="AZ142" i="7"/>
  <c r="AZ143" i="7"/>
  <c r="BF145" i="7" s="1"/>
  <c r="AZ144" i="7"/>
  <c r="AZ145" i="7"/>
  <c r="AZ146" i="7"/>
  <c r="AZ19" i="7"/>
  <c r="AZ20" i="7"/>
  <c r="AZ21" i="7"/>
  <c r="AZ22" i="7"/>
  <c r="AZ23" i="7"/>
  <c r="AZ24" i="7"/>
  <c r="AZ25" i="7"/>
  <c r="BF27" i="7" s="1"/>
  <c r="AZ26" i="7"/>
  <c r="AZ27" i="7"/>
  <c r="AZ28" i="7"/>
  <c r="AZ29" i="7"/>
  <c r="AZ30" i="7"/>
  <c r="AZ31" i="7"/>
  <c r="BF33" i="7" s="1"/>
  <c r="AZ32" i="7"/>
  <c r="AZ33" i="7"/>
  <c r="AZ34" i="7"/>
  <c r="AZ35" i="7"/>
  <c r="AZ36" i="7"/>
  <c r="AZ37" i="7"/>
  <c r="BF39" i="7" s="1"/>
  <c r="AZ38" i="7"/>
  <c r="AZ39" i="7"/>
  <c r="AZ40" i="7"/>
  <c r="AZ41" i="7"/>
  <c r="AZ42" i="7"/>
  <c r="AZ43" i="7"/>
  <c r="BF45" i="7" s="1"/>
  <c r="AZ44" i="7"/>
  <c r="AZ45" i="7"/>
  <c r="AZ46" i="7"/>
  <c r="AZ47" i="7"/>
  <c r="AZ48" i="7"/>
  <c r="AZ49" i="7"/>
  <c r="BF51" i="7" s="1"/>
  <c r="AZ50" i="7"/>
  <c r="AZ51" i="7"/>
  <c r="AZ52" i="7"/>
  <c r="AZ53" i="7"/>
  <c r="AZ54" i="7"/>
  <c r="AZ55" i="7"/>
  <c r="BF57" i="7" s="1"/>
  <c r="AZ56" i="7"/>
  <c r="AZ57" i="7"/>
  <c r="AZ58" i="7"/>
  <c r="AZ59" i="7"/>
  <c r="AZ60" i="7"/>
  <c r="AZ61" i="7"/>
  <c r="BF63" i="7" s="1"/>
  <c r="AZ62" i="7"/>
  <c r="AZ63" i="7"/>
  <c r="AZ64" i="7"/>
  <c r="AZ65" i="7"/>
  <c r="AZ66" i="7"/>
  <c r="AZ67" i="7"/>
  <c r="BF69" i="7" s="1"/>
  <c r="AZ18" i="7"/>
  <c r="AZ15" i="7"/>
  <c r="BE39" i="7" s="1"/>
  <c r="BE227" i="7" l="1"/>
  <c r="BE189" i="7"/>
  <c r="BH499" i="7"/>
  <c r="BH487" i="7"/>
  <c r="BH545" i="7"/>
  <c r="BH566" i="7"/>
  <c r="BH602" i="7"/>
  <c r="BH559" i="7"/>
  <c r="BH493" i="7"/>
  <c r="BH552" i="7"/>
  <c r="BH469" i="7"/>
  <c r="BH517" i="7"/>
  <c r="BH573" i="7"/>
  <c r="BH511" i="7"/>
  <c r="BH481" i="7"/>
  <c r="BH587" i="7"/>
  <c r="BH475" i="7"/>
  <c r="BH524" i="7"/>
  <c r="BH531" i="7"/>
  <c r="BH463" i="7"/>
  <c r="BH580" i="7"/>
  <c r="BH538" i="7"/>
  <c r="BH594" i="7"/>
  <c r="BH505" i="7"/>
  <c r="BH598" i="7"/>
  <c r="AZ299" i="7"/>
  <c r="AZ300" i="7"/>
  <c r="BE262" i="7"/>
  <c r="BE177" i="7"/>
  <c r="BE269" i="7"/>
  <c r="BE165" i="7"/>
  <c r="BE298" i="7"/>
  <c r="BE294" i="7"/>
  <c r="BE234" i="7"/>
  <c r="BE290" i="7"/>
  <c r="BE220" i="7"/>
  <c r="BF207" i="7"/>
  <c r="BF183" i="7"/>
  <c r="CA39" i="7"/>
  <c r="B39" i="7"/>
  <c r="BF294" i="7"/>
  <c r="BE159" i="7"/>
  <c r="BE171" i="7"/>
  <c r="BF171" i="7"/>
  <c r="BF195" i="7"/>
  <c r="BF248" i="7"/>
  <c r="BF234" i="7"/>
  <c r="BF276" i="7"/>
  <c r="BF262" i="7"/>
  <c r="BF213" i="7"/>
  <c r="BF165" i="7"/>
  <c r="BF177" i="7"/>
  <c r="BF189" i="7"/>
  <c r="BF241" i="7"/>
  <c r="BF227" i="7"/>
  <c r="BE255" i="7"/>
  <c r="BF269" i="7"/>
  <c r="BF283" i="7"/>
  <c r="BI220" i="7"/>
  <c r="BF255" i="7"/>
  <c r="BE69" i="7"/>
  <c r="CA69" i="7" s="1"/>
  <c r="BE45" i="7"/>
  <c r="CA45" i="7" s="1"/>
  <c r="BE138" i="7"/>
  <c r="CA138" i="7" s="1"/>
  <c r="BE110" i="7"/>
  <c r="CA110" i="7" s="1"/>
  <c r="BE131" i="7"/>
  <c r="CA131" i="7" s="1"/>
  <c r="BE75" i="7"/>
  <c r="CA75" i="7" s="1"/>
  <c r="BE51" i="7"/>
  <c r="CA51" i="7" s="1"/>
  <c r="BE27" i="7"/>
  <c r="B27" i="7" s="1"/>
  <c r="BE145" i="7"/>
  <c r="CA145" i="7" s="1"/>
  <c r="BE117" i="7"/>
  <c r="CA117" i="7" s="1"/>
  <c r="BE89" i="7"/>
  <c r="CA89" i="7" s="1"/>
  <c r="BE63" i="7"/>
  <c r="CA63" i="7" s="1"/>
  <c r="BE103" i="7"/>
  <c r="CA103" i="7" s="1"/>
  <c r="BE57" i="7"/>
  <c r="CA57" i="7" s="1"/>
  <c r="BE33" i="7"/>
  <c r="CA33" i="7" s="1"/>
  <c r="BE124" i="7"/>
  <c r="CA124" i="7" s="1"/>
  <c r="BE96" i="7"/>
  <c r="CA96" i="7" s="1"/>
  <c r="BD290" i="7"/>
  <c r="BG290" i="7"/>
  <c r="BF290" i="7"/>
  <c r="B538" i="7" l="1"/>
  <c r="CA538" i="7"/>
  <c r="B524" i="7"/>
  <c r="CA524" i="7"/>
  <c r="B511" i="7"/>
  <c r="CA511" i="7"/>
  <c r="B552" i="7"/>
  <c r="CA552" i="7"/>
  <c r="CA566" i="7"/>
  <c r="B566" i="7"/>
  <c r="CA598" i="7"/>
  <c r="L598" i="7"/>
  <c r="B580" i="7"/>
  <c r="CA580" i="7"/>
  <c r="CA475" i="7"/>
  <c r="B475" i="7"/>
  <c r="B573" i="7"/>
  <c r="CA573" i="7"/>
  <c r="B493" i="7"/>
  <c r="CA493" i="7"/>
  <c r="B545" i="7"/>
  <c r="CA545" i="7"/>
  <c r="B505" i="7"/>
  <c r="CA505" i="7"/>
  <c r="CA463" i="7"/>
  <c r="B463" i="7"/>
  <c r="B587" i="7"/>
  <c r="CA587" i="7"/>
  <c r="B517" i="7"/>
  <c r="CA517" i="7"/>
  <c r="CA559" i="7"/>
  <c r="B559" i="7"/>
  <c r="CA487" i="7"/>
  <c r="B487" i="7"/>
  <c r="L594" i="7"/>
  <c r="CA594" i="7"/>
  <c r="B531" i="7"/>
  <c r="CA531" i="7"/>
  <c r="B481" i="7"/>
  <c r="CA481" i="7"/>
  <c r="CA469" i="7"/>
  <c r="B469" i="7"/>
  <c r="CA602" i="7"/>
  <c r="L602" i="7"/>
  <c r="CA499" i="7"/>
  <c r="B499" i="7"/>
  <c r="BI450" i="7"/>
  <c r="BH359" i="7"/>
  <c r="BH393" i="7"/>
  <c r="BH323" i="7"/>
  <c r="BH329" i="7"/>
  <c r="BH446" i="7"/>
  <c r="BH372" i="7"/>
  <c r="BH311" i="7"/>
  <c r="BH347" i="7"/>
  <c r="BH379" i="7"/>
  <c r="BH365" i="7"/>
  <c r="BH442" i="7"/>
  <c r="BI446" i="7"/>
  <c r="BH341" i="7"/>
  <c r="BH428" i="7"/>
  <c r="BH407" i="7"/>
  <c r="BH450" i="7"/>
  <c r="CA450" i="7" s="1"/>
  <c r="BH353" i="7"/>
  <c r="BH414" i="7"/>
  <c r="BH317" i="7"/>
  <c r="BH435" i="7"/>
  <c r="BH386" i="7"/>
  <c r="BH400" i="7"/>
  <c r="BH335" i="7"/>
  <c r="BH421" i="7"/>
  <c r="CA27" i="7"/>
  <c r="BI317" i="7"/>
  <c r="BI386" i="7"/>
  <c r="BI442" i="7"/>
  <c r="BI311" i="7"/>
  <c r="BI372" i="7"/>
  <c r="BI323" i="7"/>
  <c r="B75" i="7"/>
  <c r="B69" i="7"/>
  <c r="B63" i="7"/>
  <c r="B57" i="7"/>
  <c r="B51" i="7"/>
  <c r="B45" i="7"/>
  <c r="B33" i="7"/>
  <c r="BG220" i="7"/>
  <c r="BF220" i="7"/>
  <c r="BD220" i="7"/>
  <c r="BG159" i="7"/>
  <c r="BF159" i="7"/>
  <c r="BD159" i="7"/>
  <c r="CA442" i="7" l="1"/>
  <c r="CA446" i="7"/>
  <c r="L446" i="7"/>
  <c r="B421" i="7"/>
  <c r="CA421" i="7"/>
  <c r="B347" i="7"/>
  <c r="CA347" i="7"/>
  <c r="L450" i="7"/>
  <c r="CA335" i="7"/>
  <c r="B335" i="7"/>
  <c r="B407" i="7"/>
  <c r="CA407" i="7"/>
  <c r="CA400" i="7"/>
  <c r="B400" i="7"/>
  <c r="CA428" i="7"/>
  <c r="B428" i="7"/>
  <c r="B329" i="7"/>
  <c r="CA329" i="7"/>
  <c r="CA435" i="7"/>
  <c r="B435" i="7"/>
  <c r="B341" i="7"/>
  <c r="CA341" i="7"/>
  <c r="CA414" i="7"/>
  <c r="B414" i="7"/>
  <c r="B365" i="7"/>
  <c r="CA365" i="7"/>
  <c r="B393" i="7"/>
  <c r="CA393" i="7"/>
  <c r="B353" i="7"/>
  <c r="CA353" i="7"/>
  <c r="CA379" i="7"/>
  <c r="B379" i="7"/>
  <c r="B359" i="7"/>
  <c r="CA359" i="7"/>
  <c r="B323" i="7"/>
  <c r="CA323" i="7"/>
  <c r="CA372" i="7"/>
  <c r="B372" i="7"/>
  <c r="B311" i="7"/>
  <c r="CA311" i="7"/>
  <c r="CA386" i="7"/>
  <c r="B386" i="7"/>
  <c r="B317" i="7"/>
  <c r="CA317" i="7"/>
  <c r="L442" i="7"/>
  <c r="P24" i="7"/>
  <c r="BD82" i="7" l="1"/>
  <c r="BA82" i="7"/>
  <c r="BD21" i="7"/>
  <c r="BA21" i="7"/>
  <c r="BF82" i="7"/>
  <c r="BF21" i="7" l="1"/>
  <c r="AZ148" i="7"/>
  <c r="AZ147" i="7"/>
  <c r="BI189" i="7" s="1"/>
  <c r="BE21" i="7"/>
  <c r="B138" i="7"/>
  <c r="B124" i="7"/>
  <c r="B110" i="7"/>
  <c r="B96" i="7"/>
  <c r="BE82" i="7"/>
  <c r="CA82" i="7" s="1"/>
  <c r="B145" i="7"/>
  <c r="B131" i="7"/>
  <c r="B117" i="7"/>
  <c r="B103" i="7"/>
  <c r="B89" i="7"/>
  <c r="BI298" i="7" l="1"/>
  <c r="BI159" i="7"/>
  <c r="B21" i="7"/>
  <c r="CA21" i="7"/>
  <c r="B82" i="7"/>
  <c r="BF3194" i="7"/>
  <c r="BI234" i="7"/>
  <c r="BI294" i="7"/>
  <c r="BI171" i="7"/>
  <c r="BH177" i="7"/>
  <c r="BH227" i="7"/>
  <c r="BH213" i="7"/>
  <c r="BH276" i="7"/>
  <c r="BH241" i="7"/>
  <c r="BH294" i="7"/>
  <c r="BH171" i="7"/>
  <c r="BH183" i="7"/>
  <c r="BH234" i="7"/>
  <c r="BH298" i="7"/>
  <c r="BH283" i="7"/>
  <c r="BH262" i="7"/>
  <c r="BH220" i="7"/>
  <c r="BH269" i="7"/>
  <c r="BH290" i="7"/>
  <c r="BH159" i="7"/>
  <c r="BH189" i="7"/>
  <c r="BH207" i="7"/>
  <c r="BH165" i="7"/>
  <c r="BH201" i="7"/>
  <c r="BH255" i="7"/>
  <c r="BH248" i="7"/>
  <c r="BH195" i="7"/>
  <c r="BI290" i="7"/>
  <c r="BI201" i="7"/>
  <c r="BI255" i="7"/>
  <c r="CA3194" i="7" l="1"/>
  <c r="F3203" i="7"/>
  <c r="CA3203" i="7"/>
  <c r="CA195" i="7"/>
  <c r="B195" i="7"/>
  <c r="CA290" i="7"/>
  <c r="B171" i="7"/>
  <c r="CA171" i="7"/>
  <c r="B248" i="7"/>
  <c r="CA248" i="7"/>
  <c r="CA269" i="7"/>
  <c r="B269" i="7"/>
  <c r="CA294" i="7"/>
  <c r="B177" i="7"/>
  <c r="CA177" i="7"/>
  <c r="B220" i="7"/>
  <c r="CA220" i="7"/>
  <c r="B255" i="7"/>
  <c r="CA255" i="7"/>
  <c r="B262" i="7"/>
  <c r="CA262" i="7"/>
  <c r="B234" i="7"/>
  <c r="CA234" i="7"/>
  <c r="CA159" i="7"/>
  <c r="B159" i="7"/>
  <c r="CA241" i="7"/>
  <c r="B241" i="7"/>
  <c r="CA201" i="7"/>
  <c r="B201" i="7"/>
  <c r="B276" i="7"/>
  <c r="CA276" i="7"/>
  <c r="B165" i="7"/>
  <c r="CA165" i="7"/>
  <c r="B283" i="7"/>
  <c r="CA283" i="7"/>
  <c r="B213" i="7"/>
  <c r="CA213" i="7"/>
  <c r="B207" i="7"/>
  <c r="CA207" i="7"/>
  <c r="L298" i="7"/>
  <c r="CA298" i="7"/>
  <c r="CA227" i="7"/>
  <c r="B227" i="7"/>
  <c r="B189" i="7"/>
  <c r="CA189" i="7"/>
  <c r="B183" i="7"/>
  <c r="CA183" i="7"/>
  <c r="L290" i="7"/>
  <c r="L294" i="7"/>
  <c r="F3194" i="7"/>
  <c r="D1" i="6"/>
  <c r="AL11" i="7" l="1"/>
  <c r="AL3" i="7"/>
  <c r="AL2" i="7"/>
  <c r="AL5" i="7"/>
  <c r="AL8" i="7"/>
  <c r="AL15" i="7"/>
  <c r="AL22" i="7"/>
  <c r="AL20" i="7"/>
  <c r="AL7" i="7"/>
  <c r="AL1" i="7"/>
  <c r="AL14" i="7"/>
  <c r="AL12" i="7"/>
  <c r="AL6" i="7"/>
  <c r="AL4" i="7"/>
  <c r="AL10" i="7"/>
  <c r="AL9" i="7"/>
  <c r="AL21" i="7"/>
  <c r="AL19" i="7"/>
  <c r="AL18" i="7"/>
  <c r="AL17" i="7"/>
  <c r="AL16" i="7"/>
  <c r="AL13" i="7"/>
  <c r="B4" i="6"/>
  <c r="AM1" i="7" l="1"/>
  <c r="B8" i="7" s="1"/>
  <c r="B5" i="6" l="1"/>
</calcChain>
</file>

<file path=xl/sharedStrings.xml><?xml version="1.0" encoding="utf-8"?>
<sst xmlns="http://schemas.openxmlformats.org/spreadsheetml/2006/main" count="14049" uniqueCount="10604">
  <si>
    <t>M</t>
  </si>
  <si>
    <t>SD</t>
  </si>
  <si>
    <t>PD</t>
  </si>
  <si>
    <t>N</t>
  </si>
  <si>
    <t>PR</t>
  </si>
  <si>
    <t>NE</t>
  </si>
  <si>
    <t>CR</t>
  </si>
  <si>
    <t>Non-CR/non-PD</t>
  </si>
  <si>
    <t>Longest Diameter</t>
  </si>
  <si>
    <t>cm</t>
  </si>
  <si>
    <t>NOT DONE</t>
  </si>
  <si>
    <t>Username</t>
  </si>
  <si>
    <t>Chosen PW</t>
  </si>
  <si>
    <t>Patient ID</t>
  </si>
  <si>
    <t>this is where your document will be located</t>
  </si>
  <si>
    <t>Save Date</t>
  </si>
  <si>
    <t>File Validation</t>
  </si>
  <si>
    <t>A</t>
  </si>
  <si>
    <t>B</t>
  </si>
  <si>
    <t>C</t>
  </si>
  <si>
    <t>D</t>
  </si>
  <si>
    <t>E</t>
  </si>
  <si>
    <t>F</t>
  </si>
  <si>
    <t>G</t>
  </si>
  <si>
    <t>H</t>
  </si>
  <si>
    <t>I</t>
  </si>
  <si>
    <t>J</t>
  </si>
  <si>
    <t>K</t>
  </si>
  <si>
    <t>L</t>
  </si>
  <si>
    <t>O</t>
  </si>
  <si>
    <t>P</t>
  </si>
  <si>
    <t>Q</t>
  </si>
  <si>
    <t>R</t>
  </si>
  <si>
    <t>S</t>
  </si>
  <si>
    <t>T</t>
  </si>
  <si>
    <t>Size</t>
  </si>
  <si>
    <t>Unit</t>
  </si>
  <si>
    <t>mm</t>
  </si>
  <si>
    <t>Short Axis</t>
  </si>
  <si>
    <t>Location</t>
  </si>
  <si>
    <t>Method</t>
  </si>
  <si>
    <t>[V0IDT1]</t>
  </si>
  <si>
    <t>[V0ST1]</t>
  </si>
  <si>
    <t>[V0UT1]</t>
  </si>
  <si>
    <t>[V0IDT2]</t>
  </si>
  <si>
    <t>[V0ST2]</t>
  </si>
  <si>
    <t>[V0UT2]</t>
  </si>
  <si>
    <t>Day</t>
  </si>
  <si>
    <t>Month</t>
  </si>
  <si>
    <t>Year</t>
  </si>
  <si>
    <t>Jan</t>
  </si>
  <si>
    <t>Jun</t>
  </si>
  <si>
    <t>Feb</t>
  </si>
  <si>
    <t>Mar</t>
  </si>
  <si>
    <t>Apr</t>
  </si>
  <si>
    <t>May</t>
  </si>
  <si>
    <t>Jul</t>
  </si>
  <si>
    <t>Aug</t>
  </si>
  <si>
    <t>Sep</t>
  </si>
  <si>
    <t>Oct</t>
  </si>
  <si>
    <t>Nov</t>
  </si>
  <si>
    <t>Dec</t>
  </si>
  <si>
    <t>[V0DYT1]</t>
  </si>
  <si>
    <t>[V0MOT1]</t>
  </si>
  <si>
    <t>[V0YYT1]</t>
  </si>
  <si>
    <t>[V0DYT2]</t>
  </si>
  <si>
    <t>[V0MOT2]</t>
  </si>
  <si>
    <t>[V0YYT2]</t>
  </si>
  <si>
    <t>[V0IDT3]</t>
  </si>
  <si>
    <t>[V0ST3]</t>
  </si>
  <si>
    <t>[V0UT3]</t>
  </si>
  <si>
    <t>[V0DYT3]</t>
  </si>
  <si>
    <t>[V0MOT3]</t>
  </si>
  <si>
    <t>[V0YYT3]</t>
  </si>
  <si>
    <t>[V0IDT4]</t>
  </si>
  <si>
    <t>[V0ST4]</t>
  </si>
  <si>
    <t>[V0UT4]</t>
  </si>
  <si>
    <t>[V0DYT4]</t>
  </si>
  <si>
    <t>[V0MOT4]</t>
  </si>
  <si>
    <t>[V0YYT4]</t>
  </si>
  <si>
    <t>[V0IDT5]</t>
  </si>
  <si>
    <t>[V0ST5]</t>
  </si>
  <si>
    <t>[V0UT5]</t>
  </si>
  <si>
    <t>[V0DYT5]</t>
  </si>
  <si>
    <t>[V0MOT5]</t>
  </si>
  <si>
    <t>[V0YYT5]</t>
  </si>
  <si>
    <t>[V0IDT6]</t>
  </si>
  <si>
    <t>[V0ST6]</t>
  </si>
  <si>
    <t>[V0UT6]</t>
  </si>
  <si>
    <t>[V0DYT6]</t>
  </si>
  <si>
    <t>[V0MOT6]</t>
  </si>
  <si>
    <t>[V0YYT6]</t>
  </si>
  <si>
    <t>Leave blank if same as visit date</t>
  </si>
  <si>
    <t>Visit Date:</t>
  </si>
  <si>
    <t>[V0IDT7]</t>
  </si>
  <si>
    <t>[V0ST7]</t>
  </si>
  <si>
    <t>[V0UT7]</t>
  </si>
  <si>
    <t>[V0DYT7]</t>
  </si>
  <si>
    <t>[V0MOT7]</t>
  </si>
  <si>
    <t>[V0YYT7]</t>
  </si>
  <si>
    <t>[V0IDT8]</t>
  </si>
  <si>
    <t>[V0ST8]</t>
  </si>
  <si>
    <t>[V0UT8]</t>
  </si>
  <si>
    <t>[V0DYT8]</t>
  </si>
  <si>
    <t>[V0MOT8]</t>
  </si>
  <si>
    <t>[V0YYT8]</t>
  </si>
  <si>
    <t>[V0IDT9]</t>
  </si>
  <si>
    <t>[V0ST9]</t>
  </si>
  <si>
    <t>[V0UT9]</t>
  </si>
  <si>
    <t>[V0DYT9]</t>
  </si>
  <si>
    <t>[V0MOT9]</t>
  </si>
  <si>
    <t>[V0YYT9]</t>
  </si>
  <si>
    <t>[V0IDT10]</t>
  </si>
  <si>
    <t>[V0ST10]</t>
  </si>
  <si>
    <t>[V0UT10]</t>
  </si>
  <si>
    <t>[V0DYT10]</t>
  </si>
  <si>
    <t>[V0MOT10]</t>
  </si>
  <si>
    <t>[V0YYT10]</t>
  </si>
  <si>
    <t>[V0IDNT10]</t>
  </si>
  <si>
    <t>[V0SNT10]</t>
  </si>
  <si>
    <t>[V0DYNT10]</t>
  </si>
  <si>
    <t>[V0MONT10]</t>
  </si>
  <si>
    <t>[V0YYNT10]</t>
  </si>
  <si>
    <t>[V0IDNT1]</t>
  </si>
  <si>
    <t>[V0SNT1]</t>
  </si>
  <si>
    <t>[V0DYNT1]</t>
  </si>
  <si>
    <t>[V0MONT1]</t>
  </si>
  <si>
    <t>[V0YYNT1]</t>
  </si>
  <si>
    <t>PRESENT</t>
  </si>
  <si>
    <t>ABSENT</t>
  </si>
  <si>
    <t>UNEQ.PD</t>
  </si>
  <si>
    <t>[V0IDNT2]</t>
  </si>
  <si>
    <t>[V0SNT2]</t>
  </si>
  <si>
    <t>[V0DYNT2]</t>
  </si>
  <si>
    <t>[V0MONT2]</t>
  </si>
  <si>
    <t>[V0YYNT2]</t>
  </si>
  <si>
    <t>[V0IDNT3]</t>
  </si>
  <si>
    <t>[V0SNT3]</t>
  </si>
  <si>
    <t>[V0DYNT3]</t>
  </si>
  <si>
    <t>[V0MONT3]</t>
  </si>
  <si>
    <t>[V0YYNT3]</t>
  </si>
  <si>
    <t>[V0IDNT4]</t>
  </si>
  <si>
    <t>[V0SNT4]</t>
  </si>
  <si>
    <t>[V0DYNT4]</t>
  </si>
  <si>
    <t>[V0MONT4]</t>
  </si>
  <si>
    <t>[V0YYNT4]</t>
  </si>
  <si>
    <t>[V0IDNT5]</t>
  </si>
  <si>
    <t>[V0SNT5]</t>
  </si>
  <si>
    <t>[V0DYNT5]</t>
  </si>
  <si>
    <t>[V0MONT5]</t>
  </si>
  <si>
    <t>[V0YYNT5]</t>
  </si>
  <si>
    <t>[V0IDNT6]</t>
  </si>
  <si>
    <t>[V0SNT6]</t>
  </si>
  <si>
    <t>[V0DYNT6]</t>
  </si>
  <si>
    <t>[V0MONT6]</t>
  </si>
  <si>
    <t>[V0YYNT6]</t>
  </si>
  <si>
    <t>[V0IDNT7]</t>
  </si>
  <si>
    <t>[V0SNT7]</t>
  </si>
  <si>
    <t>[V0DYNT7]</t>
  </si>
  <si>
    <t>[V0MONT7]</t>
  </si>
  <si>
    <t>[V0YYNT7]</t>
  </si>
  <si>
    <t>[V0IDNT8]</t>
  </si>
  <si>
    <t>[V0SNT8]</t>
  </si>
  <si>
    <t>[V0DYNT8]</t>
  </si>
  <si>
    <t>[V0MONT8]</t>
  </si>
  <si>
    <t>[V0YYNT8]</t>
  </si>
  <si>
    <t>[V0IDNT9]</t>
  </si>
  <si>
    <t>[V0SNT9]</t>
  </si>
  <si>
    <t>[V0DYNT9]</t>
  </si>
  <si>
    <t>[V0MONT9]</t>
  </si>
  <si>
    <t>[V0YYNT9]</t>
  </si>
  <si>
    <t>Please contact A&amp;O if you expect there to be a need for additional non-target lesions fields.  Your feedback is important to us.</t>
  </si>
  <si>
    <t>[V0DYDT]</t>
  </si>
  <si>
    <t>[V0MODT]</t>
  </si>
  <si>
    <t>[V0YYDT]</t>
  </si>
  <si>
    <t>[V1VISID]</t>
  </si>
  <si>
    <t>[V1DYDT]</t>
  </si>
  <si>
    <t>[V1MODT]</t>
  </si>
  <si>
    <t>[V1YYDT]</t>
  </si>
  <si>
    <t>[V1ST1]</t>
  </si>
  <si>
    <t>[V1UT1]</t>
  </si>
  <si>
    <t>[V1NDT1]</t>
  </si>
  <si>
    <t>[V1DYT1]</t>
  </si>
  <si>
    <t>[V1MOT1]</t>
  </si>
  <si>
    <t>[V1YYT1]</t>
  </si>
  <si>
    <t>V1, enter visit ID:</t>
  </si>
  <si>
    <t>Evaluation:</t>
  </si>
  <si>
    <t>V1</t>
  </si>
  <si>
    <t>[V1ST2]</t>
  </si>
  <si>
    <t>[V1UT2]</t>
  </si>
  <si>
    <t>[V1NDT2]</t>
  </si>
  <si>
    <t>[V1DYT2]</t>
  </si>
  <si>
    <t>[V1MOT2]</t>
  </si>
  <si>
    <t>[V1YYT2]</t>
  </si>
  <si>
    <t>[V1ST3]</t>
  </si>
  <si>
    <t>[V1UT3]</t>
  </si>
  <si>
    <t>[V1NDT3]</t>
  </si>
  <si>
    <t>[V1DYT3]</t>
  </si>
  <si>
    <t>[V1MOT3]</t>
  </si>
  <si>
    <t>[V1YYT3]</t>
  </si>
  <si>
    <t>[V1ST4]</t>
  </si>
  <si>
    <t>[V1UT4]</t>
  </si>
  <si>
    <t>[V1NDT4]</t>
  </si>
  <si>
    <t>[V1DYT4]</t>
  </si>
  <si>
    <t>[V1MOT4]</t>
  </si>
  <si>
    <t>[V1YYT4]</t>
  </si>
  <si>
    <t>[V1ST5]</t>
  </si>
  <si>
    <t>[V1UT5]</t>
  </si>
  <si>
    <t>[V1NDT5]</t>
  </si>
  <si>
    <t>[V1DYT5]</t>
  </si>
  <si>
    <t>[V1MOT5]</t>
  </si>
  <si>
    <t>[V1YYT5]</t>
  </si>
  <si>
    <t>[V1ST6]</t>
  </si>
  <si>
    <t>[V1UT6]</t>
  </si>
  <si>
    <t>[V1NDT6]</t>
  </si>
  <si>
    <t>[V1DYT6]</t>
  </si>
  <si>
    <t>[V1MOT6]</t>
  </si>
  <si>
    <t>[V1YYT6]</t>
  </si>
  <si>
    <t>[V1ST7]</t>
  </si>
  <si>
    <t>[V1UT7]</t>
  </si>
  <si>
    <t>[V1NDT7]</t>
  </si>
  <si>
    <t>[V1DYT7]</t>
  </si>
  <si>
    <t>[V1MOT7]</t>
  </si>
  <si>
    <t>[V1YYT7]</t>
  </si>
  <si>
    <t>[V1ST8]</t>
  </si>
  <si>
    <t>[V1UT8]</t>
  </si>
  <si>
    <t>[V1NDT8]</t>
  </si>
  <si>
    <t>[V1DYT8]</t>
  </si>
  <si>
    <t>[V1MOT8]</t>
  </si>
  <si>
    <t>[V1YYT8]</t>
  </si>
  <si>
    <t>[V1ST9]</t>
  </si>
  <si>
    <t>[V1UT9]</t>
  </si>
  <si>
    <t>[V1NDT9]</t>
  </si>
  <si>
    <t>[V1DYT9]</t>
  </si>
  <si>
    <t>[V1MOT9]</t>
  </si>
  <si>
    <t>[V1YYT9]</t>
  </si>
  <si>
    <t>[V1ST10]</t>
  </si>
  <si>
    <t>[V1UT10]</t>
  </si>
  <si>
    <t>[V1NDT10]</t>
  </si>
  <si>
    <t>[V1DYT10]</t>
  </si>
  <si>
    <t>[V1MOT10]</t>
  </si>
  <si>
    <t>[V1YYT10]</t>
  </si>
  <si>
    <t>[V1TRS]</t>
  </si>
  <si>
    <t>[V1IDT1]</t>
  </si>
  <si>
    <t>[V1IDT2]</t>
  </si>
  <si>
    <t>[V1IDT3]</t>
  </si>
  <si>
    <t>[V1IDT4]</t>
  </si>
  <si>
    <t>[V1IDT5]</t>
  </si>
  <si>
    <t>[V1IDT6]</t>
  </si>
  <si>
    <t>[V1IDT7]</t>
  </si>
  <si>
    <t>[V1IDT8]</t>
  </si>
  <si>
    <t>[V1IDT9]</t>
  </si>
  <si>
    <t>[V1IDT10]</t>
  </si>
  <si>
    <t>[V1IDNT1]</t>
  </si>
  <si>
    <t>[V1SNT1]</t>
  </si>
  <si>
    <t>[V1NDNT1]</t>
  </si>
  <si>
    <t>[V1DYNT1]</t>
  </si>
  <si>
    <t>[V1MONT1]</t>
  </si>
  <si>
    <t>[V1YYNT1]</t>
  </si>
  <si>
    <t>[V1IDNT2]</t>
  </si>
  <si>
    <t>[V1SNT2]</t>
  </si>
  <si>
    <t>[V1NDNT2]</t>
  </si>
  <si>
    <t>[V1DYNT2]</t>
  </si>
  <si>
    <t>[V1MONT2]</t>
  </si>
  <si>
    <t>[V1YYNT2]</t>
  </si>
  <si>
    <t>[V1IDNT3]</t>
  </si>
  <si>
    <t>[V1SNT3]</t>
  </si>
  <si>
    <t>[V1NDNT3]</t>
  </si>
  <si>
    <t>[V1DYNT3]</t>
  </si>
  <si>
    <t>[V1MONT3]</t>
  </si>
  <si>
    <t>[V1YYNT3]</t>
  </si>
  <si>
    <t>[V1IDNT4]</t>
  </si>
  <si>
    <t>[V1SNT4]</t>
  </si>
  <si>
    <t>[V1NDNT4]</t>
  </si>
  <si>
    <t>[V1DYNT4]</t>
  </si>
  <si>
    <t>[V1MONT4]</t>
  </si>
  <si>
    <t>[V1YYNT4]</t>
  </si>
  <si>
    <t>[V1IDNT5]</t>
  </si>
  <si>
    <t>[V1SNT5]</t>
  </si>
  <si>
    <t>[V1NDNT5]</t>
  </si>
  <si>
    <t>[V1DYNT5]</t>
  </si>
  <si>
    <t>[V1MONT5]</t>
  </si>
  <si>
    <t>[V1YYNT5]</t>
  </si>
  <si>
    <t>[V1IDNT6]</t>
  </si>
  <si>
    <t>[V1SNT6]</t>
  </si>
  <si>
    <t>[V1NDNT6]</t>
  </si>
  <si>
    <t>[V1DYNT6]</t>
  </si>
  <si>
    <t>[V1MONT6]</t>
  </si>
  <si>
    <t>[V1YYNT6]</t>
  </si>
  <si>
    <t>[V1IDNT7]</t>
  </si>
  <si>
    <t>[V1SNT7]</t>
  </si>
  <si>
    <t>[V1NDNT7]</t>
  </si>
  <si>
    <t>[V1DYNT7]</t>
  </si>
  <si>
    <t>[V1MONT7]</t>
  </si>
  <si>
    <t>[V1YYNT7]</t>
  </si>
  <si>
    <t>[V1IDNT8]</t>
  </si>
  <si>
    <t>[V1SNT8]</t>
  </si>
  <si>
    <t>[V1NDNT8]</t>
  </si>
  <si>
    <t>[V1DYNT8]</t>
  </si>
  <si>
    <t>[V1MONT8]</t>
  </si>
  <si>
    <t>[V1YYNT8]</t>
  </si>
  <si>
    <t>[V1IDNT9]</t>
  </si>
  <si>
    <t>[V1SNT9]</t>
  </si>
  <si>
    <t>[V1NDNT9]</t>
  </si>
  <si>
    <t>[V1DYNT9]</t>
  </si>
  <si>
    <t>[V1MONT9]</t>
  </si>
  <si>
    <t>[V1YYNT9]</t>
  </si>
  <si>
    <t>[V1IDNT10]</t>
  </si>
  <si>
    <t>[V1SNT10]</t>
  </si>
  <si>
    <t>[V1NDNT10]</t>
  </si>
  <si>
    <t>[V1DYNT10]</t>
  </si>
  <si>
    <t>[V1MONT10]</t>
  </si>
  <si>
    <t>[V1YYNT10]</t>
  </si>
  <si>
    <t>[V1NTRS]</t>
  </si>
  <si>
    <t>[V1OVRS]</t>
  </si>
  <si>
    <t>If not done:</t>
  </si>
  <si>
    <t>Measured on:</t>
  </si>
  <si>
    <t>check 1</t>
  </si>
  <si>
    <t>Dates</t>
  </si>
  <si>
    <t>RECIST 1.1 expects 5 target lesions or less. If your data contains more than 5, continue entering.</t>
  </si>
  <si>
    <t>Screening / Baseline (V0)</t>
  </si>
  <si>
    <t>V0 Target Lesion (T1)</t>
  </si>
  <si>
    <t>V0 Target Lesion (T2)</t>
  </si>
  <si>
    <t>V0 Target Lesion (T3)</t>
  </si>
  <si>
    <t>V0 Target Lesion (T4)</t>
  </si>
  <si>
    <t>V0 Target Lesion (T5)</t>
  </si>
  <si>
    <t>V0 Target Lesion (T6)</t>
  </si>
  <si>
    <t>V0 Target Lesion (T7)</t>
  </si>
  <si>
    <t>V0 Target Lesion (T8)</t>
  </si>
  <si>
    <t>V0 Target Lesion (T9)</t>
  </si>
  <si>
    <t>V0 Target Lesion (T10)</t>
  </si>
  <si>
    <t>V0 Non-Target Lesion (NT1)</t>
  </si>
  <si>
    <t>V0 Non-Target Lesion (NT2)</t>
  </si>
  <si>
    <t>V0 Non-Target Lesion (NT3)</t>
  </si>
  <si>
    <t>V0 Non-Target Lesion (NT4)</t>
  </si>
  <si>
    <t>V0 Non-Target Lesion (NT5)</t>
  </si>
  <si>
    <t>V0 Non-Target Lesion (NT6)</t>
  </si>
  <si>
    <t>V0 Non-Target Lesion (NT7)</t>
  </si>
  <si>
    <t>V0 Non-Target Lesion (NT8)</t>
  </si>
  <si>
    <t>V0 Non-Target Lesion (NT9)</t>
  </si>
  <si>
    <t>V0 Non-Target Lesion (NT10)</t>
  </si>
  <si>
    <t>[V1TRSDY]</t>
  </si>
  <si>
    <t>[V1TRSMO]</t>
  </si>
  <si>
    <t>[V1TRSYY]</t>
  </si>
  <si>
    <t>[V1NTRSDY]</t>
  </si>
  <si>
    <t>[V1NTRSMO]</t>
  </si>
  <si>
    <t>[V1NTRSYY]</t>
  </si>
  <si>
    <t>[V1OVRSDY]</t>
  </si>
  <si>
    <t>[V1OVRSMO]</t>
  </si>
  <si>
    <t>[V1OVRSYY]</t>
  </si>
  <si>
    <t>or</t>
  </si>
  <si>
    <t>NEW Lesion (N1)</t>
  </si>
  <si>
    <t>[IDN1]</t>
  </si>
  <si>
    <t>[SN1]</t>
  </si>
  <si>
    <t>[UN1]</t>
  </si>
  <si>
    <t>[DYN1]</t>
  </si>
  <si>
    <t>[MON1]</t>
  </si>
  <si>
    <t>[YYN1]</t>
  </si>
  <si>
    <t>Max date</t>
  </si>
  <si>
    <t>Min date</t>
  </si>
  <si>
    <t>01</t>
  </si>
  <si>
    <t>02</t>
  </si>
  <si>
    <t>03</t>
  </si>
  <si>
    <t>04</t>
  </si>
  <si>
    <t>05</t>
  </si>
  <si>
    <t>06</t>
  </si>
  <si>
    <t>07</t>
  </si>
  <si>
    <t>08</t>
  </si>
  <si>
    <t>09</t>
  </si>
  <si>
    <t>This date can be the visit date, or the date that all (or most) lesion assessments were performed at this visit.</t>
  </si>
  <si>
    <t>V2, enter visit ID:</t>
  </si>
  <si>
    <t>V2</t>
  </si>
  <si>
    <t>[V2VISID]</t>
  </si>
  <si>
    <t>[V2DYDT]</t>
  </si>
  <si>
    <t>[V2MODT]</t>
  </si>
  <si>
    <t>[V2YYDT]</t>
  </si>
  <si>
    <t>[V2IDT1]</t>
  </si>
  <si>
    <t>[V2ST1]</t>
  </si>
  <si>
    <t>[V2UT1]</t>
  </si>
  <si>
    <t>[V2NDT1]</t>
  </si>
  <si>
    <t>[V2DYT1]</t>
  </si>
  <si>
    <t>[V2MOT1]</t>
  </si>
  <si>
    <t>[V2YYT1]</t>
  </si>
  <si>
    <t>[V2IDT2]</t>
  </si>
  <si>
    <t>[V2ST2]</t>
  </si>
  <si>
    <t>[V2UT2]</t>
  </si>
  <si>
    <t>[V2NDT2]</t>
  </si>
  <si>
    <t>[V2DYT2]</t>
  </si>
  <si>
    <t>[V2MOT2]</t>
  </si>
  <si>
    <t>[V2YYT2]</t>
  </si>
  <si>
    <t>[V2IDT3]</t>
  </si>
  <si>
    <t>[V2ST3]</t>
  </si>
  <si>
    <t>[V2UT3]</t>
  </si>
  <si>
    <t>[V2NDT3]</t>
  </si>
  <si>
    <t>[V2DYT3]</t>
  </si>
  <si>
    <t>[V2MOT3]</t>
  </si>
  <si>
    <t>[V2YYT3]</t>
  </si>
  <si>
    <t>[V2IDT4]</t>
  </si>
  <si>
    <t>[V2ST4]</t>
  </si>
  <si>
    <t>[V2UT4]</t>
  </si>
  <si>
    <t>[V2NDT4]</t>
  </si>
  <si>
    <t>[V2DYT4]</t>
  </si>
  <si>
    <t>[V2MOT4]</t>
  </si>
  <si>
    <t>[V2YYT4]</t>
  </si>
  <si>
    <t>[V2IDT5]</t>
  </si>
  <si>
    <t>[V2ST5]</t>
  </si>
  <si>
    <t>[V2UT5]</t>
  </si>
  <si>
    <t>[V2NDT5]</t>
  </si>
  <si>
    <t>[V2DYT5]</t>
  </si>
  <si>
    <t>[V2MOT5]</t>
  </si>
  <si>
    <t>[V2YYT5]</t>
  </si>
  <si>
    <t>[V2IDT6]</t>
  </si>
  <si>
    <t>[V2ST6]</t>
  </si>
  <si>
    <t>[V2UT6]</t>
  </si>
  <si>
    <t>[V2NDT6]</t>
  </si>
  <si>
    <t>[V2DYT6]</t>
  </si>
  <si>
    <t>[V2MOT6]</t>
  </si>
  <si>
    <t>[V2YYT6]</t>
  </si>
  <si>
    <t>[V2IDT7]</t>
  </si>
  <si>
    <t>[V2ST7]</t>
  </si>
  <si>
    <t>[V2UT7]</t>
  </si>
  <si>
    <t>[V2NDT7]</t>
  </si>
  <si>
    <t>[V2DYT7]</t>
  </si>
  <si>
    <t>[V2MOT7]</t>
  </si>
  <si>
    <t>[V2YYT7]</t>
  </si>
  <si>
    <t>[V2IDT8]</t>
  </si>
  <si>
    <t>[V2ST8]</t>
  </si>
  <si>
    <t>[V2UT8]</t>
  </si>
  <si>
    <t>[V2NDT8]</t>
  </si>
  <si>
    <t>[V2DYT8]</t>
  </si>
  <si>
    <t>[V2MOT8]</t>
  </si>
  <si>
    <t>[V2YYT8]</t>
  </si>
  <si>
    <t>[V2IDT9]</t>
  </si>
  <si>
    <t>[V2ST9]</t>
  </si>
  <si>
    <t>[V2UT9]</t>
  </si>
  <si>
    <t>[V2NDT9]</t>
  </si>
  <si>
    <t>[V2DYT9]</t>
  </si>
  <si>
    <t>[V2MOT9]</t>
  </si>
  <si>
    <t>[V2YYT9]</t>
  </si>
  <si>
    <t>[V2IDT10]</t>
  </si>
  <si>
    <t>[V2ST10]</t>
  </si>
  <si>
    <t>[V2UT10]</t>
  </si>
  <si>
    <t>[V2NDT10]</t>
  </si>
  <si>
    <t>[V2DYT10]</t>
  </si>
  <si>
    <t>[V2MOT10]</t>
  </si>
  <si>
    <t>[V2YYT10]</t>
  </si>
  <si>
    <t>[V2IDNT1]</t>
  </si>
  <si>
    <t>[V2SNT1]</t>
  </si>
  <si>
    <t>[V2NDNT1]</t>
  </si>
  <si>
    <t>[V2DYNT1]</t>
  </si>
  <si>
    <t>[V2MONT1]</t>
  </si>
  <si>
    <t>[V2YYNT1]</t>
  </si>
  <si>
    <t>[V2IDNT2]</t>
  </si>
  <si>
    <t>[V2SNT2]</t>
  </si>
  <si>
    <t>[V2NDNT2]</t>
  </si>
  <si>
    <t>[V2DYNT2]</t>
  </si>
  <si>
    <t>[V2MONT2]</t>
  </si>
  <si>
    <t>[V2YYNT2]</t>
  </si>
  <si>
    <t>[V2IDNT3]</t>
  </si>
  <si>
    <t>[V2SNT3]</t>
  </si>
  <si>
    <t>[V2NDNT3]</t>
  </si>
  <si>
    <t>[V2DYNT3]</t>
  </si>
  <si>
    <t>[V2MONT3]</t>
  </si>
  <si>
    <t>[V2YYNT3]</t>
  </si>
  <si>
    <t>[V2IDNT4]</t>
  </si>
  <si>
    <t>[V2SNT4]</t>
  </si>
  <si>
    <t>[V2NDNT4]</t>
  </si>
  <si>
    <t>[V2DYNT4]</t>
  </si>
  <si>
    <t>[V2MONT4]</t>
  </si>
  <si>
    <t>[V2YYNT4]</t>
  </si>
  <si>
    <t>[V2IDNT5]</t>
  </si>
  <si>
    <t>[V2SNT5]</t>
  </si>
  <si>
    <t>[V2NDNT5]</t>
  </si>
  <si>
    <t>[V2DYNT5]</t>
  </si>
  <si>
    <t>[V2MONT5]</t>
  </si>
  <si>
    <t>[V2YYNT5]</t>
  </si>
  <si>
    <t>[V2IDNT6]</t>
  </si>
  <si>
    <t>[V2SNT6]</t>
  </si>
  <si>
    <t>[V2NDNT6]</t>
  </si>
  <si>
    <t>[V2DYNT6]</t>
  </si>
  <si>
    <t>[V2MONT6]</t>
  </si>
  <si>
    <t>[V2YYNT6]</t>
  </si>
  <si>
    <t>[V2IDNT7]</t>
  </si>
  <si>
    <t>[V2SNT7]</t>
  </si>
  <si>
    <t>[V2NDNT7]</t>
  </si>
  <si>
    <t>[V2DYNT7]</t>
  </si>
  <si>
    <t>[V2MONT7]</t>
  </si>
  <si>
    <t>[V2YYNT7]</t>
  </si>
  <si>
    <t>[V2IDNT8]</t>
  </si>
  <si>
    <t>[V2SNT8]</t>
  </si>
  <si>
    <t>[V2NDNT8]</t>
  </si>
  <si>
    <t>[V2DYNT8]</t>
  </si>
  <si>
    <t>[V2MONT8]</t>
  </si>
  <si>
    <t>[V2YYNT8]</t>
  </si>
  <si>
    <t>[V2IDNT9]</t>
  </si>
  <si>
    <t>[V2SNT9]</t>
  </si>
  <si>
    <t>[V2NDNT9]</t>
  </si>
  <si>
    <t>[V2DYNT9]</t>
  </si>
  <si>
    <t>[V2MONT9]</t>
  </si>
  <si>
    <t>[V2YYNT9]</t>
  </si>
  <si>
    <t>[V2IDNT10]</t>
  </si>
  <si>
    <t>[V2SNT10]</t>
  </si>
  <si>
    <t>[V2NDNT10]</t>
  </si>
  <si>
    <t>[V2DYNT10]</t>
  </si>
  <si>
    <t>[V2MONT10]</t>
  </si>
  <si>
    <t>[V2YYNT10]</t>
  </si>
  <si>
    <t>[V2TRS]</t>
  </si>
  <si>
    <t>[V2TRSDY]</t>
  </si>
  <si>
    <t>[V2TRSMO]</t>
  </si>
  <si>
    <t>[V2TRSYY]</t>
  </si>
  <si>
    <t>[V2NTRS]</t>
  </si>
  <si>
    <t>[V2NTRSDY]</t>
  </si>
  <si>
    <t>[V2NTRSMO]</t>
  </si>
  <si>
    <t>[V2NTRSYY]</t>
  </si>
  <si>
    <t>[V2OVRS]</t>
  </si>
  <si>
    <t>[V2OVRSDY]</t>
  </si>
  <si>
    <t>[V2OVRSMO]</t>
  </si>
  <si>
    <t>[V2OVRSYY]</t>
  </si>
  <si>
    <t>NEW Lesion (N2)</t>
  </si>
  <si>
    <t>[IDN2]</t>
  </si>
  <si>
    <t>[SN2]</t>
  </si>
  <si>
    <t>[UN2]</t>
  </si>
  <si>
    <t>[DYN2]</t>
  </si>
  <si>
    <t>[MON2]</t>
  </si>
  <si>
    <t>[YYN2]</t>
  </si>
  <si>
    <t>NEW Lesion (N3)</t>
  </si>
  <si>
    <t>[IDN3]</t>
  </si>
  <si>
    <t>[SN3]</t>
  </si>
  <si>
    <t>[UN3]</t>
  </si>
  <si>
    <t>[DYN3]</t>
  </si>
  <si>
    <t>[MON3]</t>
  </si>
  <si>
    <t>[YYN3]</t>
  </si>
  <si>
    <t>NEW Lesion (N4)</t>
  </si>
  <si>
    <t>[IDN4]</t>
  </si>
  <si>
    <t>[SN4]</t>
  </si>
  <si>
    <t>[UN4]</t>
  </si>
  <si>
    <t>[DYN4]</t>
  </si>
  <si>
    <t>[MON4]</t>
  </si>
  <si>
    <t>[YYN4]</t>
  </si>
  <si>
    <t>NEW Lesion (N5)</t>
  </si>
  <si>
    <t>[IDN5]</t>
  </si>
  <si>
    <t>[SN5]</t>
  </si>
  <si>
    <t>[UN5]</t>
  </si>
  <si>
    <t>[DYN5]</t>
  </si>
  <si>
    <t>[MON5]</t>
  </si>
  <si>
    <t>[YYN5]</t>
  </si>
  <si>
    <t>[SNT1]</t>
  </si>
  <si>
    <t>[SNT2]</t>
  </si>
  <si>
    <t>[SNT3]</t>
  </si>
  <si>
    <t>[SNT4]</t>
  </si>
  <si>
    <t>[SNT5]</t>
  </si>
  <si>
    <t>Visit</t>
  </si>
  <si>
    <t>[VSN1]</t>
  </si>
  <si>
    <t>V3</t>
  </si>
  <si>
    <t>V0Max</t>
  </si>
  <si>
    <t>V0Min</t>
  </si>
  <si>
    <t>[VSN2]</t>
  </si>
  <si>
    <t>[VSN3]</t>
  </si>
  <si>
    <t>[VSN4]</t>
  </si>
  <si>
    <t>[VSN5]</t>
  </si>
  <si>
    <t>V4</t>
  </si>
  <si>
    <t>V5</t>
  </si>
  <si>
    <t>V6</t>
  </si>
  <si>
    <t>V7</t>
  </si>
  <si>
    <t>V8</t>
  </si>
  <si>
    <t>V9</t>
  </si>
  <si>
    <t>V10</t>
  </si>
  <si>
    <t>V11</t>
  </si>
  <si>
    <t>V12</t>
  </si>
  <si>
    <t>V13</t>
  </si>
  <si>
    <t>V14</t>
  </si>
  <si>
    <t>V15</t>
  </si>
  <si>
    <t>V16</t>
  </si>
  <si>
    <t>V17</t>
  </si>
  <si>
    <t>V18</t>
  </si>
  <si>
    <t>V19</t>
  </si>
  <si>
    <t>V20</t>
  </si>
  <si>
    <t>V0</t>
  </si>
  <si>
    <t>U</t>
  </si>
  <si>
    <t>V</t>
  </si>
  <si>
    <t>W</t>
  </si>
  <si>
    <t>X</t>
  </si>
  <si>
    <t>Y</t>
  </si>
  <si>
    <t>Z</t>
  </si>
  <si>
    <t>V3, enter visit ID:</t>
  </si>
  <si>
    <t>[V3VISID]</t>
  </si>
  <si>
    <t>[V3DYDT]</t>
  </si>
  <si>
    <t>[V3MODT]</t>
  </si>
  <si>
    <t>[V3YYDT]</t>
  </si>
  <si>
    <t>[V3IDT1]</t>
  </si>
  <si>
    <t>[V3ST1]</t>
  </si>
  <si>
    <t>[V3UT1]</t>
  </si>
  <si>
    <t>[V3NDT1]</t>
  </si>
  <si>
    <t>[V3DYT1]</t>
  </si>
  <si>
    <t>[V3MOT1]</t>
  </si>
  <si>
    <t>[V3YYT1]</t>
  </si>
  <si>
    <t>[V3IDT2]</t>
  </si>
  <si>
    <t>[V3ST2]</t>
  </si>
  <si>
    <t>[V3UT2]</t>
  </si>
  <si>
    <t>[V3NDT2]</t>
  </si>
  <si>
    <t>[V3DYT2]</t>
  </si>
  <si>
    <t>[V3MOT2]</t>
  </si>
  <si>
    <t>[V3YYT2]</t>
  </si>
  <si>
    <t>[V3IDT3]</t>
  </si>
  <si>
    <t>[V3ST3]</t>
  </si>
  <si>
    <t>[V3UT3]</t>
  </si>
  <si>
    <t>[V3NDT3]</t>
  </si>
  <si>
    <t>[V3DYT3]</t>
  </si>
  <si>
    <t>[V3MOT3]</t>
  </si>
  <si>
    <t>[V3YYT3]</t>
  </si>
  <si>
    <t>[V3IDT4]</t>
  </si>
  <si>
    <t>[V3ST4]</t>
  </si>
  <si>
    <t>[V3UT4]</t>
  </si>
  <si>
    <t>[V3NDT4]</t>
  </si>
  <si>
    <t>[V3DYT4]</t>
  </si>
  <si>
    <t>[V3MOT4]</t>
  </si>
  <si>
    <t>[V3YYT4]</t>
  </si>
  <si>
    <t>[V3IDT5]</t>
  </si>
  <si>
    <t>[V3ST5]</t>
  </si>
  <si>
    <t>[V3UT5]</t>
  </si>
  <si>
    <t>[V3NDT5]</t>
  </si>
  <si>
    <t>[V3DYT5]</t>
  </si>
  <si>
    <t>[V3MOT5]</t>
  </si>
  <si>
    <t>[V3YYT5]</t>
  </si>
  <si>
    <t>[V3IDT6]</t>
  </si>
  <si>
    <t>[V3ST6]</t>
  </si>
  <si>
    <t>[V3UT6]</t>
  </si>
  <si>
    <t>[V3NDT6]</t>
  </si>
  <si>
    <t>[V3DYT6]</t>
  </si>
  <si>
    <t>[V3MOT6]</t>
  </si>
  <si>
    <t>[V3YYT6]</t>
  </si>
  <si>
    <t>[V3IDT7]</t>
  </si>
  <si>
    <t>[V3ST7]</t>
  </si>
  <si>
    <t>[V3UT7]</t>
  </si>
  <si>
    <t>[V3NDT7]</t>
  </si>
  <si>
    <t>[V3DYT7]</t>
  </si>
  <si>
    <t>[V3MOT7]</t>
  </si>
  <si>
    <t>[V3YYT7]</t>
  </si>
  <si>
    <t>[V3IDT8]</t>
  </si>
  <si>
    <t>[V3ST8]</t>
  </si>
  <si>
    <t>[V3UT8]</t>
  </si>
  <si>
    <t>[V3NDT8]</t>
  </si>
  <si>
    <t>[V3DYT8]</t>
  </si>
  <si>
    <t>[V3MOT8]</t>
  </si>
  <si>
    <t>[V3YYT8]</t>
  </si>
  <si>
    <t>[V3IDT9]</t>
  </si>
  <si>
    <t>[V3ST9]</t>
  </si>
  <si>
    <t>[V3UT9]</t>
  </si>
  <si>
    <t>[V3NDT9]</t>
  </si>
  <si>
    <t>[V3DYT9]</t>
  </si>
  <si>
    <t>[V3MOT9]</t>
  </si>
  <si>
    <t>[V3YYT9]</t>
  </si>
  <si>
    <t>[V3IDT10]</t>
  </si>
  <si>
    <t>[V3ST10]</t>
  </si>
  <si>
    <t>[V3UT10]</t>
  </si>
  <si>
    <t>[V3NDT10]</t>
  </si>
  <si>
    <t>[V3DYT10]</t>
  </si>
  <si>
    <t>[V3MOT10]</t>
  </si>
  <si>
    <t>[V3YYT10]</t>
  </si>
  <si>
    <t>[V3IDNT1]</t>
  </si>
  <si>
    <t>[V3SNT1]</t>
  </si>
  <si>
    <t>[V3NDNT1]</t>
  </si>
  <si>
    <t>[V3DYNT1]</t>
  </si>
  <si>
    <t>[V3MONT1]</t>
  </si>
  <si>
    <t>[V3YYNT1]</t>
  </si>
  <si>
    <t>[V3IDNT2]</t>
  </si>
  <si>
    <t>[V3SNT2]</t>
  </si>
  <si>
    <t>[V3NDNT2]</t>
  </si>
  <si>
    <t>[V3DYNT2]</t>
  </si>
  <si>
    <t>[V3MONT2]</t>
  </si>
  <si>
    <t>[V3YYNT2]</t>
  </si>
  <si>
    <t>[V3IDNT3]</t>
  </si>
  <si>
    <t>[V3SNT3]</t>
  </si>
  <si>
    <t>[V3NDNT3]</t>
  </si>
  <si>
    <t>[V3DYNT3]</t>
  </si>
  <si>
    <t>[V3MONT3]</t>
  </si>
  <si>
    <t>[V3YYNT3]</t>
  </si>
  <si>
    <t>[V3IDNT4]</t>
  </si>
  <si>
    <t>[V3SNT4]</t>
  </si>
  <si>
    <t>[V3NDNT4]</t>
  </si>
  <si>
    <t>[V3DYNT4]</t>
  </si>
  <si>
    <t>[V3MONT4]</t>
  </si>
  <si>
    <t>[V3YYNT4]</t>
  </si>
  <si>
    <t>[V3IDNT5]</t>
  </si>
  <si>
    <t>[V3SNT5]</t>
  </si>
  <si>
    <t>[V3NDNT5]</t>
  </si>
  <si>
    <t>[V3DYNT5]</t>
  </si>
  <si>
    <t>[V3MONT5]</t>
  </si>
  <si>
    <t>[V3YYNT5]</t>
  </si>
  <si>
    <t>[V3IDNT6]</t>
  </si>
  <si>
    <t>[V3SNT6]</t>
  </si>
  <si>
    <t>[V3NDNT6]</t>
  </si>
  <si>
    <t>[V3DYNT6]</t>
  </si>
  <si>
    <t>[V3MONT6]</t>
  </si>
  <si>
    <t>[V3YYNT6]</t>
  </si>
  <si>
    <t>[V3IDNT7]</t>
  </si>
  <si>
    <t>[V3SNT7]</t>
  </si>
  <si>
    <t>[V3NDNT7]</t>
  </si>
  <si>
    <t>[V3DYNT7]</t>
  </si>
  <si>
    <t>[V3MONT7]</t>
  </si>
  <si>
    <t>[V3YYNT7]</t>
  </si>
  <si>
    <t>[V3IDNT8]</t>
  </si>
  <si>
    <t>[V3SNT8]</t>
  </si>
  <si>
    <t>[V3NDNT8]</t>
  </si>
  <si>
    <t>[V3DYNT8]</t>
  </si>
  <si>
    <t>[V3MONT8]</t>
  </si>
  <si>
    <t>[V3YYNT8]</t>
  </si>
  <si>
    <t>[V3IDNT9]</t>
  </si>
  <si>
    <t>[V3SNT9]</t>
  </si>
  <si>
    <t>[V3NDNT9]</t>
  </si>
  <si>
    <t>[V3DYNT9]</t>
  </si>
  <si>
    <t>[V3MONT9]</t>
  </si>
  <si>
    <t>[V3YYNT9]</t>
  </si>
  <si>
    <t>[V3IDNT10]</t>
  </si>
  <si>
    <t>[V3SNT10]</t>
  </si>
  <si>
    <t>[V3NDNT10]</t>
  </si>
  <si>
    <t>[V3DYNT10]</t>
  </si>
  <si>
    <t>[V3MONT10]</t>
  </si>
  <si>
    <t>[V3YYNT10]</t>
  </si>
  <si>
    <t>[V3TRS]</t>
  </si>
  <si>
    <t>[V3TRSDY]</t>
  </si>
  <si>
    <t>[V3TRSMO]</t>
  </si>
  <si>
    <t>[V3TRSYY]</t>
  </si>
  <si>
    <t>[V3NTRS]</t>
  </si>
  <si>
    <t>[V3NTRSDY]</t>
  </si>
  <si>
    <t>[V3NTRSMO]</t>
  </si>
  <si>
    <t>[V3NTRSYY]</t>
  </si>
  <si>
    <t>[V3OVRS]</t>
  </si>
  <si>
    <t>[V3OVRSDY]</t>
  </si>
  <si>
    <t>[V3OVRSMO]</t>
  </si>
  <si>
    <t>[V3OVRSYY]</t>
  </si>
  <si>
    <t>V4, enter visit ID:</t>
  </si>
  <si>
    <t>[V4VISID]</t>
  </si>
  <si>
    <t>[V4DYDT]</t>
  </si>
  <si>
    <t>[V4MODT]</t>
  </si>
  <si>
    <t>[V4YYDT]</t>
  </si>
  <si>
    <t>[V4IDT1]</t>
  </si>
  <si>
    <t>[V4ST1]</t>
  </si>
  <si>
    <t>[V4UT1]</t>
  </si>
  <si>
    <t>[V4NDT1]</t>
  </si>
  <si>
    <t>[V4DYT1]</t>
  </si>
  <si>
    <t>[V4MOT1]</t>
  </si>
  <si>
    <t>[V4YYT1]</t>
  </si>
  <si>
    <t>[V4IDT2]</t>
  </si>
  <si>
    <t>[V4ST2]</t>
  </si>
  <si>
    <t>[V4UT2]</t>
  </si>
  <si>
    <t>[V4NDT2]</t>
  </si>
  <si>
    <t>[V4DYT2]</t>
  </si>
  <si>
    <t>[V4MOT2]</t>
  </si>
  <si>
    <t>[V4YYT2]</t>
  </si>
  <si>
    <t>[V4IDT3]</t>
  </si>
  <si>
    <t>[V4ST3]</t>
  </si>
  <si>
    <t>[V4UT3]</t>
  </si>
  <si>
    <t>[V4NDT3]</t>
  </si>
  <si>
    <t>[V4DYT3]</t>
  </si>
  <si>
    <t>[V4MOT3]</t>
  </si>
  <si>
    <t>[V4YYT3]</t>
  </si>
  <si>
    <t>[V4IDT4]</t>
  </si>
  <si>
    <t>[V4ST4]</t>
  </si>
  <si>
    <t>[V4UT4]</t>
  </si>
  <si>
    <t>[V4NDT4]</t>
  </si>
  <si>
    <t>[V4DYT4]</t>
  </si>
  <si>
    <t>[V4MOT4]</t>
  </si>
  <si>
    <t>[V4YYT4]</t>
  </si>
  <si>
    <t>[V4IDT5]</t>
  </si>
  <si>
    <t>[V4ST5]</t>
  </si>
  <si>
    <t>[V4UT5]</t>
  </si>
  <si>
    <t>[V4NDT5]</t>
  </si>
  <si>
    <t>[V4DYT5]</t>
  </si>
  <si>
    <t>[V4MOT5]</t>
  </si>
  <si>
    <t>[V4YYT5]</t>
  </si>
  <si>
    <t>[V4IDT6]</t>
  </si>
  <si>
    <t>[V4ST6]</t>
  </si>
  <si>
    <t>[V4UT6]</t>
  </si>
  <si>
    <t>[V4NDT6]</t>
  </si>
  <si>
    <t>[V4DYT6]</t>
  </si>
  <si>
    <t>[V4MOT6]</t>
  </si>
  <si>
    <t>[V4YYT6]</t>
  </si>
  <si>
    <t>[V4IDT7]</t>
  </si>
  <si>
    <t>[V4ST7]</t>
  </si>
  <si>
    <t>[V4UT7]</t>
  </si>
  <si>
    <t>[V4NDT7]</t>
  </si>
  <si>
    <t>[V4DYT7]</t>
  </si>
  <si>
    <t>[V4MOT7]</t>
  </si>
  <si>
    <t>[V4YYT7]</t>
  </si>
  <si>
    <t>[V4IDT8]</t>
  </si>
  <si>
    <t>[V4ST8]</t>
  </si>
  <si>
    <t>[V4UT8]</t>
  </si>
  <si>
    <t>[V4NDT8]</t>
  </si>
  <si>
    <t>[V4DYT8]</t>
  </si>
  <si>
    <t>[V4MOT8]</t>
  </si>
  <si>
    <t>[V4YYT8]</t>
  </si>
  <si>
    <t>[V4IDT9]</t>
  </si>
  <si>
    <t>[V4ST9]</t>
  </si>
  <si>
    <t>[V4UT9]</t>
  </si>
  <si>
    <t>[V4NDT9]</t>
  </si>
  <si>
    <t>[V4DYT9]</t>
  </si>
  <si>
    <t>[V4MOT9]</t>
  </si>
  <si>
    <t>[V4YYT9]</t>
  </si>
  <si>
    <t>[V4IDT10]</t>
  </si>
  <si>
    <t>[V4ST10]</t>
  </si>
  <si>
    <t>[V4UT10]</t>
  </si>
  <si>
    <t>[V4NDT10]</t>
  </si>
  <si>
    <t>[V4DYT10]</t>
  </si>
  <si>
    <t>[V4MOT10]</t>
  </si>
  <si>
    <t>[V4YYT10]</t>
  </si>
  <si>
    <t>[V4IDNT1]</t>
  </si>
  <si>
    <t>[V4SNT1]</t>
  </si>
  <si>
    <t>[V4NDNT1]</t>
  </si>
  <si>
    <t>[V4DYNT1]</t>
  </si>
  <si>
    <t>[V4MONT1]</t>
  </si>
  <si>
    <t>[V4YYNT1]</t>
  </si>
  <si>
    <t>[V4IDNT2]</t>
  </si>
  <si>
    <t>[V4SNT2]</t>
  </si>
  <si>
    <t>[V4NDNT2]</t>
  </si>
  <si>
    <t>[V4DYNT2]</t>
  </si>
  <si>
    <t>[V4MONT2]</t>
  </si>
  <si>
    <t>[V4YYNT2]</t>
  </si>
  <si>
    <t>[V4IDNT3]</t>
  </si>
  <si>
    <t>[V4SNT3]</t>
  </si>
  <si>
    <t>[V4NDNT3]</t>
  </si>
  <si>
    <t>[V4DYNT3]</t>
  </si>
  <si>
    <t>[V4MONT3]</t>
  </si>
  <si>
    <t>[V4YYNT3]</t>
  </si>
  <si>
    <t>[V4IDNT4]</t>
  </si>
  <si>
    <t>[V4SNT4]</t>
  </si>
  <si>
    <t>[V4NDNT4]</t>
  </si>
  <si>
    <t>[V4DYNT4]</t>
  </si>
  <si>
    <t>[V4MONT4]</t>
  </si>
  <si>
    <t>[V4YYNT4]</t>
  </si>
  <si>
    <t>[V4IDNT5]</t>
  </si>
  <si>
    <t>[V4SNT5]</t>
  </si>
  <si>
    <t>[V4NDNT5]</t>
  </si>
  <si>
    <t>[V4DYNT5]</t>
  </si>
  <si>
    <t>[V4MONT5]</t>
  </si>
  <si>
    <t>[V4YYNT5]</t>
  </si>
  <si>
    <t>[V4IDNT6]</t>
  </si>
  <si>
    <t>[V4SNT6]</t>
  </si>
  <si>
    <t>[V4NDNT6]</t>
  </si>
  <si>
    <t>[V4DYNT6]</t>
  </si>
  <si>
    <t>[V4MONT6]</t>
  </si>
  <si>
    <t>[V4YYNT6]</t>
  </si>
  <si>
    <t>[V4IDNT7]</t>
  </si>
  <si>
    <t>[V4SNT7]</t>
  </si>
  <si>
    <t>[V4NDNT7]</t>
  </si>
  <si>
    <t>[V4DYNT7]</t>
  </si>
  <si>
    <t>[V4MONT7]</t>
  </si>
  <si>
    <t>[V4YYNT7]</t>
  </si>
  <si>
    <t>[V4IDNT8]</t>
  </si>
  <si>
    <t>[V4SNT8]</t>
  </si>
  <si>
    <t>[V4NDNT8]</t>
  </si>
  <si>
    <t>[V4DYNT8]</t>
  </si>
  <si>
    <t>[V4MONT8]</t>
  </si>
  <si>
    <t>[V4YYNT8]</t>
  </si>
  <si>
    <t>[V4IDNT9]</t>
  </si>
  <si>
    <t>[V4SNT9]</t>
  </si>
  <si>
    <t>[V4NDNT9]</t>
  </si>
  <si>
    <t>[V4DYNT9]</t>
  </si>
  <si>
    <t>[V4MONT9]</t>
  </si>
  <si>
    <t>[V4YYNT9]</t>
  </si>
  <si>
    <t>[V4IDNT10]</t>
  </si>
  <si>
    <t>[V4SNT10]</t>
  </si>
  <si>
    <t>[V4NDNT10]</t>
  </si>
  <si>
    <t>[V4DYNT10]</t>
  </si>
  <si>
    <t>[V4MONT10]</t>
  </si>
  <si>
    <t>[V4YYNT10]</t>
  </si>
  <si>
    <t>[V4TRS]</t>
  </si>
  <si>
    <t>[V4TRSDY]</t>
  </si>
  <si>
    <t>[V4TRSMO]</t>
  </si>
  <si>
    <t>[V4TRSYY]</t>
  </si>
  <si>
    <t>[V4NTRS]</t>
  </si>
  <si>
    <t>[V4NTRSDY]</t>
  </si>
  <si>
    <t>[V4NTRSMO]</t>
  </si>
  <si>
    <t>[V4NTRSYY]</t>
  </si>
  <si>
    <t>[V4OVRS]</t>
  </si>
  <si>
    <t>[V4OVRSDY]</t>
  </si>
  <si>
    <t>[V4OVRSMO]</t>
  </si>
  <si>
    <t>[V4OVRSYY]</t>
  </si>
  <si>
    <t>V5, enter visit ID:</t>
  </si>
  <si>
    <t>[V5VISID]</t>
  </si>
  <si>
    <t>[V5DYDT]</t>
  </si>
  <si>
    <t>[V5MODT]</t>
  </si>
  <si>
    <t>[V5YYDT]</t>
  </si>
  <si>
    <t>[V5IDT1]</t>
  </si>
  <si>
    <t>[V5ST1]</t>
  </si>
  <si>
    <t>[V5UT1]</t>
  </si>
  <si>
    <t>[V5NDT1]</t>
  </si>
  <si>
    <t>[V5DYT1]</t>
  </si>
  <si>
    <t>[V5MOT1]</t>
  </si>
  <si>
    <t>[V5YYT1]</t>
  </si>
  <si>
    <t>[V5IDT2]</t>
  </si>
  <si>
    <t>[V5ST2]</t>
  </si>
  <si>
    <t>[V5UT2]</t>
  </si>
  <si>
    <t>[V5NDT2]</t>
  </si>
  <si>
    <t>[V5DYT2]</t>
  </si>
  <si>
    <t>[V5MOT2]</t>
  </si>
  <si>
    <t>[V5YYT2]</t>
  </si>
  <si>
    <t>[V5IDT3]</t>
  </si>
  <si>
    <t>[V5ST3]</t>
  </si>
  <si>
    <t>[V5UT3]</t>
  </si>
  <si>
    <t>[V5NDT3]</t>
  </si>
  <si>
    <t>[V5DYT3]</t>
  </si>
  <si>
    <t>[V5MOT3]</t>
  </si>
  <si>
    <t>[V5YYT3]</t>
  </si>
  <si>
    <t>[V5IDT4]</t>
  </si>
  <si>
    <t>[V5ST4]</t>
  </si>
  <si>
    <t>[V5UT4]</t>
  </si>
  <si>
    <t>[V5NDT4]</t>
  </si>
  <si>
    <t>[V5DYT4]</t>
  </si>
  <si>
    <t>[V5MOT4]</t>
  </si>
  <si>
    <t>[V5YYT4]</t>
  </si>
  <si>
    <t>[V5IDT5]</t>
  </si>
  <si>
    <t>[V5ST5]</t>
  </si>
  <si>
    <t>[V5UT5]</t>
  </si>
  <si>
    <t>[V5NDT5]</t>
  </si>
  <si>
    <t>[V5DYT5]</t>
  </si>
  <si>
    <t>[V5MOT5]</t>
  </si>
  <si>
    <t>[V5YYT5]</t>
  </si>
  <si>
    <t>[V5IDT6]</t>
  </si>
  <si>
    <t>[V5ST6]</t>
  </si>
  <si>
    <t>[V5UT6]</t>
  </si>
  <si>
    <t>[V5NDT6]</t>
  </si>
  <si>
    <t>[V5DYT6]</t>
  </si>
  <si>
    <t>[V5MOT6]</t>
  </si>
  <si>
    <t>[V5YYT6]</t>
  </si>
  <si>
    <t>[V5IDT7]</t>
  </si>
  <si>
    <t>[V5ST7]</t>
  </si>
  <si>
    <t>[V5UT7]</t>
  </si>
  <si>
    <t>[V5NDT7]</t>
  </si>
  <si>
    <t>[V5DYT7]</t>
  </si>
  <si>
    <t>[V5MOT7]</t>
  </si>
  <si>
    <t>[V5YYT7]</t>
  </si>
  <si>
    <t>[V5IDT8]</t>
  </si>
  <si>
    <t>[V5ST8]</t>
  </si>
  <si>
    <t>[V5UT8]</t>
  </si>
  <si>
    <t>[V5NDT8]</t>
  </si>
  <si>
    <t>[V5DYT8]</t>
  </si>
  <si>
    <t>[V5MOT8]</t>
  </si>
  <si>
    <t>[V5YYT8]</t>
  </si>
  <si>
    <t>[V5IDT9]</t>
  </si>
  <si>
    <t>[V5ST9]</t>
  </si>
  <si>
    <t>[V5UT9]</t>
  </si>
  <si>
    <t>[V5NDT9]</t>
  </si>
  <si>
    <t>[V5DYT9]</t>
  </si>
  <si>
    <t>[V5MOT9]</t>
  </si>
  <si>
    <t>[V5YYT9]</t>
  </si>
  <si>
    <t>[V5IDT10]</t>
  </si>
  <si>
    <t>[V5ST10]</t>
  </si>
  <si>
    <t>[V5UT10]</t>
  </si>
  <si>
    <t>[V5NDT10]</t>
  </si>
  <si>
    <t>[V5DYT10]</t>
  </si>
  <si>
    <t>[V5MOT10]</t>
  </si>
  <si>
    <t>[V5YYT10]</t>
  </si>
  <si>
    <t>[V5IDNT1]</t>
  </si>
  <si>
    <t>[V5SNT1]</t>
  </si>
  <si>
    <t>[V5NDNT1]</t>
  </si>
  <si>
    <t>[V5DYNT1]</t>
  </si>
  <si>
    <t>[V5MONT1]</t>
  </si>
  <si>
    <t>[V5YYNT1]</t>
  </si>
  <si>
    <t>[V5IDNT2]</t>
  </si>
  <si>
    <t>[V5SNT2]</t>
  </si>
  <si>
    <t>[V5NDNT2]</t>
  </si>
  <si>
    <t>[V5DYNT2]</t>
  </si>
  <si>
    <t>[V5MONT2]</t>
  </si>
  <si>
    <t>[V5YYNT2]</t>
  </si>
  <si>
    <t>[V5IDNT3]</t>
  </si>
  <si>
    <t>[V5SNT3]</t>
  </si>
  <si>
    <t>[V5NDNT3]</t>
  </si>
  <si>
    <t>[V5DYNT3]</t>
  </si>
  <si>
    <t>[V5MONT3]</t>
  </si>
  <si>
    <t>[V5YYNT3]</t>
  </si>
  <si>
    <t>[V5IDNT4]</t>
  </si>
  <si>
    <t>[V5SNT4]</t>
  </si>
  <si>
    <t>[V5NDNT4]</t>
  </si>
  <si>
    <t>[V5DYNT4]</t>
  </si>
  <si>
    <t>[V5MONT4]</t>
  </si>
  <si>
    <t>[V5YYNT4]</t>
  </si>
  <si>
    <t>[V5IDNT5]</t>
  </si>
  <si>
    <t>[V5SNT5]</t>
  </si>
  <si>
    <t>[V5NDNT5]</t>
  </si>
  <si>
    <t>[V5DYNT5]</t>
  </si>
  <si>
    <t>[V5MONT5]</t>
  </si>
  <si>
    <t>[V5YYNT5]</t>
  </si>
  <si>
    <t>[V5IDNT6]</t>
  </si>
  <si>
    <t>[V5SNT6]</t>
  </si>
  <si>
    <t>[V5NDNT6]</t>
  </si>
  <si>
    <t>[V5DYNT6]</t>
  </si>
  <si>
    <t>[V5MONT6]</t>
  </si>
  <si>
    <t>[V5YYNT6]</t>
  </si>
  <si>
    <t>[V5IDNT7]</t>
  </si>
  <si>
    <t>[V5SNT7]</t>
  </si>
  <si>
    <t>[V5NDNT7]</t>
  </si>
  <si>
    <t>[V5DYNT7]</t>
  </si>
  <si>
    <t>[V5MONT7]</t>
  </si>
  <si>
    <t>[V5YYNT7]</t>
  </si>
  <si>
    <t>[V5IDNT8]</t>
  </si>
  <si>
    <t>[V5SNT8]</t>
  </si>
  <si>
    <t>[V5NDNT8]</t>
  </si>
  <si>
    <t>[V5DYNT8]</t>
  </si>
  <si>
    <t>[V5MONT8]</t>
  </si>
  <si>
    <t>[V5YYNT8]</t>
  </si>
  <si>
    <t>[V5IDNT9]</t>
  </si>
  <si>
    <t>[V5SNT9]</t>
  </si>
  <si>
    <t>[V5NDNT9]</t>
  </si>
  <si>
    <t>[V5DYNT9]</t>
  </si>
  <si>
    <t>[V5MONT9]</t>
  </si>
  <si>
    <t>[V5YYNT9]</t>
  </si>
  <si>
    <t>[V5IDNT10]</t>
  </si>
  <si>
    <t>[V5SNT10]</t>
  </si>
  <si>
    <t>[V5NDNT10]</t>
  </si>
  <si>
    <t>[V5DYNT10]</t>
  </si>
  <si>
    <t>[V5MONT10]</t>
  </si>
  <si>
    <t>[V5YYNT10]</t>
  </si>
  <si>
    <t>[V5TRS]</t>
  </si>
  <si>
    <t>[V5TRSDY]</t>
  </si>
  <si>
    <t>[V5TRSMO]</t>
  </si>
  <si>
    <t>[V5TRSYY]</t>
  </si>
  <si>
    <t>[V5NTRS]</t>
  </si>
  <si>
    <t>[V5NTRSDY]</t>
  </si>
  <si>
    <t>[V5NTRSMO]</t>
  </si>
  <si>
    <t>[V5NTRSYY]</t>
  </si>
  <si>
    <t>[V5OVRS]</t>
  </si>
  <si>
    <t>[V5OVRSDY]</t>
  </si>
  <si>
    <t>[V5OVRSMO]</t>
  </si>
  <si>
    <t>[V5OVRSYY]</t>
  </si>
  <si>
    <t>V6, enter visit ID:</t>
  </si>
  <si>
    <t>[V6VISID]</t>
  </si>
  <si>
    <t>[V6DYDT]</t>
  </si>
  <si>
    <t>[V6MODT]</t>
  </si>
  <si>
    <t>[V6YYDT]</t>
  </si>
  <si>
    <t>[V6IDT1]</t>
  </si>
  <si>
    <t>[V6ST1]</t>
  </si>
  <si>
    <t>[V6UT1]</t>
  </si>
  <si>
    <t>[V6NDT1]</t>
  </si>
  <si>
    <t>[V6DYT1]</t>
  </si>
  <si>
    <t>[V6MOT1]</t>
  </si>
  <si>
    <t>[V6YYT1]</t>
  </si>
  <si>
    <t>[V6IDT2]</t>
  </si>
  <si>
    <t>[V6ST2]</t>
  </si>
  <si>
    <t>[V6UT2]</t>
  </si>
  <si>
    <t>[V6NDT2]</t>
  </si>
  <si>
    <t>[V6DYT2]</t>
  </si>
  <si>
    <t>[V6MOT2]</t>
  </si>
  <si>
    <t>[V6YYT2]</t>
  </si>
  <si>
    <t>[V6IDT3]</t>
  </si>
  <si>
    <t>[V6ST3]</t>
  </si>
  <si>
    <t>[V6UT3]</t>
  </si>
  <si>
    <t>[V6NDT3]</t>
  </si>
  <si>
    <t>[V6DYT3]</t>
  </si>
  <si>
    <t>[V6MOT3]</t>
  </si>
  <si>
    <t>[V6YYT3]</t>
  </si>
  <si>
    <t>[V6IDT4]</t>
  </si>
  <si>
    <t>[V6ST4]</t>
  </si>
  <si>
    <t>[V6UT4]</t>
  </si>
  <si>
    <t>[V6NDT4]</t>
  </si>
  <si>
    <t>[V6DYT4]</t>
  </si>
  <si>
    <t>[V6MOT4]</t>
  </si>
  <si>
    <t>[V6YYT4]</t>
  </si>
  <si>
    <t>[V6IDT5]</t>
  </si>
  <si>
    <t>[V6ST5]</t>
  </si>
  <si>
    <t>[V6UT5]</t>
  </si>
  <si>
    <t>[V6NDT5]</t>
  </si>
  <si>
    <t>[V6DYT5]</t>
  </si>
  <si>
    <t>[V6MOT5]</t>
  </si>
  <si>
    <t>[V6YYT5]</t>
  </si>
  <si>
    <t>[V6IDT6]</t>
  </si>
  <si>
    <t>[V6ST6]</t>
  </si>
  <si>
    <t>[V6UT6]</t>
  </si>
  <si>
    <t>[V6NDT6]</t>
  </si>
  <si>
    <t>[V6DYT6]</t>
  </si>
  <si>
    <t>[V6MOT6]</t>
  </si>
  <si>
    <t>[V6YYT6]</t>
  </si>
  <si>
    <t>[V6IDT7]</t>
  </si>
  <si>
    <t>[V6ST7]</t>
  </si>
  <si>
    <t>[V6UT7]</t>
  </si>
  <si>
    <t>[V6NDT7]</t>
  </si>
  <si>
    <t>[V6DYT7]</t>
  </si>
  <si>
    <t>[V6MOT7]</t>
  </si>
  <si>
    <t>[V6YYT7]</t>
  </si>
  <si>
    <t>[V6IDT8]</t>
  </si>
  <si>
    <t>[V6ST8]</t>
  </si>
  <si>
    <t>[V6UT8]</t>
  </si>
  <si>
    <t>[V6NDT8]</t>
  </si>
  <si>
    <t>[V6DYT8]</t>
  </si>
  <si>
    <t>[V6MOT8]</t>
  </si>
  <si>
    <t>[V6YYT8]</t>
  </si>
  <si>
    <t>[V6IDT9]</t>
  </si>
  <si>
    <t>[V6ST9]</t>
  </si>
  <si>
    <t>[V6UT9]</t>
  </si>
  <si>
    <t>[V6NDT9]</t>
  </si>
  <si>
    <t>[V6DYT9]</t>
  </si>
  <si>
    <t>[V6MOT9]</t>
  </si>
  <si>
    <t>[V6YYT9]</t>
  </si>
  <si>
    <t>[V6IDT10]</t>
  </si>
  <si>
    <t>[V6ST10]</t>
  </si>
  <si>
    <t>[V6UT10]</t>
  </si>
  <si>
    <t>[V6NDT10]</t>
  </si>
  <si>
    <t>[V6DYT10]</t>
  </si>
  <si>
    <t>[V6MOT10]</t>
  </si>
  <si>
    <t>[V6YYT10]</t>
  </si>
  <si>
    <t>[V6IDNT1]</t>
  </si>
  <si>
    <t>[V6SNT1]</t>
  </si>
  <si>
    <t>[V6NDNT1]</t>
  </si>
  <si>
    <t>[V6DYNT1]</t>
  </si>
  <si>
    <t>[V6MONT1]</t>
  </si>
  <si>
    <t>[V6YYNT1]</t>
  </si>
  <si>
    <t>[V6IDNT2]</t>
  </si>
  <si>
    <t>[V6SNT2]</t>
  </si>
  <si>
    <t>[V6NDNT2]</t>
  </si>
  <si>
    <t>[V6DYNT2]</t>
  </si>
  <si>
    <t>[V6MONT2]</t>
  </si>
  <si>
    <t>[V6YYNT2]</t>
  </si>
  <si>
    <t>[V6IDNT3]</t>
  </si>
  <si>
    <t>[V6SNT3]</t>
  </si>
  <si>
    <t>[V6NDNT3]</t>
  </si>
  <si>
    <t>[V6DYNT3]</t>
  </si>
  <si>
    <t>[V6MONT3]</t>
  </si>
  <si>
    <t>[V6YYNT3]</t>
  </si>
  <si>
    <t>[V6IDNT4]</t>
  </si>
  <si>
    <t>[V6SNT4]</t>
  </si>
  <si>
    <t>[V6NDNT4]</t>
  </si>
  <si>
    <t>[V6DYNT4]</t>
  </si>
  <si>
    <t>[V6MONT4]</t>
  </si>
  <si>
    <t>[V6YYNT4]</t>
  </si>
  <si>
    <t>[V6IDNT5]</t>
  </si>
  <si>
    <t>[V6SNT5]</t>
  </si>
  <si>
    <t>[V6NDNT5]</t>
  </si>
  <si>
    <t>[V6DYNT5]</t>
  </si>
  <si>
    <t>[V6MONT5]</t>
  </si>
  <si>
    <t>[V6YYNT5]</t>
  </si>
  <si>
    <t>[V6IDNT6]</t>
  </si>
  <si>
    <t>[V6SNT6]</t>
  </si>
  <si>
    <t>[V6NDNT6]</t>
  </si>
  <si>
    <t>[V6DYNT6]</t>
  </si>
  <si>
    <t>[V6MONT6]</t>
  </si>
  <si>
    <t>[V6YYNT6]</t>
  </si>
  <si>
    <t>[V6IDNT7]</t>
  </si>
  <si>
    <t>[V6SNT7]</t>
  </si>
  <si>
    <t>[V6NDNT7]</t>
  </si>
  <si>
    <t>[V6DYNT7]</t>
  </si>
  <si>
    <t>[V6MONT7]</t>
  </si>
  <si>
    <t>[V6YYNT7]</t>
  </si>
  <si>
    <t>[V6IDNT8]</t>
  </si>
  <si>
    <t>[V6SNT8]</t>
  </si>
  <si>
    <t>[V6NDNT8]</t>
  </si>
  <si>
    <t>[V6DYNT8]</t>
  </si>
  <si>
    <t>[V6MONT8]</t>
  </si>
  <si>
    <t>[V6YYNT8]</t>
  </si>
  <si>
    <t>[V6IDNT9]</t>
  </si>
  <si>
    <t>[V6SNT9]</t>
  </si>
  <si>
    <t>[V6NDNT9]</t>
  </si>
  <si>
    <t>[V6DYNT9]</t>
  </si>
  <si>
    <t>[V6MONT9]</t>
  </si>
  <si>
    <t>[V6YYNT9]</t>
  </si>
  <si>
    <t>[V6IDNT10]</t>
  </si>
  <si>
    <t>[V6SNT10]</t>
  </si>
  <si>
    <t>[V6NDNT10]</t>
  </si>
  <si>
    <t>[V6DYNT10]</t>
  </si>
  <si>
    <t>[V6MONT10]</t>
  </si>
  <si>
    <t>[V6YYNT10]</t>
  </si>
  <si>
    <t>[V6TRS]</t>
  </si>
  <si>
    <t>[V6TRSDY]</t>
  </si>
  <si>
    <t>[V6TRSMO]</t>
  </si>
  <si>
    <t>[V6TRSYY]</t>
  </si>
  <si>
    <t>[V6NTRS]</t>
  </si>
  <si>
    <t>[V6NTRSDY]</t>
  </si>
  <si>
    <t>[V6NTRSMO]</t>
  </si>
  <si>
    <t>[V6NTRSYY]</t>
  </si>
  <si>
    <t>[V6OVRS]</t>
  </si>
  <si>
    <t>[V6OVRSDY]</t>
  </si>
  <si>
    <t>[V6OVRSMO]</t>
  </si>
  <si>
    <t>[V6OVRSYY]</t>
  </si>
  <si>
    <t>V7, enter visit ID:</t>
  </si>
  <si>
    <t>[V7VISID]</t>
  </si>
  <si>
    <t>[V7DYDT]</t>
  </si>
  <si>
    <t>[V7MODT]</t>
  </si>
  <si>
    <t>[V7YYDT]</t>
  </si>
  <si>
    <t>[V7IDT1]</t>
  </si>
  <si>
    <t>[V7ST1]</t>
  </si>
  <si>
    <t>[V7UT1]</t>
  </si>
  <si>
    <t>[V7NDT1]</t>
  </si>
  <si>
    <t>[V7DYT1]</t>
  </si>
  <si>
    <t>[V7MOT1]</t>
  </si>
  <si>
    <t>[V7YYT1]</t>
  </si>
  <si>
    <t>[V7IDT2]</t>
  </si>
  <si>
    <t>[V7ST2]</t>
  </si>
  <si>
    <t>[V7UT2]</t>
  </si>
  <si>
    <t>[V7NDT2]</t>
  </si>
  <si>
    <t>[V7DYT2]</t>
  </si>
  <si>
    <t>[V7MOT2]</t>
  </si>
  <si>
    <t>[V7YYT2]</t>
  </si>
  <si>
    <t>[V7IDT3]</t>
  </si>
  <si>
    <t>[V7ST3]</t>
  </si>
  <si>
    <t>[V7UT3]</t>
  </si>
  <si>
    <t>[V7NDT3]</t>
  </si>
  <si>
    <t>[V7DYT3]</t>
  </si>
  <si>
    <t>[V7MOT3]</t>
  </si>
  <si>
    <t>[V7YYT3]</t>
  </si>
  <si>
    <t>[V7IDT4]</t>
  </si>
  <si>
    <t>[V7ST4]</t>
  </si>
  <si>
    <t>[V7UT4]</t>
  </si>
  <si>
    <t>[V7NDT4]</t>
  </si>
  <si>
    <t>[V7DYT4]</t>
  </si>
  <si>
    <t>[V7MOT4]</t>
  </si>
  <si>
    <t>[V7YYT4]</t>
  </si>
  <si>
    <t>[V7IDT5]</t>
  </si>
  <si>
    <t>[V7ST5]</t>
  </si>
  <si>
    <t>[V7UT5]</t>
  </si>
  <si>
    <t>[V7NDT5]</t>
  </si>
  <si>
    <t>[V7DYT5]</t>
  </si>
  <si>
    <t>[V7MOT5]</t>
  </si>
  <si>
    <t>[V7YYT5]</t>
  </si>
  <si>
    <t>[V7IDT6]</t>
  </si>
  <si>
    <t>[V7ST6]</t>
  </si>
  <si>
    <t>[V7UT6]</t>
  </si>
  <si>
    <t>[V7NDT6]</t>
  </si>
  <si>
    <t>[V7DYT6]</t>
  </si>
  <si>
    <t>[V7MOT6]</t>
  </si>
  <si>
    <t>[V7YYT6]</t>
  </si>
  <si>
    <t>[V7IDT7]</t>
  </si>
  <si>
    <t>[V7ST7]</t>
  </si>
  <si>
    <t>[V7UT7]</t>
  </si>
  <si>
    <t>[V7NDT7]</t>
  </si>
  <si>
    <t>[V7DYT7]</t>
  </si>
  <si>
    <t>[V7MOT7]</t>
  </si>
  <si>
    <t>[V7YYT7]</t>
  </si>
  <si>
    <t>[V7IDT8]</t>
  </si>
  <si>
    <t>[V7ST8]</t>
  </si>
  <si>
    <t>[V7UT8]</t>
  </si>
  <si>
    <t>[V7NDT8]</t>
  </si>
  <si>
    <t>[V7DYT8]</t>
  </si>
  <si>
    <t>[V7MOT8]</t>
  </si>
  <si>
    <t>[V7YYT8]</t>
  </si>
  <si>
    <t>[V7IDT9]</t>
  </si>
  <si>
    <t>[V7ST9]</t>
  </si>
  <si>
    <t>[V7UT9]</t>
  </si>
  <si>
    <t>[V7NDT9]</t>
  </si>
  <si>
    <t>[V7DYT9]</t>
  </si>
  <si>
    <t>[V7MOT9]</t>
  </si>
  <si>
    <t>[V7YYT9]</t>
  </si>
  <si>
    <t>[V7IDT10]</t>
  </si>
  <si>
    <t>[V7ST10]</t>
  </si>
  <si>
    <t>[V7UT10]</t>
  </si>
  <si>
    <t>[V7NDT10]</t>
  </si>
  <si>
    <t>[V7DYT10]</t>
  </si>
  <si>
    <t>[V7MOT10]</t>
  </si>
  <si>
    <t>[V7YYT10]</t>
  </si>
  <si>
    <t>[V7IDNT1]</t>
  </si>
  <si>
    <t>[V7SNT1]</t>
  </si>
  <si>
    <t>[V7NDNT1]</t>
  </si>
  <si>
    <t>[V7DYNT1]</t>
  </si>
  <si>
    <t>[V7MONT1]</t>
  </si>
  <si>
    <t>[V7YYNT1]</t>
  </si>
  <si>
    <t>[V7IDNT2]</t>
  </si>
  <si>
    <t>[V7SNT2]</t>
  </si>
  <si>
    <t>[V7NDNT2]</t>
  </si>
  <si>
    <t>[V7DYNT2]</t>
  </si>
  <si>
    <t>[V7MONT2]</t>
  </si>
  <si>
    <t>[V7YYNT2]</t>
  </si>
  <si>
    <t>[V7IDNT3]</t>
  </si>
  <si>
    <t>[V7SNT3]</t>
  </si>
  <si>
    <t>[V7NDNT3]</t>
  </si>
  <si>
    <t>[V7DYNT3]</t>
  </si>
  <si>
    <t>[V7MONT3]</t>
  </si>
  <si>
    <t>[V7YYNT3]</t>
  </si>
  <si>
    <t>[V7IDNT4]</t>
  </si>
  <si>
    <t>[V7SNT4]</t>
  </si>
  <si>
    <t>[V7NDNT4]</t>
  </si>
  <si>
    <t>[V7DYNT4]</t>
  </si>
  <si>
    <t>[V7MONT4]</t>
  </si>
  <si>
    <t>[V7YYNT4]</t>
  </si>
  <si>
    <t>[V7IDNT5]</t>
  </si>
  <si>
    <t>[V7SNT5]</t>
  </si>
  <si>
    <t>[V7NDNT5]</t>
  </si>
  <si>
    <t>[V7DYNT5]</t>
  </si>
  <si>
    <t>[V7MONT5]</t>
  </si>
  <si>
    <t>[V7YYNT5]</t>
  </si>
  <si>
    <t>[V7IDNT6]</t>
  </si>
  <si>
    <t>[V7SNT6]</t>
  </si>
  <si>
    <t>[V7NDNT6]</t>
  </si>
  <si>
    <t>[V7DYNT6]</t>
  </si>
  <si>
    <t>[V7MONT6]</t>
  </si>
  <si>
    <t>[V7YYNT6]</t>
  </si>
  <si>
    <t>[V7IDNT7]</t>
  </si>
  <si>
    <t>[V7SNT7]</t>
  </si>
  <si>
    <t>[V7NDNT7]</t>
  </si>
  <si>
    <t>[V7DYNT7]</t>
  </si>
  <si>
    <t>[V7MONT7]</t>
  </si>
  <si>
    <t>[V7YYNT7]</t>
  </si>
  <si>
    <t>[V7IDNT8]</t>
  </si>
  <si>
    <t>[V7SNT8]</t>
  </si>
  <si>
    <t>[V7NDNT8]</t>
  </si>
  <si>
    <t>[V7DYNT8]</t>
  </si>
  <si>
    <t>[V7MONT8]</t>
  </si>
  <si>
    <t>[V7YYNT8]</t>
  </si>
  <si>
    <t>[V7IDNT9]</t>
  </si>
  <si>
    <t>[V7SNT9]</t>
  </si>
  <si>
    <t>[V7NDNT9]</t>
  </si>
  <si>
    <t>[V7DYNT9]</t>
  </si>
  <si>
    <t>[V7MONT9]</t>
  </si>
  <si>
    <t>[V7YYNT9]</t>
  </si>
  <si>
    <t>[V7IDNT10]</t>
  </si>
  <si>
    <t>[V7SNT10]</t>
  </si>
  <si>
    <t>[V7NDNT10]</t>
  </si>
  <si>
    <t>[V7DYNT10]</t>
  </si>
  <si>
    <t>[V7MONT10]</t>
  </si>
  <si>
    <t>[V7YYNT10]</t>
  </si>
  <si>
    <t>[V7TRS]</t>
  </si>
  <si>
    <t>[V7TRSDY]</t>
  </si>
  <si>
    <t>[V7TRSMO]</t>
  </si>
  <si>
    <t>[V7TRSYY]</t>
  </si>
  <si>
    <t>[V7NTRS]</t>
  </si>
  <si>
    <t>[V7NTRSDY]</t>
  </si>
  <si>
    <t>[V7NTRSMO]</t>
  </si>
  <si>
    <t>[V7NTRSYY]</t>
  </si>
  <si>
    <t>[V7OVRS]</t>
  </si>
  <si>
    <t>[V7OVRSDY]</t>
  </si>
  <si>
    <t>[V7OVRSMO]</t>
  </si>
  <si>
    <t>[V7OVRSYY]</t>
  </si>
  <si>
    <t>V8, enter visit ID:</t>
  </si>
  <si>
    <t>[V8VISID]</t>
  </si>
  <si>
    <t>[V8DYDT]</t>
  </si>
  <si>
    <t>[V8MODT]</t>
  </si>
  <si>
    <t>[V8YYDT]</t>
  </si>
  <si>
    <t>[V8IDT1]</t>
  </si>
  <si>
    <t>[V8ST1]</t>
  </si>
  <si>
    <t>[V8UT1]</t>
  </si>
  <si>
    <t>[V8NDT1]</t>
  </si>
  <si>
    <t>[V8DYT1]</t>
  </si>
  <si>
    <t>[V8MOT1]</t>
  </si>
  <si>
    <t>[V8YYT1]</t>
  </si>
  <si>
    <t>[V8IDT2]</t>
  </si>
  <si>
    <t>[V8ST2]</t>
  </si>
  <si>
    <t>[V8UT2]</t>
  </si>
  <si>
    <t>[V8NDT2]</t>
  </si>
  <si>
    <t>[V8DYT2]</t>
  </si>
  <si>
    <t>[V8MOT2]</t>
  </si>
  <si>
    <t>[V8YYT2]</t>
  </si>
  <si>
    <t>[V8IDT3]</t>
  </si>
  <si>
    <t>[V8ST3]</t>
  </si>
  <si>
    <t>[V8UT3]</t>
  </si>
  <si>
    <t>[V8NDT3]</t>
  </si>
  <si>
    <t>[V8DYT3]</t>
  </si>
  <si>
    <t>[V8MOT3]</t>
  </si>
  <si>
    <t>[V8YYT3]</t>
  </si>
  <si>
    <t>[V8IDT4]</t>
  </si>
  <si>
    <t>[V8ST4]</t>
  </si>
  <si>
    <t>[V8UT4]</t>
  </si>
  <si>
    <t>[V8NDT4]</t>
  </si>
  <si>
    <t>[V8DYT4]</t>
  </si>
  <si>
    <t>[V8MOT4]</t>
  </si>
  <si>
    <t>[V8YYT4]</t>
  </si>
  <si>
    <t>[V8IDT5]</t>
  </si>
  <si>
    <t>[V8ST5]</t>
  </si>
  <si>
    <t>[V8UT5]</t>
  </si>
  <si>
    <t>[V8NDT5]</t>
  </si>
  <si>
    <t>[V8DYT5]</t>
  </si>
  <si>
    <t>[V8MOT5]</t>
  </si>
  <si>
    <t>[V8YYT5]</t>
  </si>
  <si>
    <t>[V8IDT6]</t>
  </si>
  <si>
    <t>[V8ST6]</t>
  </si>
  <si>
    <t>[V8UT6]</t>
  </si>
  <si>
    <t>[V8NDT6]</t>
  </si>
  <si>
    <t>[V8DYT6]</t>
  </si>
  <si>
    <t>[V8MOT6]</t>
  </si>
  <si>
    <t>[V8YYT6]</t>
  </si>
  <si>
    <t>[V8IDT7]</t>
  </si>
  <si>
    <t>[V8ST7]</t>
  </si>
  <si>
    <t>[V8UT7]</t>
  </si>
  <si>
    <t>[V8NDT7]</t>
  </si>
  <si>
    <t>[V8DYT7]</t>
  </si>
  <si>
    <t>[V8MOT7]</t>
  </si>
  <si>
    <t>[V8YYT7]</t>
  </si>
  <si>
    <t>[V8IDT8]</t>
  </si>
  <si>
    <t>[V8ST8]</t>
  </si>
  <si>
    <t>[V8UT8]</t>
  </si>
  <si>
    <t>[V8NDT8]</t>
  </si>
  <si>
    <t>[V8DYT8]</t>
  </si>
  <si>
    <t>[V8MOT8]</t>
  </si>
  <si>
    <t>[V8YYT8]</t>
  </si>
  <si>
    <t>[V8IDT9]</t>
  </si>
  <si>
    <t>[V8ST9]</t>
  </si>
  <si>
    <t>[V8UT9]</t>
  </si>
  <si>
    <t>[V8NDT9]</t>
  </si>
  <si>
    <t>[V8DYT9]</t>
  </si>
  <si>
    <t>[V8MOT9]</t>
  </si>
  <si>
    <t>[V8YYT9]</t>
  </si>
  <si>
    <t>[V8IDT10]</t>
  </si>
  <si>
    <t>[V8ST10]</t>
  </si>
  <si>
    <t>[V8UT10]</t>
  </si>
  <si>
    <t>[V8NDT10]</t>
  </si>
  <si>
    <t>[V8DYT10]</t>
  </si>
  <si>
    <t>[V8MOT10]</t>
  </si>
  <si>
    <t>[V8YYT10]</t>
  </si>
  <si>
    <t>[V8IDNT1]</t>
  </si>
  <si>
    <t>[V8SNT1]</t>
  </si>
  <si>
    <t>[V8NDNT1]</t>
  </si>
  <si>
    <t>[V8DYNT1]</t>
  </si>
  <si>
    <t>[V8MONT1]</t>
  </si>
  <si>
    <t>[V8YYNT1]</t>
  </si>
  <si>
    <t>[V8IDNT2]</t>
  </si>
  <si>
    <t>[V8SNT2]</t>
  </si>
  <si>
    <t>[V8NDNT2]</t>
  </si>
  <si>
    <t>[V8DYNT2]</t>
  </si>
  <si>
    <t>[V8MONT2]</t>
  </si>
  <si>
    <t>[V8YYNT2]</t>
  </si>
  <si>
    <t>[V8IDNT3]</t>
  </si>
  <si>
    <t>[V8SNT3]</t>
  </si>
  <si>
    <t>[V8NDNT3]</t>
  </si>
  <si>
    <t>[V8DYNT3]</t>
  </si>
  <si>
    <t>[V8MONT3]</t>
  </si>
  <si>
    <t>[V8YYNT3]</t>
  </si>
  <si>
    <t>[V8IDNT4]</t>
  </si>
  <si>
    <t>[V8SNT4]</t>
  </si>
  <si>
    <t>[V8NDNT4]</t>
  </si>
  <si>
    <t>[V8DYNT4]</t>
  </si>
  <si>
    <t>[V8MONT4]</t>
  </si>
  <si>
    <t>[V8YYNT4]</t>
  </si>
  <si>
    <t>[V8IDNT5]</t>
  </si>
  <si>
    <t>[V8SNT5]</t>
  </si>
  <si>
    <t>[V8NDNT5]</t>
  </si>
  <si>
    <t>[V8DYNT5]</t>
  </si>
  <si>
    <t>[V8MONT5]</t>
  </si>
  <si>
    <t>[V8YYNT5]</t>
  </si>
  <si>
    <t>[V8IDNT6]</t>
  </si>
  <si>
    <t>[V8SNT6]</t>
  </si>
  <si>
    <t>[V8NDNT6]</t>
  </si>
  <si>
    <t>[V8DYNT6]</t>
  </si>
  <si>
    <t>[V8MONT6]</t>
  </si>
  <si>
    <t>[V8YYNT6]</t>
  </si>
  <si>
    <t>[V8IDNT7]</t>
  </si>
  <si>
    <t>[V8SNT7]</t>
  </si>
  <si>
    <t>[V8NDNT7]</t>
  </si>
  <si>
    <t>[V8DYNT7]</t>
  </si>
  <si>
    <t>[V8MONT7]</t>
  </si>
  <si>
    <t>[V8YYNT7]</t>
  </si>
  <si>
    <t>[V8IDNT8]</t>
  </si>
  <si>
    <t>[V8SNT8]</t>
  </si>
  <si>
    <t>[V8NDNT8]</t>
  </si>
  <si>
    <t>[V8DYNT8]</t>
  </si>
  <si>
    <t>[V8MONT8]</t>
  </si>
  <si>
    <t>[V8YYNT8]</t>
  </si>
  <si>
    <t>[V8IDNT9]</t>
  </si>
  <si>
    <t>[V8SNT9]</t>
  </si>
  <si>
    <t>[V8NDNT9]</t>
  </si>
  <si>
    <t>[V8DYNT9]</t>
  </si>
  <si>
    <t>[V8MONT9]</t>
  </si>
  <si>
    <t>[V8YYNT9]</t>
  </si>
  <si>
    <t>[V8IDNT10]</t>
  </si>
  <si>
    <t>[V8SNT10]</t>
  </si>
  <si>
    <t>[V8NDNT10]</t>
  </si>
  <si>
    <t>[V8DYNT10]</t>
  </si>
  <si>
    <t>[V8MONT10]</t>
  </si>
  <si>
    <t>[V8YYNT10]</t>
  </si>
  <si>
    <t>[V8TRS]</t>
  </si>
  <si>
    <t>[V8TRSDY]</t>
  </si>
  <si>
    <t>[V8TRSMO]</t>
  </si>
  <si>
    <t>[V8TRSYY]</t>
  </si>
  <si>
    <t>[V8NTRS]</t>
  </si>
  <si>
    <t>[V8NTRSDY]</t>
  </si>
  <si>
    <t>[V8NTRSMO]</t>
  </si>
  <si>
    <t>[V8NTRSYY]</t>
  </si>
  <si>
    <t>[V8OVRS]</t>
  </si>
  <si>
    <t>[V8OVRSDY]</t>
  </si>
  <si>
    <t>[V8OVRSMO]</t>
  </si>
  <si>
    <t>[V8OVRSYY]</t>
  </si>
  <si>
    <t>V9, enter visit ID:</t>
  </si>
  <si>
    <t>[V9VISID]</t>
  </si>
  <si>
    <t>[V9DYDT]</t>
  </si>
  <si>
    <t>[V9MODT]</t>
  </si>
  <si>
    <t>[V9YYDT]</t>
  </si>
  <si>
    <t>[V9IDT1]</t>
  </si>
  <si>
    <t>[V9ST1]</t>
  </si>
  <si>
    <t>[V9UT1]</t>
  </si>
  <si>
    <t>[V9NDT1]</t>
  </si>
  <si>
    <t>[V9DYT1]</t>
  </si>
  <si>
    <t>[V9MOT1]</t>
  </si>
  <si>
    <t>[V9YYT1]</t>
  </si>
  <si>
    <t>[V9IDT2]</t>
  </si>
  <si>
    <t>[V9ST2]</t>
  </si>
  <si>
    <t>[V9UT2]</t>
  </si>
  <si>
    <t>[V9NDT2]</t>
  </si>
  <si>
    <t>[V9DYT2]</t>
  </si>
  <si>
    <t>[V9MOT2]</t>
  </si>
  <si>
    <t>[V9YYT2]</t>
  </si>
  <si>
    <t>[V9IDT3]</t>
  </si>
  <si>
    <t>[V9ST3]</t>
  </si>
  <si>
    <t>[V9UT3]</t>
  </si>
  <si>
    <t>[V9NDT3]</t>
  </si>
  <si>
    <t>[V9DYT3]</t>
  </si>
  <si>
    <t>[V9MOT3]</t>
  </si>
  <si>
    <t>[V9YYT3]</t>
  </si>
  <si>
    <t>[V9IDT4]</t>
  </si>
  <si>
    <t>[V9ST4]</t>
  </si>
  <si>
    <t>[V9UT4]</t>
  </si>
  <si>
    <t>[V9NDT4]</t>
  </si>
  <si>
    <t>[V9DYT4]</t>
  </si>
  <si>
    <t>[V9MOT4]</t>
  </si>
  <si>
    <t>[V9YYT4]</t>
  </si>
  <si>
    <t>[V9IDT5]</t>
  </si>
  <si>
    <t>[V9ST5]</t>
  </si>
  <si>
    <t>[V9UT5]</t>
  </si>
  <si>
    <t>[V9NDT5]</t>
  </si>
  <si>
    <t>[V9DYT5]</t>
  </si>
  <si>
    <t>[V9MOT5]</t>
  </si>
  <si>
    <t>[V9YYT5]</t>
  </si>
  <si>
    <t>[V9IDT6]</t>
  </si>
  <si>
    <t>[V9ST6]</t>
  </si>
  <si>
    <t>[V9UT6]</t>
  </si>
  <si>
    <t>[V9NDT6]</t>
  </si>
  <si>
    <t>[V9DYT6]</t>
  </si>
  <si>
    <t>[V9MOT6]</t>
  </si>
  <si>
    <t>[V9YYT6]</t>
  </si>
  <si>
    <t>[V9IDT7]</t>
  </si>
  <si>
    <t>[V9ST7]</t>
  </si>
  <si>
    <t>[V9UT7]</t>
  </si>
  <si>
    <t>[V9NDT7]</t>
  </si>
  <si>
    <t>[V9DYT7]</t>
  </si>
  <si>
    <t>[V9MOT7]</t>
  </si>
  <si>
    <t>[V9YYT7]</t>
  </si>
  <si>
    <t>[V9IDT8]</t>
  </si>
  <si>
    <t>[V9ST8]</t>
  </si>
  <si>
    <t>[V9UT8]</t>
  </si>
  <si>
    <t>[V9NDT8]</t>
  </si>
  <si>
    <t>[V9DYT8]</t>
  </si>
  <si>
    <t>[V9MOT8]</t>
  </si>
  <si>
    <t>[V9YYT8]</t>
  </si>
  <si>
    <t>[V9IDT9]</t>
  </si>
  <si>
    <t>[V9ST9]</t>
  </si>
  <si>
    <t>[V9UT9]</t>
  </si>
  <si>
    <t>[V9NDT9]</t>
  </si>
  <si>
    <t>[V9DYT9]</t>
  </si>
  <si>
    <t>[V9MOT9]</t>
  </si>
  <si>
    <t>[V9YYT9]</t>
  </si>
  <si>
    <t>[V9IDT10]</t>
  </si>
  <si>
    <t>[V9ST10]</t>
  </si>
  <si>
    <t>[V9UT10]</t>
  </si>
  <si>
    <t>[V9NDT10]</t>
  </si>
  <si>
    <t>[V9DYT10]</t>
  </si>
  <si>
    <t>[V9MOT10]</t>
  </si>
  <si>
    <t>[V9YYT10]</t>
  </si>
  <si>
    <t>[V9IDNT1]</t>
  </si>
  <si>
    <t>[V9SNT1]</t>
  </si>
  <si>
    <t>[V9NDNT1]</t>
  </si>
  <si>
    <t>[V9DYNT1]</t>
  </si>
  <si>
    <t>[V9MONT1]</t>
  </si>
  <si>
    <t>[V9YYNT1]</t>
  </si>
  <si>
    <t>[V9IDNT2]</t>
  </si>
  <si>
    <t>[V9SNT2]</t>
  </si>
  <si>
    <t>[V9NDNT2]</t>
  </si>
  <si>
    <t>[V9DYNT2]</t>
  </si>
  <si>
    <t>[V9MONT2]</t>
  </si>
  <si>
    <t>[V9YYNT2]</t>
  </si>
  <si>
    <t>[V9IDNT3]</t>
  </si>
  <si>
    <t>[V9SNT3]</t>
  </si>
  <si>
    <t>[V9NDNT3]</t>
  </si>
  <si>
    <t>[V9DYNT3]</t>
  </si>
  <si>
    <t>[V9MONT3]</t>
  </si>
  <si>
    <t>[V9YYNT3]</t>
  </si>
  <si>
    <t>[V9IDNT4]</t>
  </si>
  <si>
    <t>[V9SNT4]</t>
  </si>
  <si>
    <t>[V9NDNT4]</t>
  </si>
  <si>
    <t>[V9DYNT4]</t>
  </si>
  <si>
    <t>[V9MONT4]</t>
  </si>
  <si>
    <t>[V9YYNT4]</t>
  </si>
  <si>
    <t>[V9IDNT5]</t>
  </si>
  <si>
    <t>[V9SNT5]</t>
  </si>
  <si>
    <t>[V9NDNT5]</t>
  </si>
  <si>
    <t>[V9DYNT5]</t>
  </si>
  <si>
    <t>[V9MONT5]</t>
  </si>
  <si>
    <t>[V9YYNT5]</t>
  </si>
  <si>
    <t>[V9IDNT6]</t>
  </si>
  <si>
    <t>[V9SNT6]</t>
  </si>
  <si>
    <t>[V9NDNT6]</t>
  </si>
  <si>
    <t>[V9DYNT6]</t>
  </si>
  <si>
    <t>[V9MONT6]</t>
  </si>
  <si>
    <t>[V9YYNT6]</t>
  </si>
  <si>
    <t>[V9IDNT7]</t>
  </si>
  <si>
    <t>[V9SNT7]</t>
  </si>
  <si>
    <t>[V9NDNT7]</t>
  </si>
  <si>
    <t>[V9DYNT7]</t>
  </si>
  <si>
    <t>[V9MONT7]</t>
  </si>
  <si>
    <t>[V9YYNT7]</t>
  </si>
  <si>
    <t>[V9IDNT8]</t>
  </si>
  <si>
    <t>[V9SNT8]</t>
  </si>
  <si>
    <t>[V9NDNT8]</t>
  </si>
  <si>
    <t>[V9DYNT8]</t>
  </si>
  <si>
    <t>[V9MONT8]</t>
  </si>
  <si>
    <t>[V9YYNT8]</t>
  </si>
  <si>
    <t>[V9IDNT9]</t>
  </si>
  <si>
    <t>[V9SNT9]</t>
  </si>
  <si>
    <t>[V9NDNT9]</t>
  </si>
  <si>
    <t>[V9DYNT9]</t>
  </si>
  <si>
    <t>[V9MONT9]</t>
  </si>
  <si>
    <t>[V9YYNT9]</t>
  </si>
  <si>
    <t>[V9IDNT10]</t>
  </si>
  <si>
    <t>[V9SNT10]</t>
  </si>
  <si>
    <t>[V9NDNT10]</t>
  </si>
  <si>
    <t>[V9DYNT10]</t>
  </si>
  <si>
    <t>[V9MONT10]</t>
  </si>
  <si>
    <t>[V9YYNT10]</t>
  </si>
  <si>
    <t>[V9TRS]</t>
  </si>
  <si>
    <t>[V9TRSDY]</t>
  </si>
  <si>
    <t>[V9TRSMO]</t>
  </si>
  <si>
    <t>[V9TRSYY]</t>
  </si>
  <si>
    <t>[V9NTRS]</t>
  </si>
  <si>
    <t>[V9NTRSDY]</t>
  </si>
  <si>
    <t>[V9NTRSMO]</t>
  </si>
  <si>
    <t>[V9NTRSYY]</t>
  </si>
  <si>
    <t>[V9OVRS]</t>
  </si>
  <si>
    <t>[V9OVRSDY]</t>
  </si>
  <si>
    <t>[V9OVRSMO]</t>
  </si>
  <si>
    <t>[V9OVRSYY]</t>
  </si>
  <si>
    <t>V10, enter visit ID:</t>
  </si>
  <si>
    <t>[V10VISID]</t>
  </si>
  <si>
    <t>[V10DYDT]</t>
  </si>
  <si>
    <t>[V10MODT]</t>
  </si>
  <si>
    <t>[V10YYDT]</t>
  </si>
  <si>
    <t>[V10IDT1]</t>
  </si>
  <si>
    <t>[V10ST1]</t>
  </si>
  <si>
    <t>[V10UT1]</t>
  </si>
  <si>
    <t>[V10NDT1]</t>
  </si>
  <si>
    <t>[V10DYT1]</t>
  </si>
  <si>
    <t>[V10MOT1]</t>
  </si>
  <si>
    <t>[V10YYT1]</t>
  </si>
  <si>
    <t>[V10IDT2]</t>
  </si>
  <si>
    <t>[V10ST2]</t>
  </si>
  <si>
    <t>[V10UT2]</t>
  </si>
  <si>
    <t>[V10NDT2]</t>
  </si>
  <si>
    <t>[V10DYT2]</t>
  </si>
  <si>
    <t>[V10MOT2]</t>
  </si>
  <si>
    <t>[V10YYT2]</t>
  </si>
  <si>
    <t>[V10IDT3]</t>
  </si>
  <si>
    <t>[V10ST3]</t>
  </si>
  <si>
    <t>[V10UT3]</t>
  </si>
  <si>
    <t>[V10NDT3]</t>
  </si>
  <si>
    <t>[V10DYT3]</t>
  </si>
  <si>
    <t>[V10MOT3]</t>
  </si>
  <si>
    <t>[V10YYT3]</t>
  </si>
  <si>
    <t>[V10IDT4]</t>
  </si>
  <si>
    <t>[V10ST4]</t>
  </si>
  <si>
    <t>[V10UT4]</t>
  </si>
  <si>
    <t>[V10NDT4]</t>
  </si>
  <si>
    <t>[V10DYT4]</t>
  </si>
  <si>
    <t>[V10MOT4]</t>
  </si>
  <si>
    <t>[V10YYT4]</t>
  </si>
  <si>
    <t>[V10IDT5]</t>
  </si>
  <si>
    <t>[V10ST5]</t>
  </si>
  <si>
    <t>[V10UT5]</t>
  </si>
  <si>
    <t>[V10NDT5]</t>
  </si>
  <si>
    <t>[V10DYT5]</t>
  </si>
  <si>
    <t>[V10MOT5]</t>
  </si>
  <si>
    <t>[V10YYT5]</t>
  </si>
  <si>
    <t>[V10IDT6]</t>
  </si>
  <si>
    <t>[V10ST6]</t>
  </si>
  <si>
    <t>[V10UT6]</t>
  </si>
  <si>
    <t>[V10NDT6]</t>
  </si>
  <si>
    <t>[V10DYT6]</t>
  </si>
  <si>
    <t>[V10MOT6]</t>
  </si>
  <si>
    <t>[V10YYT6]</t>
  </si>
  <si>
    <t>[V10IDT7]</t>
  </si>
  <si>
    <t>[V10ST7]</t>
  </si>
  <si>
    <t>[V10UT7]</t>
  </si>
  <si>
    <t>[V10NDT7]</t>
  </si>
  <si>
    <t>[V10DYT7]</t>
  </si>
  <si>
    <t>[V10MOT7]</t>
  </si>
  <si>
    <t>[V10YYT7]</t>
  </si>
  <si>
    <t>[V10IDT8]</t>
  </si>
  <si>
    <t>[V10ST8]</t>
  </si>
  <si>
    <t>[V10UT8]</t>
  </si>
  <si>
    <t>[V10NDT8]</t>
  </si>
  <si>
    <t>[V10DYT8]</t>
  </si>
  <si>
    <t>[V10MOT8]</t>
  </si>
  <si>
    <t>[V10YYT8]</t>
  </si>
  <si>
    <t>[V10IDT9]</t>
  </si>
  <si>
    <t>[V10ST9]</t>
  </si>
  <si>
    <t>[V10UT9]</t>
  </si>
  <si>
    <t>[V10NDT9]</t>
  </si>
  <si>
    <t>[V10DYT9]</t>
  </si>
  <si>
    <t>[V10MOT9]</t>
  </si>
  <si>
    <t>[V10YYT9]</t>
  </si>
  <si>
    <t>[V10IDT10]</t>
  </si>
  <si>
    <t>[V10ST10]</t>
  </si>
  <si>
    <t>[V10UT10]</t>
  </si>
  <si>
    <t>[V10NDT10]</t>
  </si>
  <si>
    <t>[V10DYT10]</t>
  </si>
  <si>
    <t>[V10MOT10]</t>
  </si>
  <si>
    <t>[V10YYT10]</t>
  </si>
  <si>
    <t>[V10IDNT1]</t>
  </si>
  <si>
    <t>[V10SNT1]</t>
  </si>
  <si>
    <t>[V10NDNT1]</t>
  </si>
  <si>
    <t>[V10DYNT1]</t>
  </si>
  <si>
    <t>[V10MONT1]</t>
  </si>
  <si>
    <t>[V10YYNT1]</t>
  </si>
  <si>
    <t>[V10IDNT2]</t>
  </si>
  <si>
    <t>[V10SNT2]</t>
  </si>
  <si>
    <t>[V10NDNT2]</t>
  </si>
  <si>
    <t>[V10DYNT2]</t>
  </si>
  <si>
    <t>[V10MONT2]</t>
  </si>
  <si>
    <t>[V10YYNT2]</t>
  </si>
  <si>
    <t>[V10IDNT3]</t>
  </si>
  <si>
    <t>[V10SNT3]</t>
  </si>
  <si>
    <t>[V10NDNT3]</t>
  </si>
  <si>
    <t>[V10DYNT3]</t>
  </si>
  <si>
    <t>[V10MONT3]</t>
  </si>
  <si>
    <t>[V10YYNT3]</t>
  </si>
  <si>
    <t>[V10IDNT4]</t>
  </si>
  <si>
    <t>[V10SNT4]</t>
  </si>
  <si>
    <t>[V10NDNT4]</t>
  </si>
  <si>
    <t>[V10DYNT4]</t>
  </si>
  <si>
    <t>[V10MONT4]</t>
  </si>
  <si>
    <t>[V10YYNT4]</t>
  </si>
  <si>
    <t>[V10IDNT5]</t>
  </si>
  <si>
    <t>[V10SNT5]</t>
  </si>
  <si>
    <t>[V10NDNT5]</t>
  </si>
  <si>
    <t>[V10DYNT5]</t>
  </si>
  <si>
    <t>[V10MONT5]</t>
  </si>
  <si>
    <t>[V10YYNT5]</t>
  </si>
  <si>
    <t>[V10IDNT6]</t>
  </si>
  <si>
    <t>[V10SNT6]</t>
  </si>
  <si>
    <t>[V10NDNT6]</t>
  </si>
  <si>
    <t>[V10DYNT6]</t>
  </si>
  <si>
    <t>[V10MONT6]</t>
  </si>
  <si>
    <t>[V10YYNT6]</t>
  </si>
  <si>
    <t>[V10IDNT7]</t>
  </si>
  <si>
    <t>[V10SNT7]</t>
  </si>
  <si>
    <t>[V10NDNT7]</t>
  </si>
  <si>
    <t>[V10DYNT7]</t>
  </si>
  <si>
    <t>[V10MONT7]</t>
  </si>
  <si>
    <t>[V10YYNT7]</t>
  </si>
  <si>
    <t>[V10IDNT8]</t>
  </si>
  <si>
    <t>[V10SNT8]</t>
  </si>
  <si>
    <t>[V10NDNT8]</t>
  </si>
  <si>
    <t>[V10DYNT8]</t>
  </si>
  <si>
    <t>[V10MONT8]</t>
  </si>
  <si>
    <t>[V10YYNT8]</t>
  </si>
  <si>
    <t>[V10IDNT9]</t>
  </si>
  <si>
    <t>[V10SNT9]</t>
  </si>
  <si>
    <t>[V10NDNT9]</t>
  </si>
  <si>
    <t>[V10DYNT9]</t>
  </si>
  <si>
    <t>[V10MONT9]</t>
  </si>
  <si>
    <t>[V10YYNT9]</t>
  </si>
  <si>
    <t>[V10IDNT10]</t>
  </si>
  <si>
    <t>[V10SNT10]</t>
  </si>
  <si>
    <t>[V10NDNT10]</t>
  </si>
  <si>
    <t>[V10DYNT10]</t>
  </si>
  <si>
    <t>[V10MONT10]</t>
  </si>
  <si>
    <t>[V10YYNT10]</t>
  </si>
  <si>
    <t>[V10TRS]</t>
  </si>
  <si>
    <t>[V10TRSDY]</t>
  </si>
  <si>
    <t>[V10TRSMO]</t>
  </si>
  <si>
    <t>[V10TRSYY]</t>
  </si>
  <si>
    <t>[V10NTRS]</t>
  </si>
  <si>
    <t>[V10NTRSDY]</t>
  </si>
  <si>
    <t>[V10NTRSMO]</t>
  </si>
  <si>
    <t>[V10NTRSYY]</t>
  </si>
  <si>
    <t>[V10OVRS]</t>
  </si>
  <si>
    <t>[V10OVRSDY]</t>
  </si>
  <si>
    <t>[V10OVRSMO]</t>
  </si>
  <si>
    <t>[V10OVRSYY]</t>
  </si>
  <si>
    <t>V11, enter visit ID:</t>
  </si>
  <si>
    <t>[V11VISID]</t>
  </si>
  <si>
    <t>[V11DYDT]</t>
  </si>
  <si>
    <t>[V11MODT]</t>
  </si>
  <si>
    <t>[V11YYDT]</t>
  </si>
  <si>
    <t>[V11IDT1]</t>
  </si>
  <si>
    <t>[V11ST1]</t>
  </si>
  <si>
    <t>[V11UT1]</t>
  </si>
  <si>
    <t>[V11NDT1]</t>
  </si>
  <si>
    <t>[V11DYT1]</t>
  </si>
  <si>
    <t>[V11MOT1]</t>
  </si>
  <si>
    <t>[V11YYT1]</t>
  </si>
  <si>
    <t>[V11IDT2]</t>
  </si>
  <si>
    <t>[V11ST2]</t>
  </si>
  <si>
    <t>[V11UT2]</t>
  </si>
  <si>
    <t>[V11NDT2]</t>
  </si>
  <si>
    <t>[V11DYT2]</t>
  </si>
  <si>
    <t>[V11MOT2]</t>
  </si>
  <si>
    <t>[V11YYT2]</t>
  </si>
  <si>
    <t>[V11IDT3]</t>
  </si>
  <si>
    <t>[V11ST3]</t>
  </si>
  <si>
    <t>[V11UT3]</t>
  </si>
  <si>
    <t>[V11NDT3]</t>
  </si>
  <si>
    <t>[V11DYT3]</t>
  </si>
  <si>
    <t>[V11MOT3]</t>
  </si>
  <si>
    <t>[V11YYT3]</t>
  </si>
  <si>
    <t>[V11IDT4]</t>
  </si>
  <si>
    <t>[V11ST4]</t>
  </si>
  <si>
    <t>[V11UT4]</t>
  </si>
  <si>
    <t>[V11NDT4]</t>
  </si>
  <si>
    <t>[V11DYT4]</t>
  </si>
  <si>
    <t>[V11MOT4]</t>
  </si>
  <si>
    <t>[V11YYT4]</t>
  </si>
  <si>
    <t>[V11IDT5]</t>
  </si>
  <si>
    <t>[V11ST5]</t>
  </si>
  <si>
    <t>[V11UT5]</t>
  </si>
  <si>
    <t>[V11NDT5]</t>
  </si>
  <si>
    <t>[V11DYT5]</t>
  </si>
  <si>
    <t>[V11MOT5]</t>
  </si>
  <si>
    <t>[V11YYT5]</t>
  </si>
  <si>
    <t>[V11IDT6]</t>
  </si>
  <si>
    <t>[V11ST6]</t>
  </si>
  <si>
    <t>[V11UT6]</t>
  </si>
  <si>
    <t>[V11NDT6]</t>
  </si>
  <si>
    <t>[V11DYT6]</t>
  </si>
  <si>
    <t>[V11MOT6]</t>
  </si>
  <si>
    <t>[V11YYT6]</t>
  </si>
  <si>
    <t>[V11IDT7]</t>
  </si>
  <si>
    <t>[V11ST7]</t>
  </si>
  <si>
    <t>[V11UT7]</t>
  </si>
  <si>
    <t>[V11NDT7]</t>
  </si>
  <si>
    <t>[V11DYT7]</t>
  </si>
  <si>
    <t>[V11MOT7]</t>
  </si>
  <si>
    <t>[V11YYT7]</t>
  </si>
  <si>
    <t>[V11IDT8]</t>
  </si>
  <si>
    <t>[V11ST8]</t>
  </si>
  <si>
    <t>[V11UT8]</t>
  </si>
  <si>
    <t>[V11NDT8]</t>
  </si>
  <si>
    <t>[V11DYT8]</t>
  </si>
  <si>
    <t>[V11MOT8]</t>
  </si>
  <si>
    <t>[V11YYT8]</t>
  </si>
  <si>
    <t>[V11IDT9]</t>
  </si>
  <si>
    <t>[V11ST9]</t>
  </si>
  <si>
    <t>[V11UT9]</t>
  </si>
  <si>
    <t>[V11NDT9]</t>
  </si>
  <si>
    <t>[V11DYT9]</t>
  </si>
  <si>
    <t>[V11MOT9]</t>
  </si>
  <si>
    <t>[V11YYT9]</t>
  </si>
  <si>
    <t>[V11IDT10]</t>
  </si>
  <si>
    <t>[V11ST10]</t>
  </si>
  <si>
    <t>[V11UT10]</t>
  </si>
  <si>
    <t>[V11NDT10]</t>
  </si>
  <si>
    <t>[V11DYT10]</t>
  </si>
  <si>
    <t>[V11MOT10]</t>
  </si>
  <si>
    <t>[V11YYT10]</t>
  </si>
  <si>
    <t>[V11IDNT1]</t>
  </si>
  <si>
    <t>[V11SNT1]</t>
  </si>
  <si>
    <t>[V11NDNT1]</t>
  </si>
  <si>
    <t>[V11DYNT1]</t>
  </si>
  <si>
    <t>[V11MONT1]</t>
  </si>
  <si>
    <t>[V11YYNT1]</t>
  </si>
  <si>
    <t>[V11IDNT2]</t>
  </si>
  <si>
    <t>[V11SNT2]</t>
  </si>
  <si>
    <t>[V11NDNT2]</t>
  </si>
  <si>
    <t>[V11DYNT2]</t>
  </si>
  <si>
    <t>[V11MONT2]</t>
  </si>
  <si>
    <t>[V11YYNT2]</t>
  </si>
  <si>
    <t>[V11IDNT3]</t>
  </si>
  <si>
    <t>[V11SNT3]</t>
  </si>
  <si>
    <t>[V11NDNT3]</t>
  </si>
  <si>
    <t>[V11DYNT3]</t>
  </si>
  <si>
    <t>[V11MONT3]</t>
  </si>
  <si>
    <t>[V11YYNT3]</t>
  </si>
  <si>
    <t>[V11IDNT4]</t>
  </si>
  <si>
    <t>[V11SNT4]</t>
  </si>
  <si>
    <t>[V11NDNT4]</t>
  </si>
  <si>
    <t>[V11DYNT4]</t>
  </si>
  <si>
    <t>[V11MONT4]</t>
  </si>
  <si>
    <t>[V11YYNT4]</t>
  </si>
  <si>
    <t>[V11IDNT5]</t>
  </si>
  <si>
    <t>[V11SNT5]</t>
  </si>
  <si>
    <t>[V11NDNT5]</t>
  </si>
  <si>
    <t>[V11DYNT5]</t>
  </si>
  <si>
    <t>[V11MONT5]</t>
  </si>
  <si>
    <t>[V11YYNT5]</t>
  </si>
  <si>
    <t>[V11IDNT6]</t>
  </si>
  <si>
    <t>[V11SNT6]</t>
  </si>
  <si>
    <t>[V11NDNT6]</t>
  </si>
  <si>
    <t>[V11DYNT6]</t>
  </si>
  <si>
    <t>[V11MONT6]</t>
  </si>
  <si>
    <t>[V11YYNT6]</t>
  </si>
  <si>
    <t>[V11IDNT7]</t>
  </si>
  <si>
    <t>[V11SNT7]</t>
  </si>
  <si>
    <t>[V11NDNT7]</t>
  </si>
  <si>
    <t>[V11DYNT7]</t>
  </si>
  <si>
    <t>[V11MONT7]</t>
  </si>
  <si>
    <t>[V11YYNT7]</t>
  </si>
  <si>
    <t>[V11IDNT8]</t>
  </si>
  <si>
    <t>[V11SNT8]</t>
  </si>
  <si>
    <t>[V11NDNT8]</t>
  </si>
  <si>
    <t>[V11DYNT8]</t>
  </si>
  <si>
    <t>[V11MONT8]</t>
  </si>
  <si>
    <t>[V11YYNT8]</t>
  </si>
  <si>
    <t>[V11IDNT9]</t>
  </si>
  <si>
    <t>[V11SNT9]</t>
  </si>
  <si>
    <t>[V11NDNT9]</t>
  </si>
  <si>
    <t>[V11DYNT9]</t>
  </si>
  <si>
    <t>[V11MONT9]</t>
  </si>
  <si>
    <t>[V11YYNT9]</t>
  </si>
  <si>
    <t>[V11IDNT10]</t>
  </si>
  <si>
    <t>[V11SNT10]</t>
  </si>
  <si>
    <t>[V11NDNT10]</t>
  </si>
  <si>
    <t>[V11DYNT10]</t>
  </si>
  <si>
    <t>[V11MONT10]</t>
  </si>
  <si>
    <t>[V11YYNT10]</t>
  </si>
  <si>
    <t>[V11TRS]</t>
  </si>
  <si>
    <t>[V11TRSDY]</t>
  </si>
  <si>
    <t>[V11TRSMO]</t>
  </si>
  <si>
    <t>[V11TRSYY]</t>
  </si>
  <si>
    <t>[V11NTRS]</t>
  </si>
  <si>
    <t>[V11NTRSDY]</t>
  </si>
  <si>
    <t>[V11NTRSMO]</t>
  </si>
  <si>
    <t>[V11NTRSYY]</t>
  </si>
  <si>
    <t>[V11OVRS]</t>
  </si>
  <si>
    <t>[V11OVRSDY]</t>
  </si>
  <si>
    <t>[V11OVRSMO]</t>
  </si>
  <si>
    <t>[V11OVRSYY]</t>
  </si>
  <si>
    <t>V12, enter visit ID:</t>
  </si>
  <si>
    <t>[V12VISID]</t>
  </si>
  <si>
    <t>[V12DYDT]</t>
  </si>
  <si>
    <t>[V12MODT]</t>
  </si>
  <si>
    <t>[V12YYDT]</t>
  </si>
  <si>
    <t>[V12IDT1]</t>
  </si>
  <si>
    <t>[V12ST1]</t>
  </si>
  <si>
    <t>[V12UT1]</t>
  </si>
  <si>
    <t>[V12NDT1]</t>
  </si>
  <si>
    <t>[V12DYT1]</t>
  </si>
  <si>
    <t>[V12MOT1]</t>
  </si>
  <si>
    <t>[V12YYT1]</t>
  </si>
  <si>
    <t>[V12IDT2]</t>
  </si>
  <si>
    <t>[V12ST2]</t>
  </si>
  <si>
    <t>[V12UT2]</t>
  </si>
  <si>
    <t>[V12NDT2]</t>
  </si>
  <si>
    <t>[V12DYT2]</t>
  </si>
  <si>
    <t>[V12MOT2]</t>
  </si>
  <si>
    <t>[V12YYT2]</t>
  </si>
  <si>
    <t>[V12IDT3]</t>
  </si>
  <si>
    <t>[V12ST3]</t>
  </si>
  <si>
    <t>[V12UT3]</t>
  </si>
  <si>
    <t>[V12NDT3]</t>
  </si>
  <si>
    <t>[V12DYT3]</t>
  </si>
  <si>
    <t>[V12MOT3]</t>
  </si>
  <si>
    <t>[V12YYT3]</t>
  </si>
  <si>
    <t>[V12IDT4]</t>
  </si>
  <si>
    <t>[V12ST4]</t>
  </si>
  <si>
    <t>[V12UT4]</t>
  </si>
  <si>
    <t>[V12NDT4]</t>
  </si>
  <si>
    <t>[V12DYT4]</t>
  </si>
  <si>
    <t>[V12MOT4]</t>
  </si>
  <si>
    <t>[V12YYT4]</t>
  </si>
  <si>
    <t>[V12IDT5]</t>
  </si>
  <si>
    <t>[V12ST5]</t>
  </si>
  <si>
    <t>[V12UT5]</t>
  </si>
  <si>
    <t>[V12NDT5]</t>
  </si>
  <si>
    <t>[V12DYT5]</t>
  </si>
  <si>
    <t>[V12MOT5]</t>
  </si>
  <si>
    <t>[V12YYT5]</t>
  </si>
  <si>
    <t>[V12IDT6]</t>
  </si>
  <si>
    <t>[V12ST6]</t>
  </si>
  <si>
    <t>[V12UT6]</t>
  </si>
  <si>
    <t>[V12NDT6]</t>
  </si>
  <si>
    <t>[V12DYT6]</t>
  </si>
  <si>
    <t>[V12MOT6]</t>
  </si>
  <si>
    <t>[V12YYT6]</t>
  </si>
  <si>
    <t>[V12IDT7]</t>
  </si>
  <si>
    <t>[V12ST7]</t>
  </si>
  <si>
    <t>[V12UT7]</t>
  </si>
  <si>
    <t>[V12NDT7]</t>
  </si>
  <si>
    <t>[V12DYT7]</t>
  </si>
  <si>
    <t>[V12MOT7]</t>
  </si>
  <si>
    <t>[V12YYT7]</t>
  </si>
  <si>
    <t>[V12IDT8]</t>
  </si>
  <si>
    <t>[V12ST8]</t>
  </si>
  <si>
    <t>[V12UT8]</t>
  </si>
  <si>
    <t>[V12NDT8]</t>
  </si>
  <si>
    <t>[V12DYT8]</t>
  </si>
  <si>
    <t>[V12MOT8]</t>
  </si>
  <si>
    <t>[V12YYT8]</t>
  </si>
  <si>
    <t>[V12IDT9]</t>
  </si>
  <si>
    <t>[V12ST9]</t>
  </si>
  <si>
    <t>[V12UT9]</t>
  </si>
  <si>
    <t>[V12NDT9]</t>
  </si>
  <si>
    <t>[V12DYT9]</t>
  </si>
  <si>
    <t>[V12MOT9]</t>
  </si>
  <si>
    <t>[V12YYT9]</t>
  </si>
  <si>
    <t>[V12IDT10]</t>
  </si>
  <si>
    <t>[V12ST10]</t>
  </si>
  <si>
    <t>[V12UT10]</t>
  </si>
  <si>
    <t>[V12NDT10]</t>
  </si>
  <si>
    <t>[V12DYT10]</t>
  </si>
  <si>
    <t>[V12MOT10]</t>
  </si>
  <si>
    <t>[V12YYT10]</t>
  </si>
  <si>
    <t>[V12IDNT1]</t>
  </si>
  <si>
    <t>[V12SNT1]</t>
  </si>
  <si>
    <t>[V12NDNT1]</t>
  </si>
  <si>
    <t>[V12DYNT1]</t>
  </si>
  <si>
    <t>[V12MONT1]</t>
  </si>
  <si>
    <t>[V12YYNT1]</t>
  </si>
  <si>
    <t>[V12IDNT2]</t>
  </si>
  <si>
    <t>[V12SNT2]</t>
  </si>
  <si>
    <t>[V12NDNT2]</t>
  </si>
  <si>
    <t>[V12DYNT2]</t>
  </si>
  <si>
    <t>[V12MONT2]</t>
  </si>
  <si>
    <t>[V12YYNT2]</t>
  </si>
  <si>
    <t>[V12IDNT3]</t>
  </si>
  <si>
    <t>[V12SNT3]</t>
  </si>
  <si>
    <t>[V12NDNT3]</t>
  </si>
  <si>
    <t>[V12DYNT3]</t>
  </si>
  <si>
    <t>[V12MONT3]</t>
  </si>
  <si>
    <t>[V12YYNT3]</t>
  </si>
  <si>
    <t>[V12IDNT4]</t>
  </si>
  <si>
    <t>[V12SNT4]</t>
  </si>
  <si>
    <t>[V12NDNT4]</t>
  </si>
  <si>
    <t>[V12DYNT4]</t>
  </si>
  <si>
    <t>[V12MONT4]</t>
  </si>
  <si>
    <t>[V12YYNT4]</t>
  </si>
  <si>
    <t>[V12IDNT5]</t>
  </si>
  <si>
    <t>[V12SNT5]</t>
  </si>
  <si>
    <t>[V12NDNT5]</t>
  </si>
  <si>
    <t>[V12DYNT5]</t>
  </si>
  <si>
    <t>[V12MONT5]</t>
  </si>
  <si>
    <t>[V12YYNT5]</t>
  </si>
  <si>
    <t>[V12IDNT6]</t>
  </si>
  <si>
    <t>[V12SNT6]</t>
  </si>
  <si>
    <t>[V12NDNT6]</t>
  </si>
  <si>
    <t>[V12DYNT6]</t>
  </si>
  <si>
    <t>[V12MONT6]</t>
  </si>
  <si>
    <t>[V12YYNT6]</t>
  </si>
  <si>
    <t>[V12IDNT7]</t>
  </si>
  <si>
    <t>[V12SNT7]</t>
  </si>
  <si>
    <t>[V12NDNT7]</t>
  </si>
  <si>
    <t>[V12DYNT7]</t>
  </si>
  <si>
    <t>[V12MONT7]</t>
  </si>
  <si>
    <t>[V12YYNT7]</t>
  </si>
  <si>
    <t>[V12IDNT8]</t>
  </si>
  <si>
    <t>[V12SNT8]</t>
  </si>
  <si>
    <t>[V12NDNT8]</t>
  </si>
  <si>
    <t>[V12DYNT8]</t>
  </si>
  <si>
    <t>[V12MONT8]</t>
  </si>
  <si>
    <t>[V12YYNT8]</t>
  </si>
  <si>
    <t>[V12IDNT9]</t>
  </si>
  <si>
    <t>[V12SNT9]</t>
  </si>
  <si>
    <t>[V12NDNT9]</t>
  </si>
  <si>
    <t>[V12DYNT9]</t>
  </si>
  <si>
    <t>[V12MONT9]</t>
  </si>
  <si>
    <t>[V12YYNT9]</t>
  </si>
  <si>
    <t>[V12IDNT10]</t>
  </si>
  <si>
    <t>[V12SNT10]</t>
  </si>
  <si>
    <t>[V12NDNT10]</t>
  </si>
  <si>
    <t>[V12DYNT10]</t>
  </si>
  <si>
    <t>[V12MONT10]</t>
  </si>
  <si>
    <t>[V12YYNT10]</t>
  </si>
  <si>
    <t>[V12TRS]</t>
  </si>
  <si>
    <t>[V12TRSDY]</t>
  </si>
  <si>
    <t>[V12TRSMO]</t>
  </si>
  <si>
    <t>[V12TRSYY]</t>
  </si>
  <si>
    <t>[V12NTRS]</t>
  </si>
  <si>
    <t>[V12NTRSDY]</t>
  </si>
  <si>
    <t>[V12NTRSMO]</t>
  </si>
  <si>
    <t>[V12NTRSYY]</t>
  </si>
  <si>
    <t>[V12OVRS]</t>
  </si>
  <si>
    <t>[V12OVRSDY]</t>
  </si>
  <si>
    <t>[V12OVRSMO]</t>
  </si>
  <si>
    <t>[V12OVRSYY]</t>
  </si>
  <si>
    <t>V13, enter visit ID:</t>
  </si>
  <si>
    <t>[V13VISID]</t>
  </si>
  <si>
    <t>[V13DYDT]</t>
  </si>
  <si>
    <t>[V13MODT]</t>
  </si>
  <si>
    <t>[V13YYDT]</t>
  </si>
  <si>
    <t>[V13IDT1]</t>
  </si>
  <si>
    <t>[V13ST1]</t>
  </si>
  <si>
    <t>[V13UT1]</t>
  </si>
  <si>
    <t>[V13NDT1]</t>
  </si>
  <si>
    <t>[V13DYT1]</t>
  </si>
  <si>
    <t>[V13MOT1]</t>
  </si>
  <si>
    <t>[V13YYT1]</t>
  </si>
  <si>
    <t>[V13IDT2]</t>
  </si>
  <si>
    <t>[V13ST2]</t>
  </si>
  <si>
    <t>[V13UT2]</t>
  </si>
  <si>
    <t>[V13NDT2]</t>
  </si>
  <si>
    <t>[V13DYT2]</t>
  </si>
  <si>
    <t>[V13MOT2]</t>
  </si>
  <si>
    <t>[V13YYT2]</t>
  </si>
  <si>
    <t>[V13IDT3]</t>
  </si>
  <si>
    <t>[V13ST3]</t>
  </si>
  <si>
    <t>[V13UT3]</t>
  </si>
  <si>
    <t>[V13NDT3]</t>
  </si>
  <si>
    <t>[V13DYT3]</t>
  </si>
  <si>
    <t>[V13MOT3]</t>
  </si>
  <si>
    <t>[V13YYT3]</t>
  </si>
  <si>
    <t>[V13IDT4]</t>
  </si>
  <si>
    <t>[V13ST4]</t>
  </si>
  <si>
    <t>[V13UT4]</t>
  </si>
  <si>
    <t>[V13NDT4]</t>
  </si>
  <si>
    <t>[V13DYT4]</t>
  </si>
  <si>
    <t>[V13MOT4]</t>
  </si>
  <si>
    <t>[V13YYT4]</t>
  </si>
  <si>
    <t>[V13IDT5]</t>
  </si>
  <si>
    <t>[V13ST5]</t>
  </si>
  <si>
    <t>[V13UT5]</t>
  </si>
  <si>
    <t>[V13NDT5]</t>
  </si>
  <si>
    <t>[V13DYT5]</t>
  </si>
  <si>
    <t>[V13MOT5]</t>
  </si>
  <si>
    <t>[V13YYT5]</t>
  </si>
  <si>
    <t>[V13IDT6]</t>
  </si>
  <si>
    <t>[V13ST6]</t>
  </si>
  <si>
    <t>[V13UT6]</t>
  </si>
  <si>
    <t>[V13NDT6]</t>
  </si>
  <si>
    <t>[V13DYT6]</t>
  </si>
  <si>
    <t>[V13MOT6]</t>
  </si>
  <si>
    <t>[V13YYT6]</t>
  </si>
  <si>
    <t>[V13IDT7]</t>
  </si>
  <si>
    <t>[V13ST7]</t>
  </si>
  <si>
    <t>[V13UT7]</t>
  </si>
  <si>
    <t>[V13NDT7]</t>
  </si>
  <si>
    <t>[V13DYT7]</t>
  </si>
  <si>
    <t>[V13MOT7]</t>
  </si>
  <si>
    <t>[V13YYT7]</t>
  </si>
  <si>
    <t>[V13IDT8]</t>
  </si>
  <si>
    <t>[V13ST8]</t>
  </si>
  <si>
    <t>[V13UT8]</t>
  </si>
  <si>
    <t>[V13NDT8]</t>
  </si>
  <si>
    <t>[V13DYT8]</t>
  </si>
  <si>
    <t>[V13MOT8]</t>
  </si>
  <si>
    <t>[V13YYT8]</t>
  </si>
  <si>
    <t>[V13IDT9]</t>
  </si>
  <si>
    <t>[V13ST9]</t>
  </si>
  <si>
    <t>[V13UT9]</t>
  </si>
  <si>
    <t>[V13NDT9]</t>
  </si>
  <si>
    <t>[V13DYT9]</t>
  </si>
  <si>
    <t>[V13MOT9]</t>
  </si>
  <si>
    <t>[V13YYT9]</t>
  </si>
  <si>
    <t>[V13IDT10]</t>
  </si>
  <si>
    <t>[V13ST10]</t>
  </si>
  <si>
    <t>[V13UT10]</t>
  </si>
  <si>
    <t>[V13NDT10]</t>
  </si>
  <si>
    <t>[V13DYT10]</t>
  </si>
  <si>
    <t>[V13MOT10]</t>
  </si>
  <si>
    <t>[V13YYT10]</t>
  </si>
  <si>
    <t>[V13IDNT1]</t>
  </si>
  <si>
    <t>[V13SNT1]</t>
  </si>
  <si>
    <t>[V13NDNT1]</t>
  </si>
  <si>
    <t>[V13DYNT1]</t>
  </si>
  <si>
    <t>[V13MONT1]</t>
  </si>
  <si>
    <t>[V13YYNT1]</t>
  </si>
  <si>
    <t>[V13IDNT2]</t>
  </si>
  <si>
    <t>[V13SNT2]</t>
  </si>
  <si>
    <t>[V13NDNT2]</t>
  </si>
  <si>
    <t>[V13DYNT2]</t>
  </si>
  <si>
    <t>[V13MONT2]</t>
  </si>
  <si>
    <t>[V13YYNT2]</t>
  </si>
  <si>
    <t>[V13IDNT3]</t>
  </si>
  <si>
    <t>[V13SNT3]</t>
  </si>
  <si>
    <t>[V13NDNT3]</t>
  </si>
  <si>
    <t>[V13DYNT3]</t>
  </si>
  <si>
    <t>[V13MONT3]</t>
  </si>
  <si>
    <t>[V13YYNT3]</t>
  </si>
  <si>
    <t>[V13IDNT4]</t>
  </si>
  <si>
    <t>[V13SNT4]</t>
  </si>
  <si>
    <t>[V13NDNT4]</t>
  </si>
  <si>
    <t>[V13DYNT4]</t>
  </si>
  <si>
    <t>[V13MONT4]</t>
  </si>
  <si>
    <t>[V13YYNT4]</t>
  </si>
  <si>
    <t>[V13IDNT5]</t>
  </si>
  <si>
    <t>[V13SNT5]</t>
  </si>
  <si>
    <t>[V13NDNT5]</t>
  </si>
  <si>
    <t>[V13DYNT5]</t>
  </si>
  <si>
    <t>[V13MONT5]</t>
  </si>
  <si>
    <t>[V13YYNT5]</t>
  </si>
  <si>
    <t>[V13IDNT6]</t>
  </si>
  <si>
    <t>[V13SNT6]</t>
  </si>
  <si>
    <t>[V13NDNT6]</t>
  </si>
  <si>
    <t>[V13DYNT6]</t>
  </si>
  <si>
    <t>[V13MONT6]</t>
  </si>
  <si>
    <t>[V13YYNT6]</t>
  </si>
  <si>
    <t>[V13IDNT7]</t>
  </si>
  <si>
    <t>[V13SNT7]</t>
  </si>
  <si>
    <t>[V13NDNT7]</t>
  </si>
  <si>
    <t>[V13DYNT7]</t>
  </si>
  <si>
    <t>[V13MONT7]</t>
  </si>
  <si>
    <t>[V13YYNT7]</t>
  </si>
  <si>
    <t>[V13IDNT8]</t>
  </si>
  <si>
    <t>[V13SNT8]</t>
  </si>
  <si>
    <t>[V13NDNT8]</t>
  </si>
  <si>
    <t>[V13DYNT8]</t>
  </si>
  <si>
    <t>[V13MONT8]</t>
  </si>
  <si>
    <t>[V13YYNT8]</t>
  </si>
  <si>
    <t>[V13IDNT9]</t>
  </si>
  <si>
    <t>[V13SNT9]</t>
  </si>
  <si>
    <t>[V13NDNT9]</t>
  </si>
  <si>
    <t>[V13DYNT9]</t>
  </si>
  <si>
    <t>[V13MONT9]</t>
  </si>
  <si>
    <t>[V13YYNT9]</t>
  </si>
  <si>
    <t>[V13IDNT10]</t>
  </si>
  <si>
    <t>[V13SNT10]</t>
  </si>
  <si>
    <t>[V13NDNT10]</t>
  </si>
  <si>
    <t>[V13DYNT10]</t>
  </si>
  <si>
    <t>[V13MONT10]</t>
  </si>
  <si>
    <t>[V13YYNT10]</t>
  </si>
  <si>
    <t>[V13TRS]</t>
  </si>
  <si>
    <t>[V13TRSDY]</t>
  </si>
  <si>
    <t>[V13TRSMO]</t>
  </si>
  <si>
    <t>[V13TRSYY]</t>
  </si>
  <si>
    <t>[V13NTRS]</t>
  </si>
  <si>
    <t>[V13NTRSDY]</t>
  </si>
  <si>
    <t>[V13NTRSMO]</t>
  </si>
  <si>
    <t>[V13NTRSYY]</t>
  </si>
  <si>
    <t>[V13OVRS]</t>
  </si>
  <si>
    <t>[V13OVRSDY]</t>
  </si>
  <si>
    <t>[V13OVRSMO]</t>
  </si>
  <si>
    <t>[V13OVRSYY]</t>
  </si>
  <si>
    <t>V14, enter visit ID:</t>
  </si>
  <si>
    <t>[V14VISID]</t>
  </si>
  <si>
    <t>[V14DYDT]</t>
  </si>
  <si>
    <t>[V14MODT]</t>
  </si>
  <si>
    <t>[V14YYDT]</t>
  </si>
  <si>
    <t>[V14IDT1]</t>
  </si>
  <si>
    <t>[V14ST1]</t>
  </si>
  <si>
    <t>[V14UT1]</t>
  </si>
  <si>
    <t>[V14NDT1]</t>
  </si>
  <si>
    <t>[V14DYT1]</t>
  </si>
  <si>
    <t>[V14MOT1]</t>
  </si>
  <si>
    <t>[V14YYT1]</t>
  </si>
  <si>
    <t>[V14IDT2]</t>
  </si>
  <si>
    <t>[V14ST2]</t>
  </si>
  <si>
    <t>[V14UT2]</t>
  </si>
  <si>
    <t>[V14NDT2]</t>
  </si>
  <si>
    <t>[V14DYT2]</t>
  </si>
  <si>
    <t>[V14MOT2]</t>
  </si>
  <si>
    <t>[V14YYT2]</t>
  </si>
  <si>
    <t>[V14IDT3]</t>
  </si>
  <si>
    <t>[V14ST3]</t>
  </si>
  <si>
    <t>[V14UT3]</t>
  </si>
  <si>
    <t>[V14NDT3]</t>
  </si>
  <si>
    <t>[V14DYT3]</t>
  </si>
  <si>
    <t>[V14MOT3]</t>
  </si>
  <si>
    <t>[V14YYT3]</t>
  </si>
  <si>
    <t>[V14IDT4]</t>
  </si>
  <si>
    <t>[V14ST4]</t>
  </si>
  <si>
    <t>[V14UT4]</t>
  </si>
  <si>
    <t>[V14NDT4]</t>
  </si>
  <si>
    <t>[V14DYT4]</t>
  </si>
  <si>
    <t>[V14MOT4]</t>
  </si>
  <si>
    <t>[V14YYT4]</t>
  </si>
  <si>
    <t>[V14IDT5]</t>
  </si>
  <si>
    <t>[V14ST5]</t>
  </si>
  <si>
    <t>[V14UT5]</t>
  </si>
  <si>
    <t>[V14NDT5]</t>
  </si>
  <si>
    <t>[V14DYT5]</t>
  </si>
  <si>
    <t>[V14MOT5]</t>
  </si>
  <si>
    <t>[V14YYT5]</t>
  </si>
  <si>
    <t>[V14IDT6]</t>
  </si>
  <si>
    <t>[V14ST6]</t>
  </si>
  <si>
    <t>[V14UT6]</t>
  </si>
  <si>
    <t>[V14NDT6]</t>
  </si>
  <si>
    <t>[V14DYT6]</t>
  </si>
  <si>
    <t>[V14MOT6]</t>
  </si>
  <si>
    <t>[V14YYT6]</t>
  </si>
  <si>
    <t>[V14IDT7]</t>
  </si>
  <si>
    <t>[V14ST7]</t>
  </si>
  <si>
    <t>[V14UT7]</t>
  </si>
  <si>
    <t>[V14NDT7]</t>
  </si>
  <si>
    <t>[V14DYT7]</t>
  </si>
  <si>
    <t>[V14MOT7]</t>
  </si>
  <si>
    <t>[V14YYT7]</t>
  </si>
  <si>
    <t>[V14IDT8]</t>
  </si>
  <si>
    <t>[V14ST8]</t>
  </si>
  <si>
    <t>[V14UT8]</t>
  </si>
  <si>
    <t>[V14NDT8]</t>
  </si>
  <si>
    <t>[V14DYT8]</t>
  </si>
  <si>
    <t>[V14MOT8]</t>
  </si>
  <si>
    <t>[V14YYT8]</t>
  </si>
  <si>
    <t>[V14IDT9]</t>
  </si>
  <si>
    <t>[V14ST9]</t>
  </si>
  <si>
    <t>[V14UT9]</t>
  </si>
  <si>
    <t>[V14NDT9]</t>
  </si>
  <si>
    <t>[V14DYT9]</t>
  </si>
  <si>
    <t>[V14MOT9]</t>
  </si>
  <si>
    <t>[V14YYT9]</t>
  </si>
  <si>
    <t>[V14IDT10]</t>
  </si>
  <si>
    <t>[V14ST10]</t>
  </si>
  <si>
    <t>[V14UT10]</t>
  </si>
  <si>
    <t>[V14NDT10]</t>
  </si>
  <si>
    <t>[V14DYT10]</t>
  </si>
  <si>
    <t>[V14MOT10]</t>
  </si>
  <si>
    <t>[V14YYT10]</t>
  </si>
  <si>
    <t>[V14IDNT1]</t>
  </si>
  <si>
    <t>[V14SNT1]</t>
  </si>
  <si>
    <t>[V14NDNT1]</t>
  </si>
  <si>
    <t>[V14DYNT1]</t>
  </si>
  <si>
    <t>[V14MONT1]</t>
  </si>
  <si>
    <t>[V14YYNT1]</t>
  </si>
  <si>
    <t>[V14IDNT2]</t>
  </si>
  <si>
    <t>[V14SNT2]</t>
  </si>
  <si>
    <t>[V14NDNT2]</t>
  </si>
  <si>
    <t>[V14DYNT2]</t>
  </si>
  <si>
    <t>[V14MONT2]</t>
  </si>
  <si>
    <t>[V14YYNT2]</t>
  </si>
  <si>
    <t>[V14IDNT3]</t>
  </si>
  <si>
    <t>[V14SNT3]</t>
  </si>
  <si>
    <t>[V14NDNT3]</t>
  </si>
  <si>
    <t>[V14DYNT3]</t>
  </si>
  <si>
    <t>[V14MONT3]</t>
  </si>
  <si>
    <t>[V14YYNT3]</t>
  </si>
  <si>
    <t>[V14IDNT4]</t>
  </si>
  <si>
    <t>[V14SNT4]</t>
  </si>
  <si>
    <t>[V14NDNT4]</t>
  </si>
  <si>
    <t>[V14DYNT4]</t>
  </si>
  <si>
    <t>[V14MONT4]</t>
  </si>
  <si>
    <t>[V14YYNT4]</t>
  </si>
  <si>
    <t>[V14IDNT5]</t>
  </si>
  <si>
    <t>[V14SNT5]</t>
  </si>
  <si>
    <t>[V14NDNT5]</t>
  </si>
  <si>
    <t>[V14DYNT5]</t>
  </si>
  <si>
    <t>[V14MONT5]</t>
  </si>
  <si>
    <t>[V14YYNT5]</t>
  </si>
  <si>
    <t>[V14IDNT6]</t>
  </si>
  <si>
    <t>[V14SNT6]</t>
  </si>
  <si>
    <t>[V14NDNT6]</t>
  </si>
  <si>
    <t>[V14DYNT6]</t>
  </si>
  <si>
    <t>[V14MONT6]</t>
  </si>
  <si>
    <t>[V14YYNT6]</t>
  </si>
  <si>
    <t>[V14IDNT7]</t>
  </si>
  <si>
    <t>[V14SNT7]</t>
  </si>
  <si>
    <t>[V14NDNT7]</t>
  </si>
  <si>
    <t>[V14DYNT7]</t>
  </si>
  <si>
    <t>[V14MONT7]</t>
  </si>
  <si>
    <t>[V14YYNT7]</t>
  </si>
  <si>
    <t>[V14IDNT8]</t>
  </si>
  <si>
    <t>[V14SNT8]</t>
  </si>
  <si>
    <t>[V14NDNT8]</t>
  </si>
  <si>
    <t>[V14DYNT8]</t>
  </si>
  <si>
    <t>[V14MONT8]</t>
  </si>
  <si>
    <t>[V14YYNT8]</t>
  </si>
  <si>
    <t>[V14IDNT9]</t>
  </si>
  <si>
    <t>[V14SNT9]</t>
  </si>
  <si>
    <t>[V14NDNT9]</t>
  </si>
  <si>
    <t>[V14DYNT9]</t>
  </si>
  <si>
    <t>[V14MONT9]</t>
  </si>
  <si>
    <t>[V14YYNT9]</t>
  </si>
  <si>
    <t>[V14IDNT10]</t>
  </si>
  <si>
    <t>[V14SNT10]</t>
  </si>
  <si>
    <t>[V14NDNT10]</t>
  </si>
  <si>
    <t>[V14DYNT10]</t>
  </si>
  <si>
    <t>[V14MONT10]</t>
  </si>
  <si>
    <t>[V14YYNT10]</t>
  </si>
  <si>
    <t>[V14TRS]</t>
  </si>
  <si>
    <t>[V14TRSDY]</t>
  </si>
  <si>
    <t>[V14TRSMO]</t>
  </si>
  <si>
    <t>[V14TRSYY]</t>
  </si>
  <si>
    <t>[V14NTRS]</t>
  </si>
  <si>
    <t>[V14NTRSDY]</t>
  </si>
  <si>
    <t>[V14NTRSMO]</t>
  </si>
  <si>
    <t>[V14NTRSYY]</t>
  </si>
  <si>
    <t>[V14OVRS]</t>
  </si>
  <si>
    <t>[V14OVRSDY]</t>
  </si>
  <si>
    <t>[V14OVRSMO]</t>
  </si>
  <si>
    <t>[V14OVRSYY]</t>
  </si>
  <si>
    <t>V15, enter visit ID:</t>
  </si>
  <si>
    <t>[V15VISID]</t>
  </si>
  <si>
    <t>[V15DYDT]</t>
  </si>
  <si>
    <t>[V15MODT]</t>
  </si>
  <si>
    <t>[V15YYDT]</t>
  </si>
  <si>
    <t>[V15IDT1]</t>
  </si>
  <si>
    <t>[V15ST1]</t>
  </si>
  <si>
    <t>[V15UT1]</t>
  </si>
  <si>
    <t>[V15NDT1]</t>
  </si>
  <si>
    <t>[V15DYT1]</t>
  </si>
  <si>
    <t>[V15MOT1]</t>
  </si>
  <si>
    <t>[V15YYT1]</t>
  </si>
  <si>
    <t>[V15IDT2]</t>
  </si>
  <si>
    <t>[V15ST2]</t>
  </si>
  <si>
    <t>[V15UT2]</t>
  </si>
  <si>
    <t>[V15NDT2]</t>
  </si>
  <si>
    <t>[V15DYT2]</t>
  </si>
  <si>
    <t>[V15MOT2]</t>
  </si>
  <si>
    <t>[V15YYT2]</t>
  </si>
  <si>
    <t>[V15IDT3]</t>
  </si>
  <si>
    <t>[V15ST3]</t>
  </si>
  <si>
    <t>[V15UT3]</t>
  </si>
  <si>
    <t>[V15NDT3]</t>
  </si>
  <si>
    <t>[V15DYT3]</t>
  </si>
  <si>
    <t>[V15MOT3]</t>
  </si>
  <si>
    <t>[V15YYT3]</t>
  </si>
  <si>
    <t>[V15IDT4]</t>
  </si>
  <si>
    <t>[V15ST4]</t>
  </si>
  <si>
    <t>[V15UT4]</t>
  </si>
  <si>
    <t>[V15NDT4]</t>
  </si>
  <si>
    <t>[V15DYT4]</t>
  </si>
  <si>
    <t>[V15MOT4]</t>
  </si>
  <si>
    <t>[V15YYT4]</t>
  </si>
  <si>
    <t>[V15IDT5]</t>
  </si>
  <si>
    <t>[V15ST5]</t>
  </si>
  <si>
    <t>[V15UT5]</t>
  </si>
  <si>
    <t>[V15NDT5]</t>
  </si>
  <si>
    <t>[V15DYT5]</t>
  </si>
  <si>
    <t>[V15MOT5]</t>
  </si>
  <si>
    <t>[V15YYT5]</t>
  </si>
  <si>
    <t>[V15IDT6]</t>
  </si>
  <si>
    <t>[V15ST6]</t>
  </si>
  <si>
    <t>[V15UT6]</t>
  </si>
  <si>
    <t>[V15NDT6]</t>
  </si>
  <si>
    <t>[V15DYT6]</t>
  </si>
  <si>
    <t>[V15MOT6]</t>
  </si>
  <si>
    <t>[V15YYT6]</t>
  </si>
  <si>
    <t>[V15IDT7]</t>
  </si>
  <si>
    <t>[V15ST7]</t>
  </si>
  <si>
    <t>[V15UT7]</t>
  </si>
  <si>
    <t>[V15NDT7]</t>
  </si>
  <si>
    <t>[V15DYT7]</t>
  </si>
  <si>
    <t>[V15MOT7]</t>
  </si>
  <si>
    <t>[V15YYT7]</t>
  </si>
  <si>
    <t>[V15IDT8]</t>
  </si>
  <si>
    <t>[V15ST8]</t>
  </si>
  <si>
    <t>[V15UT8]</t>
  </si>
  <si>
    <t>[V15NDT8]</t>
  </si>
  <si>
    <t>[V15DYT8]</t>
  </si>
  <si>
    <t>[V15MOT8]</t>
  </si>
  <si>
    <t>[V15YYT8]</t>
  </si>
  <si>
    <t>[V15IDT9]</t>
  </si>
  <si>
    <t>[V15ST9]</t>
  </si>
  <si>
    <t>[V15UT9]</t>
  </si>
  <si>
    <t>[V15NDT9]</t>
  </si>
  <si>
    <t>[V15DYT9]</t>
  </si>
  <si>
    <t>[V15MOT9]</t>
  </si>
  <si>
    <t>[V15YYT9]</t>
  </si>
  <si>
    <t>[V15IDT10]</t>
  </si>
  <si>
    <t>[V15ST10]</t>
  </si>
  <si>
    <t>[V15UT10]</t>
  </si>
  <si>
    <t>[V15NDT10]</t>
  </si>
  <si>
    <t>[V15DYT10]</t>
  </si>
  <si>
    <t>[V15MOT10]</t>
  </si>
  <si>
    <t>[V15YYT10]</t>
  </si>
  <si>
    <t>[V15IDNT1]</t>
  </si>
  <si>
    <t>[V15SNT1]</t>
  </si>
  <si>
    <t>[V15NDNT1]</t>
  </si>
  <si>
    <t>[V15DYNT1]</t>
  </si>
  <si>
    <t>[V15MONT1]</t>
  </si>
  <si>
    <t>[V15YYNT1]</t>
  </si>
  <si>
    <t>[V15IDNT2]</t>
  </si>
  <si>
    <t>[V15SNT2]</t>
  </si>
  <si>
    <t>[V15NDNT2]</t>
  </si>
  <si>
    <t>[V15DYNT2]</t>
  </si>
  <si>
    <t>[V15MONT2]</t>
  </si>
  <si>
    <t>[V15YYNT2]</t>
  </si>
  <si>
    <t>[V15IDNT3]</t>
  </si>
  <si>
    <t>[V15SNT3]</t>
  </si>
  <si>
    <t>[V15NDNT3]</t>
  </si>
  <si>
    <t>[V15DYNT3]</t>
  </si>
  <si>
    <t>[V15MONT3]</t>
  </si>
  <si>
    <t>[V15YYNT3]</t>
  </si>
  <si>
    <t>[V15IDNT4]</t>
  </si>
  <si>
    <t>[V15SNT4]</t>
  </si>
  <si>
    <t>[V15NDNT4]</t>
  </si>
  <si>
    <t>[V15DYNT4]</t>
  </si>
  <si>
    <t>[V15MONT4]</t>
  </si>
  <si>
    <t>[V15YYNT4]</t>
  </si>
  <si>
    <t>[V15IDNT5]</t>
  </si>
  <si>
    <t>[V15SNT5]</t>
  </si>
  <si>
    <t>[V15NDNT5]</t>
  </si>
  <si>
    <t>[V15DYNT5]</t>
  </si>
  <si>
    <t>[V15MONT5]</t>
  </si>
  <si>
    <t>[V15YYNT5]</t>
  </si>
  <si>
    <t>[V15IDNT6]</t>
  </si>
  <si>
    <t>[V15SNT6]</t>
  </si>
  <si>
    <t>[V15NDNT6]</t>
  </si>
  <si>
    <t>[V15DYNT6]</t>
  </si>
  <si>
    <t>[V15MONT6]</t>
  </si>
  <si>
    <t>[V15YYNT6]</t>
  </si>
  <si>
    <t>[V15IDNT7]</t>
  </si>
  <si>
    <t>[V15SNT7]</t>
  </si>
  <si>
    <t>[V15NDNT7]</t>
  </si>
  <si>
    <t>[V15DYNT7]</t>
  </si>
  <si>
    <t>[V15MONT7]</t>
  </si>
  <si>
    <t>[V15YYNT7]</t>
  </si>
  <si>
    <t>[V15IDNT8]</t>
  </si>
  <si>
    <t>[V15SNT8]</t>
  </si>
  <si>
    <t>[V15NDNT8]</t>
  </si>
  <si>
    <t>[V15DYNT8]</t>
  </si>
  <si>
    <t>[V15MONT8]</t>
  </si>
  <si>
    <t>[V15YYNT8]</t>
  </si>
  <si>
    <t>[V15IDNT9]</t>
  </si>
  <si>
    <t>[V15SNT9]</t>
  </si>
  <si>
    <t>[V15NDNT9]</t>
  </si>
  <si>
    <t>[V15DYNT9]</t>
  </si>
  <si>
    <t>[V15MONT9]</t>
  </si>
  <si>
    <t>[V15YYNT9]</t>
  </si>
  <si>
    <t>[V15IDNT10]</t>
  </si>
  <si>
    <t>[V15SNT10]</t>
  </si>
  <si>
    <t>[V15NDNT10]</t>
  </si>
  <si>
    <t>[V15DYNT10]</t>
  </si>
  <si>
    <t>[V15MONT10]</t>
  </si>
  <si>
    <t>[V15YYNT10]</t>
  </si>
  <si>
    <t>[V15TRS]</t>
  </si>
  <si>
    <t>[V15TRSDY]</t>
  </si>
  <si>
    <t>[V15TRSMO]</t>
  </si>
  <si>
    <t>[V15TRSYY]</t>
  </si>
  <si>
    <t>[V15NTRS]</t>
  </si>
  <si>
    <t>[V15NTRSDY]</t>
  </si>
  <si>
    <t>[V15NTRSMO]</t>
  </si>
  <si>
    <t>[V15NTRSYY]</t>
  </si>
  <si>
    <t>[V15OVRS]</t>
  </si>
  <si>
    <t>[V15OVRSDY]</t>
  </si>
  <si>
    <t>[V15OVRSMO]</t>
  </si>
  <si>
    <t>[V15OVRSYY]</t>
  </si>
  <si>
    <t>V16, enter visit ID:</t>
  </si>
  <si>
    <t>[V16VISID]</t>
  </si>
  <si>
    <t>[V16DYDT]</t>
  </si>
  <si>
    <t>[V16MODT]</t>
  </si>
  <si>
    <t>[V16YYDT]</t>
  </si>
  <si>
    <t>[V16IDT1]</t>
  </si>
  <si>
    <t>[V16ST1]</t>
  </si>
  <si>
    <t>[V16UT1]</t>
  </si>
  <si>
    <t>[V16NDT1]</t>
  </si>
  <si>
    <t>[V16DYT1]</t>
  </si>
  <si>
    <t>[V16MOT1]</t>
  </si>
  <si>
    <t>[V16YYT1]</t>
  </si>
  <si>
    <t>[V16IDT2]</t>
  </si>
  <si>
    <t>[V16ST2]</t>
  </si>
  <si>
    <t>[V16UT2]</t>
  </si>
  <si>
    <t>[V16NDT2]</t>
  </si>
  <si>
    <t>[V16DYT2]</t>
  </si>
  <si>
    <t>[V16MOT2]</t>
  </si>
  <si>
    <t>[V16YYT2]</t>
  </si>
  <si>
    <t>[V16IDT3]</t>
  </si>
  <si>
    <t>[V16ST3]</t>
  </si>
  <si>
    <t>[V16UT3]</t>
  </si>
  <si>
    <t>[V16NDT3]</t>
  </si>
  <si>
    <t>[V16DYT3]</t>
  </si>
  <si>
    <t>[V16MOT3]</t>
  </si>
  <si>
    <t>[V16YYT3]</t>
  </si>
  <si>
    <t>[V16IDT4]</t>
  </si>
  <si>
    <t>[V16ST4]</t>
  </si>
  <si>
    <t>[V16UT4]</t>
  </si>
  <si>
    <t>[V16NDT4]</t>
  </si>
  <si>
    <t>[V16DYT4]</t>
  </si>
  <si>
    <t>[V16MOT4]</t>
  </si>
  <si>
    <t>[V16YYT4]</t>
  </si>
  <si>
    <t>[V16IDT5]</t>
  </si>
  <si>
    <t>[V16ST5]</t>
  </si>
  <si>
    <t>[V16UT5]</t>
  </si>
  <si>
    <t>[V16NDT5]</t>
  </si>
  <si>
    <t>[V16DYT5]</t>
  </si>
  <si>
    <t>[V16MOT5]</t>
  </si>
  <si>
    <t>[V16YYT5]</t>
  </si>
  <si>
    <t>[V16IDT6]</t>
  </si>
  <si>
    <t>[V16ST6]</t>
  </si>
  <si>
    <t>[V16UT6]</t>
  </si>
  <si>
    <t>[V16NDT6]</t>
  </si>
  <si>
    <t>[V16DYT6]</t>
  </si>
  <si>
    <t>[V16MOT6]</t>
  </si>
  <si>
    <t>[V16YYT6]</t>
  </si>
  <si>
    <t>[V16IDT7]</t>
  </si>
  <si>
    <t>[V16ST7]</t>
  </si>
  <si>
    <t>[V16UT7]</t>
  </si>
  <si>
    <t>[V16NDT7]</t>
  </si>
  <si>
    <t>[V16DYT7]</t>
  </si>
  <si>
    <t>[V16MOT7]</t>
  </si>
  <si>
    <t>[V16YYT7]</t>
  </si>
  <si>
    <t>[V16IDT8]</t>
  </si>
  <si>
    <t>[V16ST8]</t>
  </si>
  <si>
    <t>[V16UT8]</t>
  </si>
  <si>
    <t>[V16NDT8]</t>
  </si>
  <si>
    <t>[V16DYT8]</t>
  </si>
  <si>
    <t>[V16MOT8]</t>
  </si>
  <si>
    <t>[V16YYT8]</t>
  </si>
  <si>
    <t>[V16IDT9]</t>
  </si>
  <si>
    <t>[V16ST9]</t>
  </si>
  <si>
    <t>[V16UT9]</t>
  </si>
  <si>
    <t>[V16NDT9]</t>
  </si>
  <si>
    <t>[V16DYT9]</t>
  </si>
  <si>
    <t>[V16MOT9]</t>
  </si>
  <si>
    <t>[V16YYT9]</t>
  </si>
  <si>
    <t>[V16IDT10]</t>
  </si>
  <si>
    <t>[V16ST10]</t>
  </si>
  <si>
    <t>[V16UT10]</t>
  </si>
  <si>
    <t>[V16NDT10]</t>
  </si>
  <si>
    <t>[V16DYT10]</t>
  </si>
  <si>
    <t>[V16MOT10]</t>
  </si>
  <si>
    <t>[V16YYT10]</t>
  </si>
  <si>
    <t>[V16IDNT1]</t>
  </si>
  <si>
    <t>[V16SNT1]</t>
  </si>
  <si>
    <t>[V16NDNT1]</t>
  </si>
  <si>
    <t>[V16DYNT1]</t>
  </si>
  <si>
    <t>[V16MONT1]</t>
  </si>
  <si>
    <t>[V16YYNT1]</t>
  </si>
  <si>
    <t>[V16IDNT2]</t>
  </si>
  <si>
    <t>[V16SNT2]</t>
  </si>
  <si>
    <t>[V16NDNT2]</t>
  </si>
  <si>
    <t>[V16DYNT2]</t>
  </si>
  <si>
    <t>[V16MONT2]</t>
  </si>
  <si>
    <t>[V16YYNT2]</t>
  </si>
  <si>
    <t>[V16IDNT3]</t>
  </si>
  <si>
    <t>[V16SNT3]</t>
  </si>
  <si>
    <t>[V16NDNT3]</t>
  </si>
  <si>
    <t>[V16DYNT3]</t>
  </si>
  <si>
    <t>[V16MONT3]</t>
  </si>
  <si>
    <t>[V16YYNT3]</t>
  </si>
  <si>
    <t>[V16IDNT4]</t>
  </si>
  <si>
    <t>[V16SNT4]</t>
  </si>
  <si>
    <t>[V16NDNT4]</t>
  </si>
  <si>
    <t>[V16DYNT4]</t>
  </si>
  <si>
    <t>[V16MONT4]</t>
  </si>
  <si>
    <t>[V16YYNT4]</t>
  </si>
  <si>
    <t>[V16IDNT5]</t>
  </si>
  <si>
    <t>[V16SNT5]</t>
  </si>
  <si>
    <t>[V16NDNT5]</t>
  </si>
  <si>
    <t>[V16DYNT5]</t>
  </si>
  <si>
    <t>[V16MONT5]</t>
  </si>
  <si>
    <t>[V16YYNT5]</t>
  </si>
  <si>
    <t>[V16IDNT6]</t>
  </si>
  <si>
    <t>[V16SNT6]</t>
  </si>
  <si>
    <t>[V16NDNT6]</t>
  </si>
  <si>
    <t>[V16DYNT6]</t>
  </si>
  <si>
    <t>[V16MONT6]</t>
  </si>
  <si>
    <t>[V16YYNT6]</t>
  </si>
  <si>
    <t>[V16IDNT7]</t>
  </si>
  <si>
    <t>[V16SNT7]</t>
  </si>
  <si>
    <t>[V16NDNT7]</t>
  </si>
  <si>
    <t>[V16DYNT7]</t>
  </si>
  <si>
    <t>[V16MONT7]</t>
  </si>
  <si>
    <t>[V16YYNT7]</t>
  </si>
  <si>
    <t>[V16IDNT8]</t>
  </si>
  <si>
    <t>[V16SNT8]</t>
  </si>
  <si>
    <t>[V16NDNT8]</t>
  </si>
  <si>
    <t>[V16DYNT8]</t>
  </si>
  <si>
    <t>[V16MONT8]</t>
  </si>
  <si>
    <t>[V16YYNT8]</t>
  </si>
  <si>
    <t>[V16IDNT9]</t>
  </si>
  <si>
    <t>[V16SNT9]</t>
  </si>
  <si>
    <t>[V16NDNT9]</t>
  </si>
  <si>
    <t>[V16DYNT9]</t>
  </si>
  <si>
    <t>[V16MONT9]</t>
  </si>
  <si>
    <t>[V16YYNT9]</t>
  </si>
  <si>
    <t>[V16IDNT10]</t>
  </si>
  <si>
    <t>[V16SNT10]</t>
  </si>
  <si>
    <t>[V16NDNT10]</t>
  </si>
  <si>
    <t>[V16DYNT10]</t>
  </si>
  <si>
    <t>[V16MONT10]</t>
  </si>
  <si>
    <t>[V16YYNT10]</t>
  </si>
  <si>
    <t>[V16TRS]</t>
  </si>
  <si>
    <t>[V16TRSDY]</t>
  </si>
  <si>
    <t>[V16TRSMO]</t>
  </si>
  <si>
    <t>[V16TRSYY]</t>
  </si>
  <si>
    <t>[V16NTRS]</t>
  </si>
  <si>
    <t>[V16NTRSDY]</t>
  </si>
  <si>
    <t>[V16NTRSMO]</t>
  </si>
  <si>
    <t>[V16NTRSYY]</t>
  </si>
  <si>
    <t>[V16OVRS]</t>
  </si>
  <si>
    <t>[V16OVRSDY]</t>
  </si>
  <si>
    <t>[V16OVRSMO]</t>
  </si>
  <si>
    <t>[V16OVRSYY]</t>
  </si>
  <si>
    <t>V17, enter visit ID:</t>
  </si>
  <si>
    <t>[V17VISID]</t>
  </si>
  <si>
    <t>[V17DYDT]</t>
  </si>
  <si>
    <t>[V17MODT]</t>
  </si>
  <si>
    <t>[V17YYDT]</t>
  </si>
  <si>
    <t>[V17IDT1]</t>
  </si>
  <si>
    <t>[V17ST1]</t>
  </si>
  <si>
    <t>[V17UT1]</t>
  </si>
  <si>
    <t>[V17NDT1]</t>
  </si>
  <si>
    <t>[V17DYT1]</t>
  </si>
  <si>
    <t>[V17MOT1]</t>
  </si>
  <si>
    <t>[V17YYT1]</t>
  </si>
  <si>
    <t>[V17IDT2]</t>
  </si>
  <si>
    <t>[V17ST2]</t>
  </si>
  <si>
    <t>[V17UT2]</t>
  </si>
  <si>
    <t>[V17NDT2]</t>
  </si>
  <si>
    <t>[V17DYT2]</t>
  </si>
  <si>
    <t>[V17MOT2]</t>
  </si>
  <si>
    <t>[V17YYT2]</t>
  </si>
  <si>
    <t>[V17IDT3]</t>
  </si>
  <si>
    <t>[V17ST3]</t>
  </si>
  <si>
    <t>[V17UT3]</t>
  </si>
  <si>
    <t>[V17NDT3]</t>
  </si>
  <si>
    <t>[V17DYT3]</t>
  </si>
  <si>
    <t>[V17MOT3]</t>
  </si>
  <si>
    <t>[V17YYT3]</t>
  </si>
  <si>
    <t>[V17IDT4]</t>
  </si>
  <si>
    <t>[V17ST4]</t>
  </si>
  <si>
    <t>[V17UT4]</t>
  </si>
  <si>
    <t>[V17NDT4]</t>
  </si>
  <si>
    <t>[V17DYT4]</t>
  </si>
  <si>
    <t>[V17MOT4]</t>
  </si>
  <si>
    <t>[V17YYT4]</t>
  </si>
  <si>
    <t>[V17IDT5]</t>
  </si>
  <si>
    <t>[V17ST5]</t>
  </si>
  <si>
    <t>[V17UT5]</t>
  </si>
  <si>
    <t>[V17NDT5]</t>
  </si>
  <si>
    <t>[V17DYT5]</t>
  </si>
  <si>
    <t>[V17MOT5]</t>
  </si>
  <si>
    <t>[V17YYT5]</t>
  </si>
  <si>
    <t>[V17IDT6]</t>
  </si>
  <si>
    <t>[V17ST6]</t>
  </si>
  <si>
    <t>[V17UT6]</t>
  </si>
  <si>
    <t>[V17NDT6]</t>
  </si>
  <si>
    <t>[V17DYT6]</t>
  </si>
  <si>
    <t>[V17MOT6]</t>
  </si>
  <si>
    <t>[V17YYT6]</t>
  </si>
  <si>
    <t>[V17IDT7]</t>
  </si>
  <si>
    <t>[V17ST7]</t>
  </si>
  <si>
    <t>[V17UT7]</t>
  </si>
  <si>
    <t>[V17NDT7]</t>
  </si>
  <si>
    <t>[V17DYT7]</t>
  </si>
  <si>
    <t>[V17MOT7]</t>
  </si>
  <si>
    <t>[V17YYT7]</t>
  </si>
  <si>
    <t>[V17IDT8]</t>
  </si>
  <si>
    <t>[V17ST8]</t>
  </si>
  <si>
    <t>[V17UT8]</t>
  </si>
  <si>
    <t>[V17NDT8]</t>
  </si>
  <si>
    <t>[V17DYT8]</t>
  </si>
  <si>
    <t>[V17MOT8]</t>
  </si>
  <si>
    <t>[V17YYT8]</t>
  </si>
  <si>
    <t>[V17IDT9]</t>
  </si>
  <si>
    <t>[V17ST9]</t>
  </si>
  <si>
    <t>[V17UT9]</t>
  </si>
  <si>
    <t>[V17NDT9]</t>
  </si>
  <si>
    <t>[V17DYT9]</t>
  </si>
  <si>
    <t>[V17MOT9]</t>
  </si>
  <si>
    <t>[V17YYT9]</t>
  </si>
  <si>
    <t>[V17IDT10]</t>
  </si>
  <si>
    <t>[V17ST10]</t>
  </si>
  <si>
    <t>[V17UT10]</t>
  </si>
  <si>
    <t>[V17NDT10]</t>
  </si>
  <si>
    <t>[V17DYT10]</t>
  </si>
  <si>
    <t>[V17MOT10]</t>
  </si>
  <si>
    <t>[V17YYT10]</t>
  </si>
  <si>
    <t>[V17IDNT1]</t>
  </si>
  <si>
    <t>[V17SNT1]</t>
  </si>
  <si>
    <t>[V17NDNT1]</t>
  </si>
  <si>
    <t>[V17DYNT1]</t>
  </si>
  <si>
    <t>[V17MONT1]</t>
  </si>
  <si>
    <t>[V17YYNT1]</t>
  </si>
  <si>
    <t>[V17IDNT2]</t>
  </si>
  <si>
    <t>[V17SNT2]</t>
  </si>
  <si>
    <t>[V17NDNT2]</t>
  </si>
  <si>
    <t>[V17DYNT2]</t>
  </si>
  <si>
    <t>[V17MONT2]</t>
  </si>
  <si>
    <t>[V17YYNT2]</t>
  </si>
  <si>
    <t>[V17IDNT3]</t>
  </si>
  <si>
    <t>[V17SNT3]</t>
  </si>
  <si>
    <t>[V17NDNT3]</t>
  </si>
  <si>
    <t>[V17DYNT3]</t>
  </si>
  <si>
    <t>[V17MONT3]</t>
  </si>
  <si>
    <t>[V17YYNT3]</t>
  </si>
  <si>
    <t>[V17IDNT4]</t>
  </si>
  <si>
    <t>[V17SNT4]</t>
  </si>
  <si>
    <t>[V17NDNT4]</t>
  </si>
  <si>
    <t>[V17DYNT4]</t>
  </si>
  <si>
    <t>[V17MONT4]</t>
  </si>
  <si>
    <t>[V17YYNT4]</t>
  </si>
  <si>
    <t>[V17IDNT5]</t>
  </si>
  <si>
    <t>[V17SNT5]</t>
  </si>
  <si>
    <t>[V17NDNT5]</t>
  </si>
  <si>
    <t>[V17DYNT5]</t>
  </si>
  <si>
    <t>[V17MONT5]</t>
  </si>
  <si>
    <t>[V17YYNT5]</t>
  </si>
  <si>
    <t>[V17IDNT6]</t>
  </si>
  <si>
    <t>[V17SNT6]</t>
  </si>
  <si>
    <t>[V17NDNT6]</t>
  </si>
  <si>
    <t>[V17DYNT6]</t>
  </si>
  <si>
    <t>[V17MONT6]</t>
  </si>
  <si>
    <t>[V17YYNT6]</t>
  </si>
  <si>
    <t>[V17IDNT7]</t>
  </si>
  <si>
    <t>[V17SNT7]</t>
  </si>
  <si>
    <t>[V17NDNT7]</t>
  </si>
  <si>
    <t>[V17DYNT7]</t>
  </si>
  <si>
    <t>[V17MONT7]</t>
  </si>
  <si>
    <t>[V17YYNT7]</t>
  </si>
  <si>
    <t>[V17IDNT8]</t>
  </si>
  <si>
    <t>[V17SNT8]</t>
  </si>
  <si>
    <t>[V17NDNT8]</t>
  </si>
  <si>
    <t>[V17DYNT8]</t>
  </si>
  <si>
    <t>[V17MONT8]</t>
  </si>
  <si>
    <t>[V17YYNT8]</t>
  </si>
  <si>
    <t>[V17IDNT9]</t>
  </si>
  <si>
    <t>[V17SNT9]</t>
  </si>
  <si>
    <t>[V17NDNT9]</t>
  </si>
  <si>
    <t>[V17DYNT9]</t>
  </si>
  <si>
    <t>[V17MONT9]</t>
  </si>
  <si>
    <t>[V17YYNT9]</t>
  </si>
  <si>
    <t>[V17IDNT10]</t>
  </si>
  <si>
    <t>[V17SNT10]</t>
  </si>
  <si>
    <t>[V17NDNT10]</t>
  </si>
  <si>
    <t>[V17DYNT10]</t>
  </si>
  <si>
    <t>[V17MONT10]</t>
  </si>
  <si>
    <t>[V17YYNT10]</t>
  </si>
  <si>
    <t>[V17TRS]</t>
  </si>
  <si>
    <t>[V17TRSDY]</t>
  </si>
  <si>
    <t>[V17TRSMO]</t>
  </si>
  <si>
    <t>[V17TRSYY]</t>
  </si>
  <si>
    <t>[V17NTRS]</t>
  </si>
  <si>
    <t>[V17NTRSDY]</t>
  </si>
  <si>
    <t>[V17NTRSMO]</t>
  </si>
  <si>
    <t>[V17NTRSYY]</t>
  </si>
  <si>
    <t>[V17OVRS]</t>
  </si>
  <si>
    <t>[V17OVRSDY]</t>
  </si>
  <si>
    <t>[V17OVRSMO]</t>
  </si>
  <si>
    <t>[V17OVRSYY]</t>
  </si>
  <si>
    <t>V18, enter visit ID:</t>
  </si>
  <si>
    <t>[V18VISID]</t>
  </si>
  <si>
    <t>[V18DYDT]</t>
  </si>
  <si>
    <t>[V18MODT]</t>
  </si>
  <si>
    <t>[V18YYDT]</t>
  </si>
  <si>
    <t>[V18IDT1]</t>
  </si>
  <si>
    <t>[V18ST1]</t>
  </si>
  <si>
    <t>[V18UT1]</t>
  </si>
  <si>
    <t>[V18NDT1]</t>
  </si>
  <si>
    <t>[V18DYT1]</t>
  </si>
  <si>
    <t>[V18MOT1]</t>
  </si>
  <si>
    <t>[V18YYT1]</t>
  </si>
  <si>
    <t>[V18IDT2]</t>
  </si>
  <si>
    <t>[V18ST2]</t>
  </si>
  <si>
    <t>[V18UT2]</t>
  </si>
  <si>
    <t>[V18NDT2]</t>
  </si>
  <si>
    <t>[V18DYT2]</t>
  </si>
  <si>
    <t>[V18MOT2]</t>
  </si>
  <si>
    <t>[V18YYT2]</t>
  </si>
  <si>
    <t>[V18IDT3]</t>
  </si>
  <si>
    <t>[V18ST3]</t>
  </si>
  <si>
    <t>[V18UT3]</t>
  </si>
  <si>
    <t>[V18NDT3]</t>
  </si>
  <si>
    <t>[V18DYT3]</t>
  </si>
  <si>
    <t>[V18MOT3]</t>
  </si>
  <si>
    <t>[V18YYT3]</t>
  </si>
  <si>
    <t>[V18IDT4]</t>
  </si>
  <si>
    <t>[V18ST4]</t>
  </si>
  <si>
    <t>[V18UT4]</t>
  </si>
  <si>
    <t>[V18NDT4]</t>
  </si>
  <si>
    <t>[V18DYT4]</t>
  </si>
  <si>
    <t>[V18MOT4]</t>
  </si>
  <si>
    <t>[V18YYT4]</t>
  </si>
  <si>
    <t>[V18IDT5]</t>
  </si>
  <si>
    <t>[V18ST5]</t>
  </si>
  <si>
    <t>[V18UT5]</t>
  </si>
  <si>
    <t>[V18NDT5]</t>
  </si>
  <si>
    <t>[V18DYT5]</t>
  </si>
  <si>
    <t>[V18MOT5]</t>
  </si>
  <si>
    <t>[V18YYT5]</t>
  </si>
  <si>
    <t>[V18IDT6]</t>
  </si>
  <si>
    <t>[V18ST6]</t>
  </si>
  <si>
    <t>[V18UT6]</t>
  </si>
  <si>
    <t>[V18NDT6]</t>
  </si>
  <si>
    <t>[V18DYT6]</t>
  </si>
  <si>
    <t>[V18MOT6]</t>
  </si>
  <si>
    <t>[V18YYT6]</t>
  </si>
  <si>
    <t>[V18IDT7]</t>
  </si>
  <si>
    <t>[V18ST7]</t>
  </si>
  <si>
    <t>[V18UT7]</t>
  </si>
  <si>
    <t>[V18NDT7]</t>
  </si>
  <si>
    <t>[V18DYT7]</t>
  </si>
  <si>
    <t>[V18MOT7]</t>
  </si>
  <si>
    <t>[V18YYT7]</t>
  </si>
  <si>
    <t>[V18IDT8]</t>
  </si>
  <si>
    <t>[V18ST8]</t>
  </si>
  <si>
    <t>[V18UT8]</t>
  </si>
  <si>
    <t>[V18NDT8]</t>
  </si>
  <si>
    <t>[V18DYT8]</t>
  </si>
  <si>
    <t>[V18MOT8]</t>
  </si>
  <si>
    <t>[V18YYT8]</t>
  </si>
  <si>
    <t>[V18IDT9]</t>
  </si>
  <si>
    <t>[V18ST9]</t>
  </si>
  <si>
    <t>[V18UT9]</t>
  </si>
  <si>
    <t>[V18NDT9]</t>
  </si>
  <si>
    <t>[V18DYT9]</t>
  </si>
  <si>
    <t>[V18MOT9]</t>
  </si>
  <si>
    <t>[V18YYT9]</t>
  </si>
  <si>
    <t>[V18IDT10]</t>
  </si>
  <si>
    <t>[V18ST10]</t>
  </si>
  <si>
    <t>[V18UT10]</t>
  </si>
  <si>
    <t>[V18NDT10]</t>
  </si>
  <si>
    <t>[V18DYT10]</t>
  </si>
  <si>
    <t>[V18MOT10]</t>
  </si>
  <si>
    <t>[V18YYT10]</t>
  </si>
  <si>
    <t>[V18IDNT1]</t>
  </si>
  <si>
    <t>[V18SNT1]</t>
  </si>
  <si>
    <t>[V18NDNT1]</t>
  </si>
  <si>
    <t>[V18DYNT1]</t>
  </si>
  <si>
    <t>[V18MONT1]</t>
  </si>
  <si>
    <t>[V18YYNT1]</t>
  </si>
  <si>
    <t>[V18IDNT2]</t>
  </si>
  <si>
    <t>[V18SNT2]</t>
  </si>
  <si>
    <t>[V18NDNT2]</t>
  </si>
  <si>
    <t>[V18DYNT2]</t>
  </si>
  <si>
    <t>[V18MONT2]</t>
  </si>
  <si>
    <t>[V18YYNT2]</t>
  </si>
  <si>
    <t>[V18IDNT3]</t>
  </si>
  <si>
    <t>[V18SNT3]</t>
  </si>
  <si>
    <t>[V18NDNT3]</t>
  </si>
  <si>
    <t>[V18DYNT3]</t>
  </si>
  <si>
    <t>[V18MONT3]</t>
  </si>
  <si>
    <t>[V18YYNT3]</t>
  </si>
  <si>
    <t>[V18IDNT4]</t>
  </si>
  <si>
    <t>[V18SNT4]</t>
  </si>
  <si>
    <t>[V18NDNT4]</t>
  </si>
  <si>
    <t>[V18DYNT4]</t>
  </si>
  <si>
    <t>[V18MONT4]</t>
  </si>
  <si>
    <t>[V18YYNT4]</t>
  </si>
  <si>
    <t>[V18IDNT5]</t>
  </si>
  <si>
    <t>[V18SNT5]</t>
  </si>
  <si>
    <t>[V18NDNT5]</t>
  </si>
  <si>
    <t>[V18DYNT5]</t>
  </si>
  <si>
    <t>[V18MONT5]</t>
  </si>
  <si>
    <t>[V18YYNT5]</t>
  </si>
  <si>
    <t>[V18IDNT6]</t>
  </si>
  <si>
    <t>[V18SNT6]</t>
  </si>
  <si>
    <t>[V18NDNT6]</t>
  </si>
  <si>
    <t>[V18DYNT6]</t>
  </si>
  <si>
    <t>[V18MONT6]</t>
  </si>
  <si>
    <t>[V18YYNT6]</t>
  </si>
  <si>
    <t>[V18IDNT7]</t>
  </si>
  <si>
    <t>[V18SNT7]</t>
  </si>
  <si>
    <t>[V18NDNT7]</t>
  </si>
  <si>
    <t>[V18DYNT7]</t>
  </si>
  <si>
    <t>[V18MONT7]</t>
  </si>
  <si>
    <t>[V18YYNT7]</t>
  </si>
  <si>
    <t>[V18IDNT8]</t>
  </si>
  <si>
    <t>[V18SNT8]</t>
  </si>
  <si>
    <t>[V18NDNT8]</t>
  </si>
  <si>
    <t>[V18DYNT8]</t>
  </si>
  <si>
    <t>[V18MONT8]</t>
  </si>
  <si>
    <t>[V18YYNT8]</t>
  </si>
  <si>
    <t>[V18IDNT9]</t>
  </si>
  <si>
    <t>[V18SNT9]</t>
  </si>
  <si>
    <t>[V18NDNT9]</t>
  </si>
  <si>
    <t>[V18DYNT9]</t>
  </si>
  <si>
    <t>[V18MONT9]</t>
  </si>
  <si>
    <t>[V18YYNT9]</t>
  </si>
  <si>
    <t>[V18IDNT10]</t>
  </si>
  <si>
    <t>[V18SNT10]</t>
  </si>
  <si>
    <t>[V18NDNT10]</t>
  </si>
  <si>
    <t>[V18DYNT10]</t>
  </si>
  <si>
    <t>[V18MONT10]</t>
  </si>
  <si>
    <t>[V18YYNT10]</t>
  </si>
  <si>
    <t>[V18TRS]</t>
  </si>
  <si>
    <t>[V18TRSDY]</t>
  </si>
  <si>
    <t>[V18TRSMO]</t>
  </si>
  <si>
    <t>[V18TRSYY]</t>
  </si>
  <si>
    <t>[V18NTRS]</t>
  </si>
  <si>
    <t>[V18NTRSDY]</t>
  </si>
  <si>
    <t>[V18NTRSMO]</t>
  </si>
  <si>
    <t>[V18NTRSYY]</t>
  </si>
  <si>
    <t>[V18OVRS]</t>
  </si>
  <si>
    <t>[V18OVRSDY]</t>
  </si>
  <si>
    <t>[V18OVRSMO]</t>
  </si>
  <si>
    <t>[V18OVRSYY]</t>
  </si>
  <si>
    <t>V19, enter visit ID:</t>
  </si>
  <si>
    <t>[V19VISID]</t>
  </si>
  <si>
    <t>[V19DYDT]</t>
  </si>
  <si>
    <t>[V19MODT]</t>
  </si>
  <si>
    <t>[V19YYDT]</t>
  </si>
  <si>
    <t>[V19IDT1]</t>
  </si>
  <si>
    <t>[V19ST1]</t>
  </si>
  <si>
    <t>[V19UT1]</t>
  </si>
  <si>
    <t>[V19NDT1]</t>
  </si>
  <si>
    <t>[V19DYT1]</t>
  </si>
  <si>
    <t>[V19MOT1]</t>
  </si>
  <si>
    <t>[V19YYT1]</t>
  </si>
  <si>
    <t>[V19IDT2]</t>
  </si>
  <si>
    <t>[V19ST2]</t>
  </si>
  <si>
    <t>[V19UT2]</t>
  </si>
  <si>
    <t>[V19NDT2]</t>
  </si>
  <si>
    <t>[V19DYT2]</t>
  </si>
  <si>
    <t>[V19MOT2]</t>
  </si>
  <si>
    <t>[V19YYT2]</t>
  </si>
  <si>
    <t>[V19IDT3]</t>
  </si>
  <si>
    <t>[V19ST3]</t>
  </si>
  <si>
    <t>[V19UT3]</t>
  </si>
  <si>
    <t>[V19NDT3]</t>
  </si>
  <si>
    <t>[V19DYT3]</t>
  </si>
  <si>
    <t>[V19MOT3]</t>
  </si>
  <si>
    <t>[V19YYT3]</t>
  </si>
  <si>
    <t>[V19IDT4]</t>
  </si>
  <si>
    <t>[V19ST4]</t>
  </si>
  <si>
    <t>[V19UT4]</t>
  </si>
  <si>
    <t>[V19NDT4]</t>
  </si>
  <si>
    <t>[V19DYT4]</t>
  </si>
  <si>
    <t>[V19MOT4]</t>
  </si>
  <si>
    <t>[V19YYT4]</t>
  </si>
  <si>
    <t>[V19IDT5]</t>
  </si>
  <si>
    <t>[V19ST5]</t>
  </si>
  <si>
    <t>[V19UT5]</t>
  </si>
  <si>
    <t>[V19NDT5]</t>
  </si>
  <si>
    <t>[V19DYT5]</t>
  </si>
  <si>
    <t>[V19MOT5]</t>
  </si>
  <si>
    <t>[V19YYT5]</t>
  </si>
  <si>
    <t>[V19IDT6]</t>
  </si>
  <si>
    <t>[V19ST6]</t>
  </si>
  <si>
    <t>[V19UT6]</t>
  </si>
  <si>
    <t>[V19NDT6]</t>
  </si>
  <si>
    <t>[V19DYT6]</t>
  </si>
  <si>
    <t>[V19MOT6]</t>
  </si>
  <si>
    <t>[V19YYT6]</t>
  </si>
  <si>
    <t>[V19IDT7]</t>
  </si>
  <si>
    <t>[V19ST7]</t>
  </si>
  <si>
    <t>[V19UT7]</t>
  </si>
  <si>
    <t>[V19NDT7]</t>
  </si>
  <si>
    <t>[V19DYT7]</t>
  </si>
  <si>
    <t>[V19MOT7]</t>
  </si>
  <si>
    <t>[V19YYT7]</t>
  </si>
  <si>
    <t>[V19IDT8]</t>
  </si>
  <si>
    <t>[V19ST8]</t>
  </si>
  <si>
    <t>[V19UT8]</t>
  </si>
  <si>
    <t>[V19NDT8]</t>
  </si>
  <si>
    <t>[V19DYT8]</t>
  </si>
  <si>
    <t>[V19MOT8]</t>
  </si>
  <si>
    <t>[V19YYT8]</t>
  </si>
  <si>
    <t>[V19IDT9]</t>
  </si>
  <si>
    <t>[V19ST9]</t>
  </si>
  <si>
    <t>[V19UT9]</t>
  </si>
  <si>
    <t>[V19NDT9]</t>
  </si>
  <si>
    <t>[V19DYT9]</t>
  </si>
  <si>
    <t>[V19MOT9]</t>
  </si>
  <si>
    <t>[V19YYT9]</t>
  </si>
  <si>
    <t>[V19IDT10]</t>
  </si>
  <si>
    <t>[V19ST10]</t>
  </si>
  <si>
    <t>[V19UT10]</t>
  </si>
  <si>
    <t>[V19NDT10]</t>
  </si>
  <si>
    <t>[V19DYT10]</t>
  </si>
  <si>
    <t>[V19MOT10]</t>
  </si>
  <si>
    <t>[V19YYT10]</t>
  </si>
  <si>
    <t>[V19IDNT1]</t>
  </si>
  <si>
    <t>[V19SNT1]</t>
  </si>
  <si>
    <t>[V19NDNT1]</t>
  </si>
  <si>
    <t>[V19DYNT1]</t>
  </si>
  <si>
    <t>[V19MONT1]</t>
  </si>
  <si>
    <t>[V19YYNT1]</t>
  </si>
  <si>
    <t>[V19IDNT2]</t>
  </si>
  <si>
    <t>[V19SNT2]</t>
  </si>
  <si>
    <t>[V19NDNT2]</t>
  </si>
  <si>
    <t>[V19DYNT2]</t>
  </si>
  <si>
    <t>[V19MONT2]</t>
  </si>
  <si>
    <t>[V19YYNT2]</t>
  </si>
  <si>
    <t>[V19IDNT3]</t>
  </si>
  <si>
    <t>[V19SNT3]</t>
  </si>
  <si>
    <t>[V19NDNT3]</t>
  </si>
  <si>
    <t>[V19DYNT3]</t>
  </si>
  <si>
    <t>[V19MONT3]</t>
  </si>
  <si>
    <t>[V19YYNT3]</t>
  </si>
  <si>
    <t>[V19IDNT4]</t>
  </si>
  <si>
    <t>[V19SNT4]</t>
  </si>
  <si>
    <t>[V19NDNT4]</t>
  </si>
  <si>
    <t>[V19DYNT4]</t>
  </si>
  <si>
    <t>[V19MONT4]</t>
  </si>
  <si>
    <t>[V19YYNT4]</t>
  </si>
  <si>
    <t>[V19IDNT5]</t>
  </si>
  <si>
    <t>[V19SNT5]</t>
  </si>
  <si>
    <t>[V19NDNT5]</t>
  </si>
  <si>
    <t>[V19DYNT5]</t>
  </si>
  <si>
    <t>[V19MONT5]</t>
  </si>
  <si>
    <t>[V19YYNT5]</t>
  </si>
  <si>
    <t>[V19IDNT6]</t>
  </si>
  <si>
    <t>[V19SNT6]</t>
  </si>
  <si>
    <t>[V19NDNT6]</t>
  </si>
  <si>
    <t>[V19DYNT6]</t>
  </si>
  <si>
    <t>[V19MONT6]</t>
  </si>
  <si>
    <t>[V19YYNT6]</t>
  </si>
  <si>
    <t>[V19IDNT7]</t>
  </si>
  <si>
    <t>[V19SNT7]</t>
  </si>
  <si>
    <t>[V19NDNT7]</t>
  </si>
  <si>
    <t>[V19DYNT7]</t>
  </si>
  <si>
    <t>[V19MONT7]</t>
  </si>
  <si>
    <t>[V19YYNT7]</t>
  </si>
  <si>
    <t>[V19IDNT8]</t>
  </si>
  <si>
    <t>[V19SNT8]</t>
  </si>
  <si>
    <t>[V19NDNT8]</t>
  </si>
  <si>
    <t>[V19DYNT8]</t>
  </si>
  <si>
    <t>[V19MONT8]</t>
  </si>
  <si>
    <t>[V19YYNT8]</t>
  </si>
  <si>
    <t>[V19IDNT9]</t>
  </si>
  <si>
    <t>[V19SNT9]</t>
  </si>
  <si>
    <t>[V19NDNT9]</t>
  </si>
  <si>
    <t>[V19DYNT9]</t>
  </si>
  <si>
    <t>[V19MONT9]</t>
  </si>
  <si>
    <t>[V19YYNT9]</t>
  </si>
  <si>
    <t>[V19IDNT10]</t>
  </si>
  <si>
    <t>[V19SNT10]</t>
  </si>
  <si>
    <t>[V19NDNT10]</t>
  </si>
  <si>
    <t>[V19DYNT10]</t>
  </si>
  <si>
    <t>[V19MONT10]</t>
  </si>
  <si>
    <t>[V19YYNT10]</t>
  </si>
  <si>
    <t>[V19TRS]</t>
  </si>
  <si>
    <t>[V19TRSDY]</t>
  </si>
  <si>
    <t>[V19TRSMO]</t>
  </si>
  <si>
    <t>[V19TRSYY]</t>
  </si>
  <si>
    <t>[V19NTRS]</t>
  </si>
  <si>
    <t>[V19NTRSDY]</t>
  </si>
  <si>
    <t>[V19NTRSMO]</t>
  </si>
  <si>
    <t>[V19NTRSYY]</t>
  </si>
  <si>
    <t>[V19OVRS]</t>
  </si>
  <si>
    <t>[V19OVRSDY]</t>
  </si>
  <si>
    <t>[V19OVRSMO]</t>
  </si>
  <si>
    <t>[V19OVRSYY]</t>
  </si>
  <si>
    <t>V20, enter visit ID:</t>
  </si>
  <si>
    <t>[V20VISID]</t>
  </si>
  <si>
    <t>[V20DYDT]</t>
  </si>
  <si>
    <t>[V20MODT]</t>
  </si>
  <si>
    <t>[V20YYDT]</t>
  </si>
  <si>
    <t>[V20IDT1]</t>
  </si>
  <si>
    <t>[V20ST1]</t>
  </si>
  <si>
    <t>[V20UT1]</t>
  </si>
  <si>
    <t>[V20NDT1]</t>
  </si>
  <si>
    <t>[V20DYT1]</t>
  </si>
  <si>
    <t>[V20MOT1]</t>
  </si>
  <si>
    <t>[V20YYT1]</t>
  </si>
  <si>
    <t>[V20IDT2]</t>
  </si>
  <si>
    <t>[V20ST2]</t>
  </si>
  <si>
    <t>[V20UT2]</t>
  </si>
  <si>
    <t>[V20NDT2]</t>
  </si>
  <si>
    <t>[V20DYT2]</t>
  </si>
  <si>
    <t>[V20MOT2]</t>
  </si>
  <si>
    <t>[V20YYT2]</t>
  </si>
  <si>
    <t>[V20IDT3]</t>
  </si>
  <si>
    <t>[V20ST3]</t>
  </si>
  <si>
    <t>[V20UT3]</t>
  </si>
  <si>
    <t>[V20NDT3]</t>
  </si>
  <si>
    <t>[V20DYT3]</t>
  </si>
  <si>
    <t>[V20MOT3]</t>
  </si>
  <si>
    <t>[V20YYT3]</t>
  </si>
  <si>
    <t>[V20IDT4]</t>
  </si>
  <si>
    <t>[V20ST4]</t>
  </si>
  <si>
    <t>[V20UT4]</t>
  </si>
  <si>
    <t>[V20NDT4]</t>
  </si>
  <si>
    <t>[V20DYT4]</t>
  </si>
  <si>
    <t>[V20MOT4]</t>
  </si>
  <si>
    <t>[V20YYT4]</t>
  </si>
  <si>
    <t>[V20IDT5]</t>
  </si>
  <si>
    <t>[V20ST5]</t>
  </si>
  <si>
    <t>[V20UT5]</t>
  </si>
  <si>
    <t>[V20NDT5]</t>
  </si>
  <si>
    <t>[V20DYT5]</t>
  </si>
  <si>
    <t>[V20MOT5]</t>
  </si>
  <si>
    <t>[V20YYT5]</t>
  </si>
  <si>
    <t>[V20IDT6]</t>
  </si>
  <si>
    <t>[V20ST6]</t>
  </si>
  <si>
    <t>[V20UT6]</t>
  </si>
  <si>
    <t>[V20NDT6]</t>
  </si>
  <si>
    <t>[V20DYT6]</t>
  </si>
  <si>
    <t>[V20MOT6]</t>
  </si>
  <si>
    <t>[V20YYT6]</t>
  </si>
  <si>
    <t>[V20IDT7]</t>
  </si>
  <si>
    <t>[V20ST7]</t>
  </si>
  <si>
    <t>[V20UT7]</t>
  </si>
  <si>
    <t>[V20NDT7]</t>
  </si>
  <si>
    <t>[V20DYT7]</t>
  </si>
  <si>
    <t>[V20MOT7]</t>
  </si>
  <si>
    <t>[V20YYT7]</t>
  </si>
  <si>
    <t>[V20IDT8]</t>
  </si>
  <si>
    <t>[V20ST8]</t>
  </si>
  <si>
    <t>[V20UT8]</t>
  </si>
  <si>
    <t>[V20NDT8]</t>
  </si>
  <si>
    <t>[V20DYT8]</t>
  </si>
  <si>
    <t>[V20MOT8]</t>
  </si>
  <si>
    <t>[V20YYT8]</t>
  </si>
  <si>
    <t>[V20IDT9]</t>
  </si>
  <si>
    <t>[V20ST9]</t>
  </si>
  <si>
    <t>[V20UT9]</t>
  </si>
  <si>
    <t>[V20NDT9]</t>
  </si>
  <si>
    <t>[V20DYT9]</t>
  </si>
  <si>
    <t>[V20MOT9]</t>
  </si>
  <si>
    <t>[V20YYT9]</t>
  </si>
  <si>
    <t>[V20IDT10]</t>
  </si>
  <si>
    <t>[V20ST10]</t>
  </si>
  <si>
    <t>[V20UT10]</t>
  </si>
  <si>
    <t>[V20NDT10]</t>
  </si>
  <si>
    <t>[V20DYT10]</t>
  </si>
  <si>
    <t>[V20MOT10]</t>
  </si>
  <si>
    <t>[V20YYT10]</t>
  </si>
  <si>
    <t>[V20IDNT1]</t>
  </si>
  <si>
    <t>[V20SNT1]</t>
  </si>
  <si>
    <t>[V20NDNT1]</t>
  </si>
  <si>
    <t>[V20DYNT1]</t>
  </si>
  <si>
    <t>[V20MONT1]</t>
  </si>
  <si>
    <t>[V20YYNT1]</t>
  </si>
  <si>
    <t>[V20IDNT2]</t>
  </si>
  <si>
    <t>[V20SNT2]</t>
  </si>
  <si>
    <t>[V20NDNT2]</t>
  </si>
  <si>
    <t>[V20DYNT2]</t>
  </si>
  <si>
    <t>[V20MONT2]</t>
  </si>
  <si>
    <t>[V20YYNT2]</t>
  </si>
  <si>
    <t>[V20IDNT3]</t>
  </si>
  <si>
    <t>[V20SNT3]</t>
  </si>
  <si>
    <t>[V20NDNT3]</t>
  </si>
  <si>
    <t>[V20DYNT3]</t>
  </si>
  <si>
    <t>[V20MONT3]</t>
  </si>
  <si>
    <t>[V20YYNT3]</t>
  </si>
  <si>
    <t>[V20IDNT4]</t>
  </si>
  <si>
    <t>[V20SNT4]</t>
  </si>
  <si>
    <t>[V20NDNT4]</t>
  </si>
  <si>
    <t>[V20DYNT4]</t>
  </si>
  <si>
    <t>[V20MONT4]</t>
  </si>
  <si>
    <t>[V20YYNT4]</t>
  </si>
  <si>
    <t>[V20IDNT5]</t>
  </si>
  <si>
    <t>[V20SNT5]</t>
  </si>
  <si>
    <t>[V20NDNT5]</t>
  </si>
  <si>
    <t>[V20DYNT5]</t>
  </si>
  <si>
    <t>[V20MONT5]</t>
  </si>
  <si>
    <t>[V20YYNT5]</t>
  </si>
  <si>
    <t>[V20IDNT6]</t>
  </si>
  <si>
    <t>[V20SNT6]</t>
  </si>
  <si>
    <t>[V20NDNT6]</t>
  </si>
  <si>
    <t>[V20DYNT6]</t>
  </si>
  <si>
    <t>[V20MONT6]</t>
  </si>
  <si>
    <t>[V20YYNT6]</t>
  </si>
  <si>
    <t>[V20IDNT7]</t>
  </si>
  <si>
    <t>[V20SNT7]</t>
  </si>
  <si>
    <t>[V20NDNT7]</t>
  </si>
  <si>
    <t>[V20DYNT7]</t>
  </si>
  <si>
    <t>[V20MONT7]</t>
  </si>
  <si>
    <t>[V20YYNT7]</t>
  </si>
  <si>
    <t>[V20IDNT8]</t>
  </si>
  <si>
    <t>[V20SNT8]</t>
  </si>
  <si>
    <t>[V20NDNT8]</t>
  </si>
  <si>
    <t>[V20DYNT8]</t>
  </si>
  <si>
    <t>[V20MONT8]</t>
  </si>
  <si>
    <t>[V20YYNT8]</t>
  </si>
  <si>
    <t>[V20IDNT9]</t>
  </si>
  <si>
    <t>[V20SNT9]</t>
  </si>
  <si>
    <t>[V20NDNT9]</t>
  </si>
  <si>
    <t>[V20DYNT9]</t>
  </si>
  <si>
    <t>[V20MONT9]</t>
  </si>
  <si>
    <t>[V20YYNT9]</t>
  </si>
  <si>
    <t>[V20IDNT10]</t>
  </si>
  <si>
    <t>[V20SNT10]</t>
  </si>
  <si>
    <t>[V20NDNT10]</t>
  </si>
  <si>
    <t>[V20DYNT10]</t>
  </si>
  <si>
    <t>[V20MONT10]</t>
  </si>
  <si>
    <t>[V20YYNT10]</t>
  </si>
  <si>
    <t>[V20TRS]</t>
  </si>
  <si>
    <t>[V20TRSDY]</t>
  </si>
  <si>
    <t>[V20TRSMO]</t>
  </si>
  <si>
    <t>[V20TRSYY]</t>
  </si>
  <si>
    <t>[V20NTRS]</t>
  </si>
  <si>
    <t>[V20NTRSDY]</t>
  </si>
  <si>
    <t>[V20NTRSMO]</t>
  </si>
  <si>
    <t>[V20NTRSYY]</t>
  </si>
  <si>
    <t>[V20OVRS]</t>
  </si>
  <si>
    <t>[V20OVRSDY]</t>
  </si>
  <si>
    <t>[V20OVRSMO]</t>
  </si>
  <si>
    <t>[V20OVRSYY]</t>
  </si>
  <si>
    <t>NEW LESIONS</t>
  </si>
  <si>
    <t>New</t>
  </si>
  <si>
    <t>List of valid date selections…</t>
  </si>
  <si>
    <t>01Jan2010</t>
  </si>
  <si>
    <t>02Jan2010</t>
  </si>
  <si>
    <t>03Jan2010</t>
  </si>
  <si>
    <t>04Jan2010</t>
  </si>
  <si>
    <t>05Jan2010</t>
  </si>
  <si>
    <t>06Jan2010</t>
  </si>
  <si>
    <t>07Jan2010</t>
  </si>
  <si>
    <t>08Jan2010</t>
  </si>
  <si>
    <t>09Jan2010</t>
  </si>
  <si>
    <t>10Jan2010</t>
  </si>
  <si>
    <t>11Jan2010</t>
  </si>
  <si>
    <t>12Jan2010</t>
  </si>
  <si>
    <t>13Jan2010</t>
  </si>
  <si>
    <t>14Jan2010</t>
  </si>
  <si>
    <t>15Jan2010</t>
  </si>
  <si>
    <t>16Jan2010</t>
  </si>
  <si>
    <t>17Jan2010</t>
  </si>
  <si>
    <t>18Jan2010</t>
  </si>
  <si>
    <t>19Jan2010</t>
  </si>
  <si>
    <t>20Jan2010</t>
  </si>
  <si>
    <t>21Jan2010</t>
  </si>
  <si>
    <t>22Jan2010</t>
  </si>
  <si>
    <t>23Jan2010</t>
  </si>
  <si>
    <t>24Jan2010</t>
  </si>
  <si>
    <t>25Jan2010</t>
  </si>
  <si>
    <t>26Jan2010</t>
  </si>
  <si>
    <t>27Jan2010</t>
  </si>
  <si>
    <t>28Jan2010</t>
  </si>
  <si>
    <t>29Jan2010</t>
  </si>
  <si>
    <t>30Jan2010</t>
  </si>
  <si>
    <t>31Jan2010</t>
  </si>
  <si>
    <t>01Feb2010</t>
  </si>
  <si>
    <t>02Feb2010</t>
  </si>
  <si>
    <t>03Feb2010</t>
  </si>
  <si>
    <t>04Feb2010</t>
  </si>
  <si>
    <t>05Feb2010</t>
  </si>
  <si>
    <t>06Feb2010</t>
  </si>
  <si>
    <t>07Feb2010</t>
  </si>
  <si>
    <t>08Feb2010</t>
  </si>
  <si>
    <t>09Feb2010</t>
  </si>
  <si>
    <t>10Feb2010</t>
  </si>
  <si>
    <t>11Feb2010</t>
  </si>
  <si>
    <t>12Feb2010</t>
  </si>
  <si>
    <t>13Feb2010</t>
  </si>
  <si>
    <t>14Feb2010</t>
  </si>
  <si>
    <t>15Feb2010</t>
  </si>
  <si>
    <t>16Feb2010</t>
  </si>
  <si>
    <t>17Feb2010</t>
  </si>
  <si>
    <t>18Feb2010</t>
  </si>
  <si>
    <t>19Feb2010</t>
  </si>
  <si>
    <t>20Feb2010</t>
  </si>
  <si>
    <t>21Feb2010</t>
  </si>
  <si>
    <t>22Feb2010</t>
  </si>
  <si>
    <t>23Feb2010</t>
  </si>
  <si>
    <t>24Feb2010</t>
  </si>
  <si>
    <t>25Feb2010</t>
  </si>
  <si>
    <t>26Feb2010</t>
  </si>
  <si>
    <t>27Feb2010</t>
  </si>
  <si>
    <t>28Feb2010</t>
  </si>
  <si>
    <t>01Mar2010</t>
  </si>
  <si>
    <t>02Mar2010</t>
  </si>
  <si>
    <t>03Mar2010</t>
  </si>
  <si>
    <t>04Mar2010</t>
  </si>
  <si>
    <t>05Mar2010</t>
  </si>
  <si>
    <t>06Mar2010</t>
  </si>
  <si>
    <t>07Mar2010</t>
  </si>
  <si>
    <t>08Mar2010</t>
  </si>
  <si>
    <t>09Mar2010</t>
  </si>
  <si>
    <t>10Mar2010</t>
  </si>
  <si>
    <t>11Mar2010</t>
  </si>
  <si>
    <t>12Mar2010</t>
  </si>
  <si>
    <t>13Mar2010</t>
  </si>
  <si>
    <t>14Mar2010</t>
  </si>
  <si>
    <t>15Mar2010</t>
  </si>
  <si>
    <t>16Mar2010</t>
  </si>
  <si>
    <t>17Mar2010</t>
  </si>
  <si>
    <t>18Mar2010</t>
  </si>
  <si>
    <t>19Mar2010</t>
  </si>
  <si>
    <t>20Mar2010</t>
  </si>
  <si>
    <t>21Mar2010</t>
  </si>
  <si>
    <t>22Mar2010</t>
  </si>
  <si>
    <t>23Mar2010</t>
  </si>
  <si>
    <t>24Mar2010</t>
  </si>
  <si>
    <t>25Mar2010</t>
  </si>
  <si>
    <t>26Mar2010</t>
  </si>
  <si>
    <t>27Mar2010</t>
  </si>
  <si>
    <t>28Mar2010</t>
  </si>
  <si>
    <t>29Mar2010</t>
  </si>
  <si>
    <t>30Mar2010</t>
  </si>
  <si>
    <t>31Mar2010</t>
  </si>
  <si>
    <t>01Apr2010</t>
  </si>
  <si>
    <t>02Apr2010</t>
  </si>
  <si>
    <t>03Apr2010</t>
  </si>
  <si>
    <t>04Apr2010</t>
  </si>
  <si>
    <t>05Apr2010</t>
  </si>
  <si>
    <t>06Apr2010</t>
  </si>
  <si>
    <t>07Apr2010</t>
  </si>
  <si>
    <t>08Apr2010</t>
  </si>
  <si>
    <t>09Apr2010</t>
  </si>
  <si>
    <t>10Apr2010</t>
  </si>
  <si>
    <t>11Apr2010</t>
  </si>
  <si>
    <t>12Apr2010</t>
  </si>
  <si>
    <t>13Apr2010</t>
  </si>
  <si>
    <t>14Apr2010</t>
  </si>
  <si>
    <t>15Apr2010</t>
  </si>
  <si>
    <t>16Apr2010</t>
  </si>
  <si>
    <t>17Apr2010</t>
  </si>
  <si>
    <t>18Apr2010</t>
  </si>
  <si>
    <t>19Apr2010</t>
  </si>
  <si>
    <t>20Apr2010</t>
  </si>
  <si>
    <t>21Apr2010</t>
  </si>
  <si>
    <t>22Apr2010</t>
  </si>
  <si>
    <t>23Apr2010</t>
  </si>
  <si>
    <t>24Apr2010</t>
  </si>
  <si>
    <t>25Apr2010</t>
  </si>
  <si>
    <t>26Apr2010</t>
  </si>
  <si>
    <t>27Apr2010</t>
  </si>
  <si>
    <t>28Apr2010</t>
  </si>
  <si>
    <t>29Apr2010</t>
  </si>
  <si>
    <t>30Apr2010</t>
  </si>
  <si>
    <t>01May2010</t>
  </si>
  <si>
    <t>02May2010</t>
  </si>
  <si>
    <t>03May2010</t>
  </si>
  <si>
    <t>04May2010</t>
  </si>
  <si>
    <t>05May2010</t>
  </si>
  <si>
    <t>06May2010</t>
  </si>
  <si>
    <t>07May2010</t>
  </si>
  <si>
    <t>08May2010</t>
  </si>
  <si>
    <t>09May2010</t>
  </si>
  <si>
    <t>10May2010</t>
  </si>
  <si>
    <t>11May2010</t>
  </si>
  <si>
    <t>12May2010</t>
  </si>
  <si>
    <t>13May2010</t>
  </si>
  <si>
    <t>14May2010</t>
  </si>
  <si>
    <t>15May2010</t>
  </si>
  <si>
    <t>16May2010</t>
  </si>
  <si>
    <t>17May2010</t>
  </si>
  <si>
    <t>18May2010</t>
  </si>
  <si>
    <t>19May2010</t>
  </si>
  <si>
    <t>20May2010</t>
  </si>
  <si>
    <t>21May2010</t>
  </si>
  <si>
    <t>22May2010</t>
  </si>
  <si>
    <t>23May2010</t>
  </si>
  <si>
    <t>24May2010</t>
  </si>
  <si>
    <t>25May2010</t>
  </si>
  <si>
    <t>26May2010</t>
  </si>
  <si>
    <t>27May2010</t>
  </si>
  <si>
    <t>28May2010</t>
  </si>
  <si>
    <t>29May2010</t>
  </si>
  <si>
    <t>30May2010</t>
  </si>
  <si>
    <t>31May2010</t>
  </si>
  <si>
    <t>01Jun2010</t>
  </si>
  <si>
    <t>02Jun2010</t>
  </si>
  <si>
    <t>03Jun2010</t>
  </si>
  <si>
    <t>04Jun2010</t>
  </si>
  <si>
    <t>05Jun2010</t>
  </si>
  <si>
    <t>06Jun2010</t>
  </si>
  <si>
    <t>07Jun2010</t>
  </si>
  <si>
    <t>08Jun2010</t>
  </si>
  <si>
    <t>09Jun2010</t>
  </si>
  <si>
    <t>10Jun2010</t>
  </si>
  <si>
    <t>11Jun2010</t>
  </si>
  <si>
    <t>12Jun2010</t>
  </si>
  <si>
    <t>13Jun2010</t>
  </si>
  <si>
    <t>14Jun2010</t>
  </si>
  <si>
    <t>15Jun2010</t>
  </si>
  <si>
    <t>16Jun2010</t>
  </si>
  <si>
    <t>17Jun2010</t>
  </si>
  <si>
    <t>18Jun2010</t>
  </si>
  <si>
    <t>19Jun2010</t>
  </si>
  <si>
    <t>20Jun2010</t>
  </si>
  <si>
    <t>21Jun2010</t>
  </si>
  <si>
    <t>22Jun2010</t>
  </si>
  <si>
    <t>23Jun2010</t>
  </si>
  <si>
    <t>24Jun2010</t>
  </si>
  <si>
    <t>25Jun2010</t>
  </si>
  <si>
    <t>26Jun2010</t>
  </si>
  <si>
    <t>27Jun2010</t>
  </si>
  <si>
    <t>28Jun2010</t>
  </si>
  <si>
    <t>29Jun2010</t>
  </si>
  <si>
    <t>30Jun2010</t>
  </si>
  <si>
    <t>01Jul2010</t>
  </si>
  <si>
    <t>02Jul2010</t>
  </si>
  <si>
    <t>03Jul2010</t>
  </si>
  <si>
    <t>04Jul2010</t>
  </si>
  <si>
    <t>05Jul2010</t>
  </si>
  <si>
    <t>06Jul2010</t>
  </si>
  <si>
    <t>07Jul2010</t>
  </si>
  <si>
    <t>08Jul2010</t>
  </si>
  <si>
    <t>09Jul2010</t>
  </si>
  <si>
    <t>10Jul2010</t>
  </si>
  <si>
    <t>11Jul2010</t>
  </si>
  <si>
    <t>12Jul2010</t>
  </si>
  <si>
    <t>13Jul2010</t>
  </si>
  <si>
    <t>14Jul2010</t>
  </si>
  <si>
    <t>15Jul2010</t>
  </si>
  <si>
    <t>16Jul2010</t>
  </si>
  <si>
    <t>17Jul2010</t>
  </si>
  <si>
    <t>18Jul2010</t>
  </si>
  <si>
    <t>19Jul2010</t>
  </si>
  <si>
    <t>20Jul2010</t>
  </si>
  <si>
    <t>21Jul2010</t>
  </si>
  <si>
    <t>22Jul2010</t>
  </si>
  <si>
    <t>23Jul2010</t>
  </si>
  <si>
    <t>24Jul2010</t>
  </si>
  <si>
    <t>25Jul2010</t>
  </si>
  <si>
    <t>26Jul2010</t>
  </si>
  <si>
    <t>27Jul2010</t>
  </si>
  <si>
    <t>28Jul2010</t>
  </si>
  <si>
    <t>29Jul2010</t>
  </si>
  <si>
    <t>30Jul2010</t>
  </si>
  <si>
    <t>31Jul2010</t>
  </si>
  <si>
    <t>01Aug2010</t>
  </si>
  <si>
    <t>02Aug2010</t>
  </si>
  <si>
    <t>03Aug2010</t>
  </si>
  <si>
    <t>04Aug2010</t>
  </si>
  <si>
    <t>05Aug2010</t>
  </si>
  <si>
    <t>06Aug2010</t>
  </si>
  <si>
    <t>07Aug2010</t>
  </si>
  <si>
    <t>08Aug2010</t>
  </si>
  <si>
    <t>09Aug2010</t>
  </si>
  <si>
    <t>10Aug2010</t>
  </si>
  <si>
    <t>11Aug2010</t>
  </si>
  <si>
    <t>12Aug2010</t>
  </si>
  <si>
    <t>13Aug2010</t>
  </si>
  <si>
    <t>14Aug2010</t>
  </si>
  <si>
    <t>15Aug2010</t>
  </si>
  <si>
    <t>16Aug2010</t>
  </si>
  <si>
    <t>17Aug2010</t>
  </si>
  <si>
    <t>18Aug2010</t>
  </si>
  <si>
    <t>19Aug2010</t>
  </si>
  <si>
    <t>20Aug2010</t>
  </si>
  <si>
    <t>21Aug2010</t>
  </si>
  <si>
    <t>22Aug2010</t>
  </si>
  <si>
    <t>23Aug2010</t>
  </si>
  <si>
    <t>24Aug2010</t>
  </si>
  <si>
    <t>25Aug2010</t>
  </si>
  <si>
    <t>26Aug2010</t>
  </si>
  <si>
    <t>27Aug2010</t>
  </si>
  <si>
    <t>28Aug2010</t>
  </si>
  <si>
    <t>29Aug2010</t>
  </si>
  <si>
    <t>30Aug2010</t>
  </si>
  <si>
    <t>31Aug2010</t>
  </si>
  <si>
    <t>01Sep2010</t>
  </si>
  <si>
    <t>02Sep2010</t>
  </si>
  <si>
    <t>03Sep2010</t>
  </si>
  <si>
    <t>04Sep2010</t>
  </si>
  <si>
    <t>05Sep2010</t>
  </si>
  <si>
    <t>06Sep2010</t>
  </si>
  <si>
    <t>07Sep2010</t>
  </si>
  <si>
    <t>08Sep2010</t>
  </si>
  <si>
    <t>09Sep2010</t>
  </si>
  <si>
    <t>10Sep2010</t>
  </si>
  <si>
    <t>11Sep2010</t>
  </si>
  <si>
    <t>12Sep2010</t>
  </si>
  <si>
    <t>13Sep2010</t>
  </si>
  <si>
    <t>14Sep2010</t>
  </si>
  <si>
    <t>15Sep2010</t>
  </si>
  <si>
    <t>16Sep2010</t>
  </si>
  <si>
    <t>17Sep2010</t>
  </si>
  <si>
    <t>18Sep2010</t>
  </si>
  <si>
    <t>19Sep2010</t>
  </si>
  <si>
    <t>20Sep2010</t>
  </si>
  <si>
    <t>21Sep2010</t>
  </si>
  <si>
    <t>22Sep2010</t>
  </si>
  <si>
    <t>23Sep2010</t>
  </si>
  <si>
    <t>24Sep2010</t>
  </si>
  <si>
    <t>25Sep2010</t>
  </si>
  <si>
    <t>26Sep2010</t>
  </si>
  <si>
    <t>27Sep2010</t>
  </si>
  <si>
    <t>28Sep2010</t>
  </si>
  <si>
    <t>29Sep2010</t>
  </si>
  <si>
    <t>30Sep2010</t>
  </si>
  <si>
    <t>01Oct2010</t>
  </si>
  <si>
    <t>02Oct2010</t>
  </si>
  <si>
    <t>03Oct2010</t>
  </si>
  <si>
    <t>04Oct2010</t>
  </si>
  <si>
    <t>05Oct2010</t>
  </si>
  <si>
    <t>06Oct2010</t>
  </si>
  <si>
    <t>07Oct2010</t>
  </si>
  <si>
    <t>08Oct2010</t>
  </si>
  <si>
    <t>09Oct2010</t>
  </si>
  <si>
    <t>10Oct2010</t>
  </si>
  <si>
    <t>11Oct2010</t>
  </si>
  <si>
    <t>12Oct2010</t>
  </si>
  <si>
    <t>13Oct2010</t>
  </si>
  <si>
    <t>14Oct2010</t>
  </si>
  <si>
    <t>15Oct2010</t>
  </si>
  <si>
    <t>16Oct2010</t>
  </si>
  <si>
    <t>17Oct2010</t>
  </si>
  <si>
    <t>18Oct2010</t>
  </si>
  <si>
    <t>19Oct2010</t>
  </si>
  <si>
    <t>20Oct2010</t>
  </si>
  <si>
    <t>21Oct2010</t>
  </si>
  <si>
    <t>22Oct2010</t>
  </si>
  <si>
    <t>23Oct2010</t>
  </si>
  <si>
    <t>24Oct2010</t>
  </si>
  <si>
    <t>25Oct2010</t>
  </si>
  <si>
    <t>26Oct2010</t>
  </si>
  <si>
    <t>27Oct2010</t>
  </si>
  <si>
    <t>28Oct2010</t>
  </si>
  <si>
    <t>29Oct2010</t>
  </si>
  <si>
    <t>30Oct2010</t>
  </si>
  <si>
    <t>31Oct2010</t>
  </si>
  <si>
    <t>01Nov2010</t>
  </si>
  <si>
    <t>02Nov2010</t>
  </si>
  <si>
    <t>03Nov2010</t>
  </si>
  <si>
    <t>04Nov2010</t>
  </si>
  <si>
    <t>05Nov2010</t>
  </si>
  <si>
    <t>06Nov2010</t>
  </si>
  <si>
    <t>07Nov2010</t>
  </si>
  <si>
    <t>08Nov2010</t>
  </si>
  <si>
    <t>09Nov2010</t>
  </si>
  <si>
    <t>10Nov2010</t>
  </si>
  <si>
    <t>11Nov2010</t>
  </si>
  <si>
    <t>12Nov2010</t>
  </si>
  <si>
    <t>13Nov2010</t>
  </si>
  <si>
    <t>14Nov2010</t>
  </si>
  <si>
    <t>15Nov2010</t>
  </si>
  <si>
    <t>16Nov2010</t>
  </si>
  <si>
    <t>17Nov2010</t>
  </si>
  <si>
    <t>18Nov2010</t>
  </si>
  <si>
    <t>19Nov2010</t>
  </si>
  <si>
    <t>20Nov2010</t>
  </si>
  <si>
    <t>21Nov2010</t>
  </si>
  <si>
    <t>22Nov2010</t>
  </si>
  <si>
    <t>23Nov2010</t>
  </si>
  <si>
    <t>24Nov2010</t>
  </si>
  <si>
    <t>25Nov2010</t>
  </si>
  <si>
    <t>26Nov2010</t>
  </si>
  <si>
    <t>27Nov2010</t>
  </si>
  <si>
    <t>28Nov2010</t>
  </si>
  <si>
    <t>29Nov2010</t>
  </si>
  <si>
    <t>30Nov2010</t>
  </si>
  <si>
    <t>01Dec2010</t>
  </si>
  <si>
    <t>02Dec2010</t>
  </si>
  <si>
    <t>03Dec2010</t>
  </si>
  <si>
    <t>04Dec2010</t>
  </si>
  <si>
    <t>05Dec2010</t>
  </si>
  <si>
    <t>06Dec2010</t>
  </si>
  <si>
    <t>07Dec2010</t>
  </si>
  <si>
    <t>08Dec2010</t>
  </si>
  <si>
    <t>09Dec2010</t>
  </si>
  <si>
    <t>10Dec2010</t>
  </si>
  <si>
    <t>11Dec2010</t>
  </si>
  <si>
    <t>12Dec2010</t>
  </si>
  <si>
    <t>13Dec2010</t>
  </si>
  <si>
    <t>14Dec2010</t>
  </si>
  <si>
    <t>15Dec2010</t>
  </si>
  <si>
    <t>16Dec2010</t>
  </si>
  <si>
    <t>17Dec2010</t>
  </si>
  <si>
    <t>18Dec2010</t>
  </si>
  <si>
    <t>19Dec2010</t>
  </si>
  <si>
    <t>20Dec2010</t>
  </si>
  <si>
    <t>21Dec2010</t>
  </si>
  <si>
    <t>22Dec2010</t>
  </si>
  <si>
    <t>23Dec2010</t>
  </si>
  <si>
    <t>24Dec2010</t>
  </si>
  <si>
    <t>25Dec2010</t>
  </si>
  <si>
    <t>26Dec2010</t>
  </si>
  <si>
    <t>27Dec2010</t>
  </si>
  <si>
    <t>28Dec2010</t>
  </si>
  <si>
    <t>29Dec2010</t>
  </si>
  <si>
    <t>30Dec2010</t>
  </si>
  <si>
    <t>31Dec2010</t>
  </si>
  <si>
    <t>01Jan2011</t>
  </si>
  <si>
    <t>02Jan2011</t>
  </si>
  <si>
    <t>03Jan2011</t>
  </si>
  <si>
    <t>04Jan2011</t>
  </si>
  <si>
    <t>05Jan2011</t>
  </si>
  <si>
    <t>06Jan2011</t>
  </si>
  <si>
    <t>07Jan2011</t>
  </si>
  <si>
    <t>08Jan2011</t>
  </si>
  <si>
    <t>09Jan2011</t>
  </si>
  <si>
    <t>10Jan2011</t>
  </si>
  <si>
    <t>11Jan2011</t>
  </si>
  <si>
    <t>12Jan2011</t>
  </si>
  <si>
    <t>13Jan2011</t>
  </si>
  <si>
    <t>14Jan2011</t>
  </si>
  <si>
    <t>15Jan2011</t>
  </si>
  <si>
    <t>16Jan2011</t>
  </si>
  <si>
    <t>17Jan2011</t>
  </si>
  <si>
    <t>18Jan2011</t>
  </si>
  <si>
    <t>19Jan2011</t>
  </si>
  <si>
    <t>20Jan2011</t>
  </si>
  <si>
    <t>21Jan2011</t>
  </si>
  <si>
    <t>22Jan2011</t>
  </si>
  <si>
    <t>23Jan2011</t>
  </si>
  <si>
    <t>24Jan2011</t>
  </si>
  <si>
    <t>25Jan2011</t>
  </si>
  <si>
    <t>26Jan2011</t>
  </si>
  <si>
    <t>27Jan2011</t>
  </si>
  <si>
    <t>28Jan2011</t>
  </si>
  <si>
    <t>29Jan2011</t>
  </si>
  <si>
    <t>30Jan2011</t>
  </si>
  <si>
    <t>31Jan2011</t>
  </si>
  <si>
    <t>01Feb2011</t>
  </si>
  <si>
    <t>02Feb2011</t>
  </si>
  <si>
    <t>03Feb2011</t>
  </si>
  <si>
    <t>04Feb2011</t>
  </si>
  <si>
    <t>05Feb2011</t>
  </si>
  <si>
    <t>06Feb2011</t>
  </si>
  <si>
    <t>07Feb2011</t>
  </si>
  <si>
    <t>08Feb2011</t>
  </si>
  <si>
    <t>09Feb2011</t>
  </si>
  <si>
    <t>10Feb2011</t>
  </si>
  <si>
    <t>11Feb2011</t>
  </si>
  <si>
    <t>12Feb2011</t>
  </si>
  <si>
    <t>13Feb2011</t>
  </si>
  <si>
    <t>14Feb2011</t>
  </si>
  <si>
    <t>15Feb2011</t>
  </si>
  <si>
    <t>16Feb2011</t>
  </si>
  <si>
    <t>17Feb2011</t>
  </si>
  <si>
    <t>18Feb2011</t>
  </si>
  <si>
    <t>19Feb2011</t>
  </si>
  <si>
    <t>20Feb2011</t>
  </si>
  <si>
    <t>21Feb2011</t>
  </si>
  <si>
    <t>22Feb2011</t>
  </si>
  <si>
    <t>23Feb2011</t>
  </si>
  <si>
    <t>24Feb2011</t>
  </si>
  <si>
    <t>25Feb2011</t>
  </si>
  <si>
    <t>26Feb2011</t>
  </si>
  <si>
    <t>27Feb2011</t>
  </si>
  <si>
    <t>28Feb2011</t>
  </si>
  <si>
    <t>01Mar2011</t>
  </si>
  <si>
    <t>02Mar2011</t>
  </si>
  <si>
    <t>03Mar2011</t>
  </si>
  <si>
    <t>04Mar2011</t>
  </si>
  <si>
    <t>05Mar2011</t>
  </si>
  <si>
    <t>06Mar2011</t>
  </si>
  <si>
    <t>07Mar2011</t>
  </si>
  <si>
    <t>08Mar2011</t>
  </si>
  <si>
    <t>09Mar2011</t>
  </si>
  <si>
    <t>10Mar2011</t>
  </si>
  <si>
    <t>11Mar2011</t>
  </si>
  <si>
    <t>12Mar2011</t>
  </si>
  <si>
    <t>13Mar2011</t>
  </si>
  <si>
    <t>14Mar2011</t>
  </si>
  <si>
    <t>15Mar2011</t>
  </si>
  <si>
    <t>16Mar2011</t>
  </si>
  <si>
    <t>17Mar2011</t>
  </si>
  <si>
    <t>18Mar2011</t>
  </si>
  <si>
    <t>19Mar2011</t>
  </si>
  <si>
    <t>20Mar2011</t>
  </si>
  <si>
    <t>21Mar2011</t>
  </si>
  <si>
    <t>22Mar2011</t>
  </si>
  <si>
    <t>23Mar2011</t>
  </si>
  <si>
    <t>24Mar2011</t>
  </si>
  <si>
    <t>25Mar2011</t>
  </si>
  <si>
    <t>26Mar2011</t>
  </si>
  <si>
    <t>27Mar2011</t>
  </si>
  <si>
    <t>28Mar2011</t>
  </si>
  <si>
    <t>29Mar2011</t>
  </si>
  <si>
    <t>30Mar2011</t>
  </si>
  <si>
    <t>31Mar2011</t>
  </si>
  <si>
    <t>01Apr2011</t>
  </si>
  <si>
    <t>02Apr2011</t>
  </si>
  <si>
    <t>03Apr2011</t>
  </si>
  <si>
    <t>04Apr2011</t>
  </si>
  <si>
    <t>05Apr2011</t>
  </si>
  <si>
    <t>06Apr2011</t>
  </si>
  <si>
    <t>07Apr2011</t>
  </si>
  <si>
    <t>08Apr2011</t>
  </si>
  <si>
    <t>09Apr2011</t>
  </si>
  <si>
    <t>10Apr2011</t>
  </si>
  <si>
    <t>11Apr2011</t>
  </si>
  <si>
    <t>12Apr2011</t>
  </si>
  <si>
    <t>13Apr2011</t>
  </si>
  <si>
    <t>14Apr2011</t>
  </si>
  <si>
    <t>15Apr2011</t>
  </si>
  <si>
    <t>16Apr2011</t>
  </si>
  <si>
    <t>17Apr2011</t>
  </si>
  <si>
    <t>18Apr2011</t>
  </si>
  <si>
    <t>19Apr2011</t>
  </si>
  <si>
    <t>20Apr2011</t>
  </si>
  <si>
    <t>21Apr2011</t>
  </si>
  <si>
    <t>22Apr2011</t>
  </si>
  <si>
    <t>23Apr2011</t>
  </si>
  <si>
    <t>24Apr2011</t>
  </si>
  <si>
    <t>25Apr2011</t>
  </si>
  <si>
    <t>26Apr2011</t>
  </si>
  <si>
    <t>27Apr2011</t>
  </si>
  <si>
    <t>28Apr2011</t>
  </si>
  <si>
    <t>29Apr2011</t>
  </si>
  <si>
    <t>30Apr2011</t>
  </si>
  <si>
    <t>01May2011</t>
  </si>
  <si>
    <t>02May2011</t>
  </si>
  <si>
    <t>03May2011</t>
  </si>
  <si>
    <t>04May2011</t>
  </si>
  <si>
    <t>05May2011</t>
  </si>
  <si>
    <t>06May2011</t>
  </si>
  <si>
    <t>07May2011</t>
  </si>
  <si>
    <t>08May2011</t>
  </si>
  <si>
    <t>09May2011</t>
  </si>
  <si>
    <t>10May2011</t>
  </si>
  <si>
    <t>11May2011</t>
  </si>
  <si>
    <t>12May2011</t>
  </si>
  <si>
    <t>13May2011</t>
  </si>
  <si>
    <t>14May2011</t>
  </si>
  <si>
    <t>15May2011</t>
  </si>
  <si>
    <t>16May2011</t>
  </si>
  <si>
    <t>17May2011</t>
  </si>
  <si>
    <t>18May2011</t>
  </si>
  <si>
    <t>19May2011</t>
  </si>
  <si>
    <t>20May2011</t>
  </si>
  <si>
    <t>21May2011</t>
  </si>
  <si>
    <t>22May2011</t>
  </si>
  <si>
    <t>23May2011</t>
  </si>
  <si>
    <t>24May2011</t>
  </si>
  <si>
    <t>25May2011</t>
  </si>
  <si>
    <t>26May2011</t>
  </si>
  <si>
    <t>27May2011</t>
  </si>
  <si>
    <t>28May2011</t>
  </si>
  <si>
    <t>29May2011</t>
  </si>
  <si>
    <t>30May2011</t>
  </si>
  <si>
    <t>31May2011</t>
  </si>
  <si>
    <t>01Jun2011</t>
  </si>
  <si>
    <t>02Jun2011</t>
  </si>
  <si>
    <t>03Jun2011</t>
  </si>
  <si>
    <t>04Jun2011</t>
  </si>
  <si>
    <t>05Jun2011</t>
  </si>
  <si>
    <t>06Jun2011</t>
  </si>
  <si>
    <t>07Jun2011</t>
  </si>
  <si>
    <t>08Jun2011</t>
  </si>
  <si>
    <t>09Jun2011</t>
  </si>
  <si>
    <t>10Jun2011</t>
  </si>
  <si>
    <t>11Jun2011</t>
  </si>
  <si>
    <t>12Jun2011</t>
  </si>
  <si>
    <t>13Jun2011</t>
  </si>
  <si>
    <t>14Jun2011</t>
  </si>
  <si>
    <t>15Jun2011</t>
  </si>
  <si>
    <t>16Jun2011</t>
  </si>
  <si>
    <t>17Jun2011</t>
  </si>
  <si>
    <t>18Jun2011</t>
  </si>
  <si>
    <t>19Jun2011</t>
  </si>
  <si>
    <t>20Jun2011</t>
  </si>
  <si>
    <t>21Jun2011</t>
  </si>
  <si>
    <t>22Jun2011</t>
  </si>
  <si>
    <t>23Jun2011</t>
  </si>
  <si>
    <t>24Jun2011</t>
  </si>
  <si>
    <t>25Jun2011</t>
  </si>
  <si>
    <t>26Jun2011</t>
  </si>
  <si>
    <t>27Jun2011</t>
  </si>
  <si>
    <t>28Jun2011</t>
  </si>
  <si>
    <t>29Jun2011</t>
  </si>
  <si>
    <t>30Jun2011</t>
  </si>
  <si>
    <t>01Jul2011</t>
  </si>
  <si>
    <t>02Jul2011</t>
  </si>
  <si>
    <t>03Jul2011</t>
  </si>
  <si>
    <t>04Jul2011</t>
  </si>
  <si>
    <t>05Jul2011</t>
  </si>
  <si>
    <t>06Jul2011</t>
  </si>
  <si>
    <t>07Jul2011</t>
  </si>
  <si>
    <t>08Jul2011</t>
  </si>
  <si>
    <t>09Jul2011</t>
  </si>
  <si>
    <t>10Jul2011</t>
  </si>
  <si>
    <t>11Jul2011</t>
  </si>
  <si>
    <t>12Jul2011</t>
  </si>
  <si>
    <t>13Jul2011</t>
  </si>
  <si>
    <t>14Jul2011</t>
  </si>
  <si>
    <t>15Jul2011</t>
  </si>
  <si>
    <t>16Jul2011</t>
  </si>
  <si>
    <t>17Jul2011</t>
  </si>
  <si>
    <t>18Jul2011</t>
  </si>
  <si>
    <t>19Jul2011</t>
  </si>
  <si>
    <t>20Jul2011</t>
  </si>
  <si>
    <t>21Jul2011</t>
  </si>
  <si>
    <t>22Jul2011</t>
  </si>
  <si>
    <t>23Jul2011</t>
  </si>
  <si>
    <t>24Jul2011</t>
  </si>
  <si>
    <t>25Jul2011</t>
  </si>
  <si>
    <t>26Jul2011</t>
  </si>
  <si>
    <t>27Jul2011</t>
  </si>
  <si>
    <t>28Jul2011</t>
  </si>
  <si>
    <t>29Jul2011</t>
  </si>
  <si>
    <t>30Jul2011</t>
  </si>
  <si>
    <t>31Jul2011</t>
  </si>
  <si>
    <t>01Aug2011</t>
  </si>
  <si>
    <t>02Aug2011</t>
  </si>
  <si>
    <t>03Aug2011</t>
  </si>
  <si>
    <t>04Aug2011</t>
  </si>
  <si>
    <t>05Aug2011</t>
  </si>
  <si>
    <t>06Aug2011</t>
  </si>
  <si>
    <t>07Aug2011</t>
  </si>
  <si>
    <t>08Aug2011</t>
  </si>
  <si>
    <t>09Aug2011</t>
  </si>
  <si>
    <t>10Aug2011</t>
  </si>
  <si>
    <t>11Aug2011</t>
  </si>
  <si>
    <t>12Aug2011</t>
  </si>
  <si>
    <t>13Aug2011</t>
  </si>
  <si>
    <t>14Aug2011</t>
  </si>
  <si>
    <t>15Aug2011</t>
  </si>
  <si>
    <t>16Aug2011</t>
  </si>
  <si>
    <t>17Aug2011</t>
  </si>
  <si>
    <t>18Aug2011</t>
  </si>
  <si>
    <t>19Aug2011</t>
  </si>
  <si>
    <t>20Aug2011</t>
  </si>
  <si>
    <t>21Aug2011</t>
  </si>
  <si>
    <t>22Aug2011</t>
  </si>
  <si>
    <t>23Aug2011</t>
  </si>
  <si>
    <t>24Aug2011</t>
  </si>
  <si>
    <t>25Aug2011</t>
  </si>
  <si>
    <t>26Aug2011</t>
  </si>
  <si>
    <t>27Aug2011</t>
  </si>
  <si>
    <t>28Aug2011</t>
  </si>
  <si>
    <t>29Aug2011</t>
  </si>
  <si>
    <t>30Aug2011</t>
  </si>
  <si>
    <t>31Aug2011</t>
  </si>
  <si>
    <t>01Sep2011</t>
  </si>
  <si>
    <t>02Sep2011</t>
  </si>
  <si>
    <t>03Sep2011</t>
  </si>
  <si>
    <t>04Sep2011</t>
  </si>
  <si>
    <t>05Sep2011</t>
  </si>
  <si>
    <t>06Sep2011</t>
  </si>
  <si>
    <t>07Sep2011</t>
  </si>
  <si>
    <t>08Sep2011</t>
  </si>
  <si>
    <t>09Sep2011</t>
  </si>
  <si>
    <t>10Sep2011</t>
  </si>
  <si>
    <t>11Sep2011</t>
  </si>
  <si>
    <t>12Sep2011</t>
  </si>
  <si>
    <t>13Sep2011</t>
  </si>
  <si>
    <t>14Sep2011</t>
  </si>
  <si>
    <t>15Sep2011</t>
  </si>
  <si>
    <t>16Sep2011</t>
  </si>
  <si>
    <t>17Sep2011</t>
  </si>
  <si>
    <t>18Sep2011</t>
  </si>
  <si>
    <t>19Sep2011</t>
  </si>
  <si>
    <t>20Sep2011</t>
  </si>
  <si>
    <t>21Sep2011</t>
  </si>
  <si>
    <t>22Sep2011</t>
  </si>
  <si>
    <t>23Sep2011</t>
  </si>
  <si>
    <t>24Sep2011</t>
  </si>
  <si>
    <t>25Sep2011</t>
  </si>
  <si>
    <t>26Sep2011</t>
  </si>
  <si>
    <t>27Sep2011</t>
  </si>
  <si>
    <t>28Sep2011</t>
  </si>
  <si>
    <t>29Sep2011</t>
  </si>
  <si>
    <t>30Sep2011</t>
  </si>
  <si>
    <t>01Oct2011</t>
  </si>
  <si>
    <t>02Oct2011</t>
  </si>
  <si>
    <t>03Oct2011</t>
  </si>
  <si>
    <t>04Oct2011</t>
  </si>
  <si>
    <t>05Oct2011</t>
  </si>
  <si>
    <t>06Oct2011</t>
  </si>
  <si>
    <t>07Oct2011</t>
  </si>
  <si>
    <t>08Oct2011</t>
  </si>
  <si>
    <t>09Oct2011</t>
  </si>
  <si>
    <t>10Oct2011</t>
  </si>
  <si>
    <t>11Oct2011</t>
  </si>
  <si>
    <t>12Oct2011</t>
  </si>
  <si>
    <t>13Oct2011</t>
  </si>
  <si>
    <t>14Oct2011</t>
  </si>
  <si>
    <t>15Oct2011</t>
  </si>
  <si>
    <t>16Oct2011</t>
  </si>
  <si>
    <t>17Oct2011</t>
  </si>
  <si>
    <t>18Oct2011</t>
  </si>
  <si>
    <t>19Oct2011</t>
  </si>
  <si>
    <t>20Oct2011</t>
  </si>
  <si>
    <t>21Oct2011</t>
  </si>
  <si>
    <t>22Oct2011</t>
  </si>
  <si>
    <t>23Oct2011</t>
  </si>
  <si>
    <t>24Oct2011</t>
  </si>
  <si>
    <t>25Oct2011</t>
  </si>
  <si>
    <t>26Oct2011</t>
  </si>
  <si>
    <t>27Oct2011</t>
  </si>
  <si>
    <t>28Oct2011</t>
  </si>
  <si>
    <t>29Oct2011</t>
  </si>
  <si>
    <t>30Oct2011</t>
  </si>
  <si>
    <t>31Oct2011</t>
  </si>
  <si>
    <t>01Nov2011</t>
  </si>
  <si>
    <t>02Nov2011</t>
  </si>
  <si>
    <t>03Nov2011</t>
  </si>
  <si>
    <t>04Nov2011</t>
  </si>
  <si>
    <t>05Nov2011</t>
  </si>
  <si>
    <t>06Nov2011</t>
  </si>
  <si>
    <t>07Nov2011</t>
  </si>
  <si>
    <t>08Nov2011</t>
  </si>
  <si>
    <t>09Nov2011</t>
  </si>
  <si>
    <t>10Nov2011</t>
  </si>
  <si>
    <t>11Nov2011</t>
  </si>
  <si>
    <t>12Nov2011</t>
  </si>
  <si>
    <t>13Nov2011</t>
  </si>
  <si>
    <t>14Nov2011</t>
  </si>
  <si>
    <t>15Nov2011</t>
  </si>
  <si>
    <t>16Nov2011</t>
  </si>
  <si>
    <t>17Nov2011</t>
  </si>
  <si>
    <t>18Nov2011</t>
  </si>
  <si>
    <t>19Nov2011</t>
  </si>
  <si>
    <t>20Nov2011</t>
  </si>
  <si>
    <t>21Nov2011</t>
  </si>
  <si>
    <t>22Nov2011</t>
  </si>
  <si>
    <t>23Nov2011</t>
  </si>
  <si>
    <t>24Nov2011</t>
  </si>
  <si>
    <t>25Nov2011</t>
  </si>
  <si>
    <t>26Nov2011</t>
  </si>
  <si>
    <t>27Nov2011</t>
  </si>
  <si>
    <t>28Nov2011</t>
  </si>
  <si>
    <t>29Nov2011</t>
  </si>
  <si>
    <t>30Nov2011</t>
  </si>
  <si>
    <t>01Dec2011</t>
  </si>
  <si>
    <t>02Dec2011</t>
  </si>
  <si>
    <t>03Dec2011</t>
  </si>
  <si>
    <t>04Dec2011</t>
  </si>
  <si>
    <t>05Dec2011</t>
  </si>
  <si>
    <t>06Dec2011</t>
  </si>
  <si>
    <t>07Dec2011</t>
  </si>
  <si>
    <t>08Dec2011</t>
  </si>
  <si>
    <t>09Dec2011</t>
  </si>
  <si>
    <t>10Dec2011</t>
  </si>
  <si>
    <t>11Dec2011</t>
  </si>
  <si>
    <t>12Dec2011</t>
  </si>
  <si>
    <t>13Dec2011</t>
  </si>
  <si>
    <t>14Dec2011</t>
  </si>
  <si>
    <t>15Dec2011</t>
  </si>
  <si>
    <t>16Dec2011</t>
  </si>
  <si>
    <t>17Dec2011</t>
  </si>
  <si>
    <t>18Dec2011</t>
  </si>
  <si>
    <t>19Dec2011</t>
  </si>
  <si>
    <t>20Dec2011</t>
  </si>
  <si>
    <t>21Dec2011</t>
  </si>
  <si>
    <t>22Dec2011</t>
  </si>
  <si>
    <t>23Dec2011</t>
  </si>
  <si>
    <t>24Dec2011</t>
  </si>
  <si>
    <t>25Dec2011</t>
  </si>
  <si>
    <t>26Dec2011</t>
  </si>
  <si>
    <t>27Dec2011</t>
  </si>
  <si>
    <t>28Dec2011</t>
  </si>
  <si>
    <t>29Dec2011</t>
  </si>
  <si>
    <t>30Dec2011</t>
  </si>
  <si>
    <t>31Dec2011</t>
  </si>
  <si>
    <t>01Jan2012</t>
  </si>
  <si>
    <t>02Jan2012</t>
  </si>
  <si>
    <t>03Jan2012</t>
  </si>
  <si>
    <t>04Jan2012</t>
  </si>
  <si>
    <t>05Jan2012</t>
  </si>
  <si>
    <t>06Jan2012</t>
  </si>
  <si>
    <t>07Jan2012</t>
  </si>
  <si>
    <t>08Jan2012</t>
  </si>
  <si>
    <t>09Jan2012</t>
  </si>
  <si>
    <t>10Jan2012</t>
  </si>
  <si>
    <t>11Jan2012</t>
  </si>
  <si>
    <t>12Jan2012</t>
  </si>
  <si>
    <t>13Jan2012</t>
  </si>
  <si>
    <t>14Jan2012</t>
  </si>
  <si>
    <t>15Jan2012</t>
  </si>
  <si>
    <t>16Jan2012</t>
  </si>
  <si>
    <t>17Jan2012</t>
  </si>
  <si>
    <t>18Jan2012</t>
  </si>
  <si>
    <t>19Jan2012</t>
  </si>
  <si>
    <t>20Jan2012</t>
  </si>
  <si>
    <t>21Jan2012</t>
  </si>
  <si>
    <t>22Jan2012</t>
  </si>
  <si>
    <t>23Jan2012</t>
  </si>
  <si>
    <t>24Jan2012</t>
  </si>
  <si>
    <t>25Jan2012</t>
  </si>
  <si>
    <t>26Jan2012</t>
  </si>
  <si>
    <t>27Jan2012</t>
  </si>
  <si>
    <t>28Jan2012</t>
  </si>
  <si>
    <t>29Jan2012</t>
  </si>
  <si>
    <t>30Jan2012</t>
  </si>
  <si>
    <t>31Jan2012</t>
  </si>
  <si>
    <t>01Feb2012</t>
  </si>
  <si>
    <t>02Feb2012</t>
  </si>
  <si>
    <t>03Feb2012</t>
  </si>
  <si>
    <t>04Feb2012</t>
  </si>
  <si>
    <t>05Feb2012</t>
  </si>
  <si>
    <t>06Feb2012</t>
  </si>
  <si>
    <t>07Feb2012</t>
  </si>
  <si>
    <t>08Feb2012</t>
  </si>
  <si>
    <t>09Feb2012</t>
  </si>
  <si>
    <t>10Feb2012</t>
  </si>
  <si>
    <t>11Feb2012</t>
  </si>
  <si>
    <t>12Feb2012</t>
  </si>
  <si>
    <t>13Feb2012</t>
  </si>
  <si>
    <t>14Feb2012</t>
  </si>
  <si>
    <t>15Feb2012</t>
  </si>
  <si>
    <t>16Feb2012</t>
  </si>
  <si>
    <t>17Feb2012</t>
  </si>
  <si>
    <t>18Feb2012</t>
  </si>
  <si>
    <t>19Feb2012</t>
  </si>
  <si>
    <t>20Feb2012</t>
  </si>
  <si>
    <t>21Feb2012</t>
  </si>
  <si>
    <t>22Feb2012</t>
  </si>
  <si>
    <t>23Feb2012</t>
  </si>
  <si>
    <t>24Feb2012</t>
  </si>
  <si>
    <t>25Feb2012</t>
  </si>
  <si>
    <t>26Feb2012</t>
  </si>
  <si>
    <t>27Feb2012</t>
  </si>
  <si>
    <t>28Feb2012</t>
  </si>
  <si>
    <t>29Feb2012</t>
  </si>
  <si>
    <t>01Mar2012</t>
  </si>
  <si>
    <t>02Mar2012</t>
  </si>
  <si>
    <t>03Mar2012</t>
  </si>
  <si>
    <t>04Mar2012</t>
  </si>
  <si>
    <t>05Mar2012</t>
  </si>
  <si>
    <t>06Mar2012</t>
  </si>
  <si>
    <t>07Mar2012</t>
  </si>
  <si>
    <t>08Mar2012</t>
  </si>
  <si>
    <t>09Mar2012</t>
  </si>
  <si>
    <t>10Mar2012</t>
  </si>
  <si>
    <t>11Mar2012</t>
  </si>
  <si>
    <t>12Mar2012</t>
  </si>
  <si>
    <t>13Mar2012</t>
  </si>
  <si>
    <t>14Mar2012</t>
  </si>
  <si>
    <t>15Mar2012</t>
  </si>
  <si>
    <t>16Mar2012</t>
  </si>
  <si>
    <t>17Mar2012</t>
  </si>
  <si>
    <t>18Mar2012</t>
  </si>
  <si>
    <t>19Mar2012</t>
  </si>
  <si>
    <t>20Mar2012</t>
  </si>
  <si>
    <t>21Mar2012</t>
  </si>
  <si>
    <t>22Mar2012</t>
  </si>
  <si>
    <t>23Mar2012</t>
  </si>
  <si>
    <t>24Mar2012</t>
  </si>
  <si>
    <t>25Mar2012</t>
  </si>
  <si>
    <t>26Mar2012</t>
  </si>
  <si>
    <t>27Mar2012</t>
  </si>
  <si>
    <t>28Mar2012</t>
  </si>
  <si>
    <t>29Mar2012</t>
  </si>
  <si>
    <t>30Mar2012</t>
  </si>
  <si>
    <t>31Mar2012</t>
  </si>
  <si>
    <t>01Apr2012</t>
  </si>
  <si>
    <t>02Apr2012</t>
  </si>
  <si>
    <t>03Apr2012</t>
  </si>
  <si>
    <t>04Apr2012</t>
  </si>
  <si>
    <t>05Apr2012</t>
  </si>
  <si>
    <t>06Apr2012</t>
  </si>
  <si>
    <t>07Apr2012</t>
  </si>
  <si>
    <t>08Apr2012</t>
  </si>
  <si>
    <t>09Apr2012</t>
  </si>
  <si>
    <t>10Apr2012</t>
  </si>
  <si>
    <t>11Apr2012</t>
  </si>
  <si>
    <t>12Apr2012</t>
  </si>
  <si>
    <t>13Apr2012</t>
  </si>
  <si>
    <t>14Apr2012</t>
  </si>
  <si>
    <t>15Apr2012</t>
  </si>
  <si>
    <t>16Apr2012</t>
  </si>
  <si>
    <t>17Apr2012</t>
  </si>
  <si>
    <t>18Apr2012</t>
  </si>
  <si>
    <t>19Apr2012</t>
  </si>
  <si>
    <t>20Apr2012</t>
  </si>
  <si>
    <t>21Apr2012</t>
  </si>
  <si>
    <t>22Apr2012</t>
  </si>
  <si>
    <t>23Apr2012</t>
  </si>
  <si>
    <t>24Apr2012</t>
  </si>
  <si>
    <t>25Apr2012</t>
  </si>
  <si>
    <t>26Apr2012</t>
  </si>
  <si>
    <t>27Apr2012</t>
  </si>
  <si>
    <t>28Apr2012</t>
  </si>
  <si>
    <t>29Apr2012</t>
  </si>
  <si>
    <t>30Apr2012</t>
  </si>
  <si>
    <t>01May2012</t>
  </si>
  <si>
    <t>02May2012</t>
  </si>
  <si>
    <t>03May2012</t>
  </si>
  <si>
    <t>04May2012</t>
  </si>
  <si>
    <t>05May2012</t>
  </si>
  <si>
    <t>06May2012</t>
  </si>
  <si>
    <t>07May2012</t>
  </si>
  <si>
    <t>08May2012</t>
  </si>
  <si>
    <t>09May2012</t>
  </si>
  <si>
    <t>10May2012</t>
  </si>
  <si>
    <t>11May2012</t>
  </si>
  <si>
    <t>12May2012</t>
  </si>
  <si>
    <t>13May2012</t>
  </si>
  <si>
    <t>14May2012</t>
  </si>
  <si>
    <t>15May2012</t>
  </si>
  <si>
    <t>16May2012</t>
  </si>
  <si>
    <t>17May2012</t>
  </si>
  <si>
    <t>18May2012</t>
  </si>
  <si>
    <t>19May2012</t>
  </si>
  <si>
    <t>20May2012</t>
  </si>
  <si>
    <t>21May2012</t>
  </si>
  <si>
    <t>22May2012</t>
  </si>
  <si>
    <t>23May2012</t>
  </si>
  <si>
    <t>24May2012</t>
  </si>
  <si>
    <t>25May2012</t>
  </si>
  <si>
    <t>26May2012</t>
  </si>
  <si>
    <t>27May2012</t>
  </si>
  <si>
    <t>28May2012</t>
  </si>
  <si>
    <t>29May2012</t>
  </si>
  <si>
    <t>30May2012</t>
  </si>
  <si>
    <t>31May2012</t>
  </si>
  <si>
    <t>01Jun2012</t>
  </si>
  <si>
    <t>02Jun2012</t>
  </si>
  <si>
    <t>03Jun2012</t>
  </si>
  <si>
    <t>04Jun2012</t>
  </si>
  <si>
    <t>05Jun2012</t>
  </si>
  <si>
    <t>06Jun2012</t>
  </si>
  <si>
    <t>07Jun2012</t>
  </si>
  <si>
    <t>08Jun2012</t>
  </si>
  <si>
    <t>09Jun2012</t>
  </si>
  <si>
    <t>10Jun2012</t>
  </si>
  <si>
    <t>11Jun2012</t>
  </si>
  <si>
    <t>12Jun2012</t>
  </si>
  <si>
    <t>13Jun2012</t>
  </si>
  <si>
    <t>14Jun2012</t>
  </si>
  <si>
    <t>15Jun2012</t>
  </si>
  <si>
    <t>16Jun2012</t>
  </si>
  <si>
    <t>17Jun2012</t>
  </si>
  <si>
    <t>18Jun2012</t>
  </si>
  <si>
    <t>19Jun2012</t>
  </si>
  <si>
    <t>20Jun2012</t>
  </si>
  <si>
    <t>21Jun2012</t>
  </si>
  <si>
    <t>22Jun2012</t>
  </si>
  <si>
    <t>23Jun2012</t>
  </si>
  <si>
    <t>24Jun2012</t>
  </si>
  <si>
    <t>25Jun2012</t>
  </si>
  <si>
    <t>26Jun2012</t>
  </si>
  <si>
    <t>27Jun2012</t>
  </si>
  <si>
    <t>28Jun2012</t>
  </si>
  <si>
    <t>29Jun2012</t>
  </si>
  <si>
    <t>30Jun2012</t>
  </si>
  <si>
    <t>01Jul2012</t>
  </si>
  <si>
    <t>02Jul2012</t>
  </si>
  <si>
    <t>03Jul2012</t>
  </si>
  <si>
    <t>04Jul2012</t>
  </si>
  <si>
    <t>05Jul2012</t>
  </si>
  <si>
    <t>06Jul2012</t>
  </si>
  <si>
    <t>07Jul2012</t>
  </si>
  <si>
    <t>08Jul2012</t>
  </si>
  <si>
    <t>09Jul2012</t>
  </si>
  <si>
    <t>10Jul2012</t>
  </si>
  <si>
    <t>11Jul2012</t>
  </si>
  <si>
    <t>12Jul2012</t>
  </si>
  <si>
    <t>13Jul2012</t>
  </si>
  <si>
    <t>14Jul2012</t>
  </si>
  <si>
    <t>15Jul2012</t>
  </si>
  <si>
    <t>16Jul2012</t>
  </si>
  <si>
    <t>17Jul2012</t>
  </si>
  <si>
    <t>18Jul2012</t>
  </si>
  <si>
    <t>19Jul2012</t>
  </si>
  <si>
    <t>20Jul2012</t>
  </si>
  <si>
    <t>21Jul2012</t>
  </si>
  <si>
    <t>22Jul2012</t>
  </si>
  <si>
    <t>23Jul2012</t>
  </si>
  <si>
    <t>24Jul2012</t>
  </si>
  <si>
    <t>25Jul2012</t>
  </si>
  <si>
    <t>26Jul2012</t>
  </si>
  <si>
    <t>27Jul2012</t>
  </si>
  <si>
    <t>28Jul2012</t>
  </si>
  <si>
    <t>29Jul2012</t>
  </si>
  <si>
    <t>30Jul2012</t>
  </si>
  <si>
    <t>31Jul2012</t>
  </si>
  <si>
    <t>01Aug2012</t>
  </si>
  <si>
    <t>02Aug2012</t>
  </si>
  <si>
    <t>03Aug2012</t>
  </si>
  <si>
    <t>04Aug2012</t>
  </si>
  <si>
    <t>05Aug2012</t>
  </si>
  <si>
    <t>06Aug2012</t>
  </si>
  <si>
    <t>07Aug2012</t>
  </si>
  <si>
    <t>08Aug2012</t>
  </si>
  <si>
    <t>09Aug2012</t>
  </si>
  <si>
    <t>10Aug2012</t>
  </si>
  <si>
    <t>11Aug2012</t>
  </si>
  <si>
    <t>12Aug2012</t>
  </si>
  <si>
    <t>13Aug2012</t>
  </si>
  <si>
    <t>14Aug2012</t>
  </si>
  <si>
    <t>15Aug2012</t>
  </si>
  <si>
    <t>16Aug2012</t>
  </si>
  <si>
    <t>17Aug2012</t>
  </si>
  <si>
    <t>18Aug2012</t>
  </si>
  <si>
    <t>19Aug2012</t>
  </si>
  <si>
    <t>20Aug2012</t>
  </si>
  <si>
    <t>21Aug2012</t>
  </si>
  <si>
    <t>22Aug2012</t>
  </si>
  <si>
    <t>23Aug2012</t>
  </si>
  <si>
    <t>24Aug2012</t>
  </si>
  <si>
    <t>25Aug2012</t>
  </si>
  <si>
    <t>26Aug2012</t>
  </si>
  <si>
    <t>27Aug2012</t>
  </si>
  <si>
    <t>28Aug2012</t>
  </si>
  <si>
    <t>29Aug2012</t>
  </si>
  <si>
    <t>30Aug2012</t>
  </si>
  <si>
    <t>31Aug2012</t>
  </si>
  <si>
    <t>01Sep2012</t>
  </si>
  <si>
    <t>02Sep2012</t>
  </si>
  <si>
    <t>03Sep2012</t>
  </si>
  <si>
    <t>04Sep2012</t>
  </si>
  <si>
    <t>05Sep2012</t>
  </si>
  <si>
    <t>06Sep2012</t>
  </si>
  <si>
    <t>07Sep2012</t>
  </si>
  <si>
    <t>08Sep2012</t>
  </si>
  <si>
    <t>09Sep2012</t>
  </si>
  <si>
    <t>10Sep2012</t>
  </si>
  <si>
    <t>11Sep2012</t>
  </si>
  <si>
    <t>12Sep2012</t>
  </si>
  <si>
    <t>13Sep2012</t>
  </si>
  <si>
    <t>14Sep2012</t>
  </si>
  <si>
    <t>15Sep2012</t>
  </si>
  <si>
    <t>16Sep2012</t>
  </si>
  <si>
    <t>17Sep2012</t>
  </si>
  <si>
    <t>18Sep2012</t>
  </si>
  <si>
    <t>19Sep2012</t>
  </si>
  <si>
    <t>20Sep2012</t>
  </si>
  <si>
    <t>21Sep2012</t>
  </si>
  <si>
    <t>22Sep2012</t>
  </si>
  <si>
    <t>23Sep2012</t>
  </si>
  <si>
    <t>24Sep2012</t>
  </si>
  <si>
    <t>25Sep2012</t>
  </si>
  <si>
    <t>26Sep2012</t>
  </si>
  <si>
    <t>27Sep2012</t>
  </si>
  <si>
    <t>28Sep2012</t>
  </si>
  <si>
    <t>29Sep2012</t>
  </si>
  <si>
    <t>30Sep2012</t>
  </si>
  <si>
    <t>01Oct2012</t>
  </si>
  <si>
    <t>02Oct2012</t>
  </si>
  <si>
    <t>03Oct2012</t>
  </si>
  <si>
    <t>04Oct2012</t>
  </si>
  <si>
    <t>05Oct2012</t>
  </si>
  <si>
    <t>06Oct2012</t>
  </si>
  <si>
    <t>07Oct2012</t>
  </si>
  <si>
    <t>08Oct2012</t>
  </si>
  <si>
    <t>09Oct2012</t>
  </si>
  <si>
    <t>10Oct2012</t>
  </si>
  <si>
    <t>11Oct2012</t>
  </si>
  <si>
    <t>12Oct2012</t>
  </si>
  <si>
    <t>13Oct2012</t>
  </si>
  <si>
    <t>14Oct2012</t>
  </si>
  <si>
    <t>15Oct2012</t>
  </si>
  <si>
    <t>16Oct2012</t>
  </si>
  <si>
    <t>17Oct2012</t>
  </si>
  <si>
    <t>18Oct2012</t>
  </si>
  <si>
    <t>19Oct2012</t>
  </si>
  <si>
    <t>20Oct2012</t>
  </si>
  <si>
    <t>21Oct2012</t>
  </si>
  <si>
    <t>22Oct2012</t>
  </si>
  <si>
    <t>23Oct2012</t>
  </si>
  <si>
    <t>24Oct2012</t>
  </si>
  <si>
    <t>25Oct2012</t>
  </si>
  <si>
    <t>26Oct2012</t>
  </si>
  <si>
    <t>27Oct2012</t>
  </si>
  <si>
    <t>28Oct2012</t>
  </si>
  <si>
    <t>29Oct2012</t>
  </si>
  <si>
    <t>30Oct2012</t>
  </si>
  <si>
    <t>31Oct2012</t>
  </si>
  <si>
    <t>01Nov2012</t>
  </si>
  <si>
    <t>02Nov2012</t>
  </si>
  <si>
    <t>03Nov2012</t>
  </si>
  <si>
    <t>04Nov2012</t>
  </si>
  <si>
    <t>05Nov2012</t>
  </si>
  <si>
    <t>06Nov2012</t>
  </si>
  <si>
    <t>07Nov2012</t>
  </si>
  <si>
    <t>08Nov2012</t>
  </si>
  <si>
    <t>09Nov2012</t>
  </si>
  <si>
    <t>10Nov2012</t>
  </si>
  <si>
    <t>11Nov2012</t>
  </si>
  <si>
    <t>12Nov2012</t>
  </si>
  <si>
    <t>13Nov2012</t>
  </si>
  <si>
    <t>14Nov2012</t>
  </si>
  <si>
    <t>15Nov2012</t>
  </si>
  <si>
    <t>16Nov2012</t>
  </si>
  <si>
    <t>17Nov2012</t>
  </si>
  <si>
    <t>18Nov2012</t>
  </si>
  <si>
    <t>19Nov2012</t>
  </si>
  <si>
    <t>20Nov2012</t>
  </si>
  <si>
    <t>21Nov2012</t>
  </si>
  <si>
    <t>22Nov2012</t>
  </si>
  <si>
    <t>23Nov2012</t>
  </si>
  <si>
    <t>24Nov2012</t>
  </si>
  <si>
    <t>25Nov2012</t>
  </si>
  <si>
    <t>26Nov2012</t>
  </si>
  <si>
    <t>27Nov2012</t>
  </si>
  <si>
    <t>28Nov2012</t>
  </si>
  <si>
    <t>29Nov2012</t>
  </si>
  <si>
    <t>30Nov2012</t>
  </si>
  <si>
    <t>01Dec2012</t>
  </si>
  <si>
    <t>02Dec2012</t>
  </si>
  <si>
    <t>03Dec2012</t>
  </si>
  <si>
    <t>04Dec2012</t>
  </si>
  <si>
    <t>05Dec2012</t>
  </si>
  <si>
    <t>06Dec2012</t>
  </si>
  <si>
    <t>07Dec2012</t>
  </si>
  <si>
    <t>08Dec2012</t>
  </si>
  <si>
    <t>09Dec2012</t>
  </si>
  <si>
    <t>10Dec2012</t>
  </si>
  <si>
    <t>11Dec2012</t>
  </si>
  <si>
    <t>12Dec2012</t>
  </si>
  <si>
    <t>13Dec2012</t>
  </si>
  <si>
    <t>14Dec2012</t>
  </si>
  <si>
    <t>15Dec2012</t>
  </si>
  <si>
    <t>16Dec2012</t>
  </si>
  <si>
    <t>17Dec2012</t>
  </si>
  <si>
    <t>18Dec2012</t>
  </si>
  <si>
    <t>19Dec2012</t>
  </si>
  <si>
    <t>20Dec2012</t>
  </si>
  <si>
    <t>21Dec2012</t>
  </si>
  <si>
    <t>22Dec2012</t>
  </si>
  <si>
    <t>23Dec2012</t>
  </si>
  <si>
    <t>24Dec2012</t>
  </si>
  <si>
    <t>25Dec2012</t>
  </si>
  <si>
    <t>26Dec2012</t>
  </si>
  <si>
    <t>27Dec2012</t>
  </si>
  <si>
    <t>28Dec2012</t>
  </si>
  <si>
    <t>29Dec2012</t>
  </si>
  <si>
    <t>30Dec2012</t>
  </si>
  <si>
    <t>31Dec2012</t>
  </si>
  <si>
    <t>01Jan2013</t>
  </si>
  <si>
    <t>02Jan2013</t>
  </si>
  <si>
    <t>03Jan2013</t>
  </si>
  <si>
    <t>04Jan2013</t>
  </si>
  <si>
    <t>05Jan2013</t>
  </si>
  <si>
    <t>06Jan2013</t>
  </si>
  <si>
    <t>07Jan2013</t>
  </si>
  <si>
    <t>08Jan2013</t>
  </si>
  <si>
    <t>09Jan2013</t>
  </si>
  <si>
    <t>10Jan2013</t>
  </si>
  <si>
    <t>11Jan2013</t>
  </si>
  <si>
    <t>12Jan2013</t>
  </si>
  <si>
    <t>13Jan2013</t>
  </si>
  <si>
    <t>14Jan2013</t>
  </si>
  <si>
    <t>15Jan2013</t>
  </si>
  <si>
    <t>16Jan2013</t>
  </si>
  <si>
    <t>17Jan2013</t>
  </si>
  <si>
    <t>18Jan2013</t>
  </si>
  <si>
    <t>19Jan2013</t>
  </si>
  <si>
    <t>20Jan2013</t>
  </si>
  <si>
    <t>21Jan2013</t>
  </si>
  <si>
    <t>22Jan2013</t>
  </si>
  <si>
    <t>23Jan2013</t>
  </si>
  <si>
    <t>24Jan2013</t>
  </si>
  <si>
    <t>25Jan2013</t>
  </si>
  <si>
    <t>26Jan2013</t>
  </si>
  <si>
    <t>27Jan2013</t>
  </si>
  <si>
    <t>28Jan2013</t>
  </si>
  <si>
    <t>29Jan2013</t>
  </si>
  <si>
    <t>30Jan2013</t>
  </si>
  <si>
    <t>31Jan2013</t>
  </si>
  <si>
    <t>01Feb2013</t>
  </si>
  <si>
    <t>02Feb2013</t>
  </si>
  <si>
    <t>03Feb2013</t>
  </si>
  <si>
    <t>04Feb2013</t>
  </si>
  <si>
    <t>05Feb2013</t>
  </si>
  <si>
    <t>06Feb2013</t>
  </si>
  <si>
    <t>07Feb2013</t>
  </si>
  <si>
    <t>08Feb2013</t>
  </si>
  <si>
    <t>09Feb2013</t>
  </si>
  <si>
    <t>10Feb2013</t>
  </si>
  <si>
    <t>11Feb2013</t>
  </si>
  <si>
    <t>12Feb2013</t>
  </si>
  <si>
    <t>13Feb2013</t>
  </si>
  <si>
    <t>14Feb2013</t>
  </si>
  <si>
    <t>15Feb2013</t>
  </si>
  <si>
    <t>16Feb2013</t>
  </si>
  <si>
    <t>17Feb2013</t>
  </si>
  <si>
    <t>18Feb2013</t>
  </si>
  <si>
    <t>19Feb2013</t>
  </si>
  <si>
    <t>20Feb2013</t>
  </si>
  <si>
    <t>21Feb2013</t>
  </si>
  <si>
    <t>22Feb2013</t>
  </si>
  <si>
    <t>23Feb2013</t>
  </si>
  <si>
    <t>24Feb2013</t>
  </si>
  <si>
    <t>25Feb2013</t>
  </si>
  <si>
    <t>26Feb2013</t>
  </si>
  <si>
    <t>27Feb2013</t>
  </si>
  <si>
    <t>28Feb2013</t>
  </si>
  <si>
    <t>01Mar2013</t>
  </si>
  <si>
    <t>02Mar2013</t>
  </si>
  <si>
    <t>03Mar2013</t>
  </si>
  <si>
    <t>04Mar2013</t>
  </si>
  <si>
    <t>05Mar2013</t>
  </si>
  <si>
    <t>06Mar2013</t>
  </si>
  <si>
    <t>07Mar2013</t>
  </si>
  <si>
    <t>08Mar2013</t>
  </si>
  <si>
    <t>09Mar2013</t>
  </si>
  <si>
    <t>10Mar2013</t>
  </si>
  <si>
    <t>11Mar2013</t>
  </si>
  <si>
    <t>12Mar2013</t>
  </si>
  <si>
    <t>13Mar2013</t>
  </si>
  <si>
    <t>14Mar2013</t>
  </si>
  <si>
    <t>15Mar2013</t>
  </si>
  <si>
    <t>16Mar2013</t>
  </si>
  <si>
    <t>17Mar2013</t>
  </si>
  <si>
    <t>18Mar2013</t>
  </si>
  <si>
    <t>19Mar2013</t>
  </si>
  <si>
    <t>20Mar2013</t>
  </si>
  <si>
    <t>21Mar2013</t>
  </si>
  <si>
    <t>22Mar2013</t>
  </si>
  <si>
    <t>23Mar2013</t>
  </si>
  <si>
    <t>24Mar2013</t>
  </si>
  <si>
    <t>25Mar2013</t>
  </si>
  <si>
    <t>26Mar2013</t>
  </si>
  <si>
    <t>27Mar2013</t>
  </si>
  <si>
    <t>28Mar2013</t>
  </si>
  <si>
    <t>29Mar2013</t>
  </si>
  <si>
    <t>30Mar2013</t>
  </si>
  <si>
    <t>31Mar2013</t>
  </si>
  <si>
    <t>01Apr2013</t>
  </si>
  <si>
    <t>02Apr2013</t>
  </si>
  <si>
    <t>03Apr2013</t>
  </si>
  <si>
    <t>04Apr2013</t>
  </si>
  <si>
    <t>05Apr2013</t>
  </si>
  <si>
    <t>06Apr2013</t>
  </si>
  <si>
    <t>07Apr2013</t>
  </si>
  <si>
    <t>08Apr2013</t>
  </si>
  <si>
    <t>09Apr2013</t>
  </si>
  <si>
    <t>10Apr2013</t>
  </si>
  <si>
    <t>11Apr2013</t>
  </si>
  <si>
    <t>12Apr2013</t>
  </si>
  <si>
    <t>13Apr2013</t>
  </si>
  <si>
    <t>14Apr2013</t>
  </si>
  <si>
    <t>15Apr2013</t>
  </si>
  <si>
    <t>16Apr2013</t>
  </si>
  <si>
    <t>17Apr2013</t>
  </si>
  <si>
    <t>18Apr2013</t>
  </si>
  <si>
    <t>19Apr2013</t>
  </si>
  <si>
    <t>20Apr2013</t>
  </si>
  <si>
    <t>21Apr2013</t>
  </si>
  <si>
    <t>22Apr2013</t>
  </si>
  <si>
    <t>23Apr2013</t>
  </si>
  <si>
    <t>24Apr2013</t>
  </si>
  <si>
    <t>25Apr2013</t>
  </si>
  <si>
    <t>26Apr2013</t>
  </si>
  <si>
    <t>27Apr2013</t>
  </si>
  <si>
    <t>28Apr2013</t>
  </si>
  <si>
    <t>29Apr2013</t>
  </si>
  <si>
    <t>30Apr2013</t>
  </si>
  <si>
    <t>01May2013</t>
  </si>
  <si>
    <t>02May2013</t>
  </si>
  <si>
    <t>03May2013</t>
  </si>
  <si>
    <t>04May2013</t>
  </si>
  <si>
    <t>05May2013</t>
  </si>
  <si>
    <t>06May2013</t>
  </si>
  <si>
    <t>07May2013</t>
  </si>
  <si>
    <t>08May2013</t>
  </si>
  <si>
    <t>09May2013</t>
  </si>
  <si>
    <t>10May2013</t>
  </si>
  <si>
    <t>11May2013</t>
  </si>
  <si>
    <t>12May2013</t>
  </si>
  <si>
    <t>13May2013</t>
  </si>
  <si>
    <t>14May2013</t>
  </si>
  <si>
    <t>15May2013</t>
  </si>
  <si>
    <t>16May2013</t>
  </si>
  <si>
    <t>17May2013</t>
  </si>
  <si>
    <t>18May2013</t>
  </si>
  <si>
    <t>19May2013</t>
  </si>
  <si>
    <t>20May2013</t>
  </si>
  <si>
    <t>21May2013</t>
  </si>
  <si>
    <t>22May2013</t>
  </si>
  <si>
    <t>23May2013</t>
  </si>
  <si>
    <t>24May2013</t>
  </si>
  <si>
    <t>25May2013</t>
  </si>
  <si>
    <t>26May2013</t>
  </si>
  <si>
    <t>27May2013</t>
  </si>
  <si>
    <t>28May2013</t>
  </si>
  <si>
    <t>29May2013</t>
  </si>
  <si>
    <t>30May2013</t>
  </si>
  <si>
    <t>31May2013</t>
  </si>
  <si>
    <t>01Jun2013</t>
  </si>
  <si>
    <t>02Jun2013</t>
  </si>
  <si>
    <t>03Jun2013</t>
  </si>
  <si>
    <t>04Jun2013</t>
  </si>
  <si>
    <t>05Jun2013</t>
  </si>
  <si>
    <t>06Jun2013</t>
  </si>
  <si>
    <t>07Jun2013</t>
  </si>
  <si>
    <t>08Jun2013</t>
  </si>
  <si>
    <t>09Jun2013</t>
  </si>
  <si>
    <t>10Jun2013</t>
  </si>
  <si>
    <t>11Jun2013</t>
  </si>
  <si>
    <t>12Jun2013</t>
  </si>
  <si>
    <t>13Jun2013</t>
  </si>
  <si>
    <t>14Jun2013</t>
  </si>
  <si>
    <t>15Jun2013</t>
  </si>
  <si>
    <t>16Jun2013</t>
  </si>
  <si>
    <t>17Jun2013</t>
  </si>
  <si>
    <t>18Jun2013</t>
  </si>
  <si>
    <t>19Jun2013</t>
  </si>
  <si>
    <t>20Jun2013</t>
  </si>
  <si>
    <t>21Jun2013</t>
  </si>
  <si>
    <t>22Jun2013</t>
  </si>
  <si>
    <t>23Jun2013</t>
  </si>
  <si>
    <t>24Jun2013</t>
  </si>
  <si>
    <t>25Jun2013</t>
  </si>
  <si>
    <t>26Jun2013</t>
  </si>
  <si>
    <t>27Jun2013</t>
  </si>
  <si>
    <t>28Jun2013</t>
  </si>
  <si>
    <t>29Jun2013</t>
  </si>
  <si>
    <t>30Jun2013</t>
  </si>
  <si>
    <t>01Jul2013</t>
  </si>
  <si>
    <t>02Jul2013</t>
  </si>
  <si>
    <t>03Jul2013</t>
  </si>
  <si>
    <t>04Jul2013</t>
  </si>
  <si>
    <t>05Jul2013</t>
  </si>
  <si>
    <t>06Jul2013</t>
  </si>
  <si>
    <t>07Jul2013</t>
  </si>
  <si>
    <t>08Jul2013</t>
  </si>
  <si>
    <t>09Jul2013</t>
  </si>
  <si>
    <t>10Jul2013</t>
  </si>
  <si>
    <t>11Jul2013</t>
  </si>
  <si>
    <t>12Jul2013</t>
  </si>
  <si>
    <t>13Jul2013</t>
  </si>
  <si>
    <t>14Jul2013</t>
  </si>
  <si>
    <t>15Jul2013</t>
  </si>
  <si>
    <t>16Jul2013</t>
  </si>
  <si>
    <t>17Jul2013</t>
  </si>
  <si>
    <t>18Jul2013</t>
  </si>
  <si>
    <t>19Jul2013</t>
  </si>
  <si>
    <t>20Jul2013</t>
  </si>
  <si>
    <t>21Jul2013</t>
  </si>
  <si>
    <t>22Jul2013</t>
  </si>
  <si>
    <t>23Jul2013</t>
  </si>
  <si>
    <t>24Jul2013</t>
  </si>
  <si>
    <t>25Jul2013</t>
  </si>
  <si>
    <t>26Jul2013</t>
  </si>
  <si>
    <t>27Jul2013</t>
  </si>
  <si>
    <t>28Jul2013</t>
  </si>
  <si>
    <t>29Jul2013</t>
  </si>
  <si>
    <t>30Jul2013</t>
  </si>
  <si>
    <t>31Jul2013</t>
  </si>
  <si>
    <t>01Aug2013</t>
  </si>
  <si>
    <t>02Aug2013</t>
  </si>
  <si>
    <t>03Aug2013</t>
  </si>
  <si>
    <t>04Aug2013</t>
  </si>
  <si>
    <t>05Aug2013</t>
  </si>
  <si>
    <t>06Aug2013</t>
  </si>
  <si>
    <t>07Aug2013</t>
  </si>
  <si>
    <t>08Aug2013</t>
  </si>
  <si>
    <t>09Aug2013</t>
  </si>
  <si>
    <t>10Aug2013</t>
  </si>
  <si>
    <t>11Aug2013</t>
  </si>
  <si>
    <t>12Aug2013</t>
  </si>
  <si>
    <t>13Aug2013</t>
  </si>
  <si>
    <t>14Aug2013</t>
  </si>
  <si>
    <t>15Aug2013</t>
  </si>
  <si>
    <t>16Aug2013</t>
  </si>
  <si>
    <t>17Aug2013</t>
  </si>
  <si>
    <t>18Aug2013</t>
  </si>
  <si>
    <t>19Aug2013</t>
  </si>
  <si>
    <t>20Aug2013</t>
  </si>
  <si>
    <t>21Aug2013</t>
  </si>
  <si>
    <t>22Aug2013</t>
  </si>
  <si>
    <t>23Aug2013</t>
  </si>
  <si>
    <t>24Aug2013</t>
  </si>
  <si>
    <t>25Aug2013</t>
  </si>
  <si>
    <t>26Aug2013</t>
  </si>
  <si>
    <t>27Aug2013</t>
  </si>
  <si>
    <t>28Aug2013</t>
  </si>
  <si>
    <t>29Aug2013</t>
  </si>
  <si>
    <t>30Aug2013</t>
  </si>
  <si>
    <t>31Aug2013</t>
  </si>
  <si>
    <t>01Sep2013</t>
  </si>
  <si>
    <t>02Sep2013</t>
  </si>
  <si>
    <t>03Sep2013</t>
  </si>
  <si>
    <t>04Sep2013</t>
  </si>
  <si>
    <t>05Sep2013</t>
  </si>
  <si>
    <t>06Sep2013</t>
  </si>
  <si>
    <t>07Sep2013</t>
  </si>
  <si>
    <t>08Sep2013</t>
  </si>
  <si>
    <t>09Sep2013</t>
  </si>
  <si>
    <t>10Sep2013</t>
  </si>
  <si>
    <t>11Sep2013</t>
  </si>
  <si>
    <t>12Sep2013</t>
  </si>
  <si>
    <t>13Sep2013</t>
  </si>
  <si>
    <t>14Sep2013</t>
  </si>
  <si>
    <t>15Sep2013</t>
  </si>
  <si>
    <t>16Sep2013</t>
  </si>
  <si>
    <t>17Sep2013</t>
  </si>
  <si>
    <t>18Sep2013</t>
  </si>
  <si>
    <t>19Sep2013</t>
  </si>
  <si>
    <t>20Sep2013</t>
  </si>
  <si>
    <t>21Sep2013</t>
  </si>
  <si>
    <t>22Sep2013</t>
  </si>
  <si>
    <t>23Sep2013</t>
  </si>
  <si>
    <t>24Sep2013</t>
  </si>
  <si>
    <t>25Sep2013</t>
  </si>
  <si>
    <t>26Sep2013</t>
  </si>
  <si>
    <t>27Sep2013</t>
  </si>
  <si>
    <t>28Sep2013</t>
  </si>
  <si>
    <t>29Sep2013</t>
  </si>
  <si>
    <t>30Sep2013</t>
  </si>
  <si>
    <t>01Oct2013</t>
  </si>
  <si>
    <t>02Oct2013</t>
  </si>
  <si>
    <t>03Oct2013</t>
  </si>
  <si>
    <t>04Oct2013</t>
  </si>
  <si>
    <t>05Oct2013</t>
  </si>
  <si>
    <t>06Oct2013</t>
  </si>
  <si>
    <t>07Oct2013</t>
  </si>
  <si>
    <t>08Oct2013</t>
  </si>
  <si>
    <t>09Oct2013</t>
  </si>
  <si>
    <t>10Oct2013</t>
  </si>
  <si>
    <t>11Oct2013</t>
  </si>
  <si>
    <t>12Oct2013</t>
  </si>
  <si>
    <t>13Oct2013</t>
  </si>
  <si>
    <t>14Oct2013</t>
  </si>
  <si>
    <t>15Oct2013</t>
  </si>
  <si>
    <t>16Oct2013</t>
  </si>
  <si>
    <t>17Oct2013</t>
  </si>
  <si>
    <t>18Oct2013</t>
  </si>
  <si>
    <t>19Oct2013</t>
  </si>
  <si>
    <t>20Oct2013</t>
  </si>
  <si>
    <t>21Oct2013</t>
  </si>
  <si>
    <t>22Oct2013</t>
  </si>
  <si>
    <t>23Oct2013</t>
  </si>
  <si>
    <t>24Oct2013</t>
  </si>
  <si>
    <t>25Oct2013</t>
  </si>
  <si>
    <t>26Oct2013</t>
  </si>
  <si>
    <t>27Oct2013</t>
  </si>
  <si>
    <t>28Oct2013</t>
  </si>
  <si>
    <t>29Oct2013</t>
  </si>
  <si>
    <t>30Oct2013</t>
  </si>
  <si>
    <t>31Oct2013</t>
  </si>
  <si>
    <t>01Nov2013</t>
  </si>
  <si>
    <t>02Nov2013</t>
  </si>
  <si>
    <t>03Nov2013</t>
  </si>
  <si>
    <t>04Nov2013</t>
  </si>
  <si>
    <t>05Nov2013</t>
  </si>
  <si>
    <t>06Nov2013</t>
  </si>
  <si>
    <t>07Nov2013</t>
  </si>
  <si>
    <t>08Nov2013</t>
  </si>
  <si>
    <t>09Nov2013</t>
  </si>
  <si>
    <t>10Nov2013</t>
  </si>
  <si>
    <t>11Nov2013</t>
  </si>
  <si>
    <t>12Nov2013</t>
  </si>
  <si>
    <t>13Nov2013</t>
  </si>
  <si>
    <t>14Nov2013</t>
  </si>
  <si>
    <t>15Nov2013</t>
  </si>
  <si>
    <t>16Nov2013</t>
  </si>
  <si>
    <t>17Nov2013</t>
  </si>
  <si>
    <t>18Nov2013</t>
  </si>
  <si>
    <t>19Nov2013</t>
  </si>
  <si>
    <t>20Nov2013</t>
  </si>
  <si>
    <t>21Nov2013</t>
  </si>
  <si>
    <t>22Nov2013</t>
  </si>
  <si>
    <t>23Nov2013</t>
  </si>
  <si>
    <t>24Nov2013</t>
  </si>
  <si>
    <t>25Nov2013</t>
  </si>
  <si>
    <t>26Nov2013</t>
  </si>
  <si>
    <t>27Nov2013</t>
  </si>
  <si>
    <t>28Nov2013</t>
  </si>
  <si>
    <t>29Nov2013</t>
  </si>
  <si>
    <t>30Nov2013</t>
  </si>
  <si>
    <t>01Dec2013</t>
  </si>
  <si>
    <t>02Dec2013</t>
  </si>
  <si>
    <t>03Dec2013</t>
  </si>
  <si>
    <t>04Dec2013</t>
  </si>
  <si>
    <t>05Dec2013</t>
  </si>
  <si>
    <t>06Dec2013</t>
  </si>
  <si>
    <t>07Dec2013</t>
  </si>
  <si>
    <t>08Dec2013</t>
  </si>
  <si>
    <t>09Dec2013</t>
  </si>
  <si>
    <t>10Dec2013</t>
  </si>
  <si>
    <t>11Dec2013</t>
  </si>
  <si>
    <t>12Dec2013</t>
  </si>
  <si>
    <t>13Dec2013</t>
  </si>
  <si>
    <t>14Dec2013</t>
  </si>
  <si>
    <t>15Dec2013</t>
  </si>
  <si>
    <t>16Dec2013</t>
  </si>
  <si>
    <t>17Dec2013</t>
  </si>
  <si>
    <t>18Dec2013</t>
  </si>
  <si>
    <t>19Dec2013</t>
  </si>
  <si>
    <t>20Dec2013</t>
  </si>
  <si>
    <t>21Dec2013</t>
  </si>
  <si>
    <t>22Dec2013</t>
  </si>
  <si>
    <t>23Dec2013</t>
  </si>
  <si>
    <t>24Dec2013</t>
  </si>
  <si>
    <t>25Dec2013</t>
  </si>
  <si>
    <t>26Dec2013</t>
  </si>
  <si>
    <t>27Dec2013</t>
  </si>
  <si>
    <t>28Dec2013</t>
  </si>
  <si>
    <t>29Dec2013</t>
  </si>
  <si>
    <t>30Dec2013</t>
  </si>
  <si>
    <t>31Dec2013</t>
  </si>
  <si>
    <t>01Jan2014</t>
  </si>
  <si>
    <t>02Jan2014</t>
  </si>
  <si>
    <t>03Jan2014</t>
  </si>
  <si>
    <t>04Jan2014</t>
  </si>
  <si>
    <t>05Jan2014</t>
  </si>
  <si>
    <t>06Jan2014</t>
  </si>
  <si>
    <t>07Jan2014</t>
  </si>
  <si>
    <t>08Jan2014</t>
  </si>
  <si>
    <t>09Jan2014</t>
  </si>
  <si>
    <t>10Jan2014</t>
  </si>
  <si>
    <t>11Jan2014</t>
  </si>
  <si>
    <t>12Jan2014</t>
  </si>
  <si>
    <t>13Jan2014</t>
  </si>
  <si>
    <t>14Jan2014</t>
  </si>
  <si>
    <t>15Jan2014</t>
  </si>
  <si>
    <t>16Jan2014</t>
  </si>
  <si>
    <t>17Jan2014</t>
  </si>
  <si>
    <t>18Jan2014</t>
  </si>
  <si>
    <t>19Jan2014</t>
  </si>
  <si>
    <t>20Jan2014</t>
  </si>
  <si>
    <t>21Jan2014</t>
  </si>
  <si>
    <t>22Jan2014</t>
  </si>
  <si>
    <t>23Jan2014</t>
  </si>
  <si>
    <t>24Jan2014</t>
  </si>
  <si>
    <t>25Jan2014</t>
  </si>
  <si>
    <t>26Jan2014</t>
  </si>
  <si>
    <t>27Jan2014</t>
  </si>
  <si>
    <t>28Jan2014</t>
  </si>
  <si>
    <t>29Jan2014</t>
  </si>
  <si>
    <t>30Jan2014</t>
  </si>
  <si>
    <t>31Jan2014</t>
  </si>
  <si>
    <t>01Feb2014</t>
  </si>
  <si>
    <t>02Feb2014</t>
  </si>
  <si>
    <t>03Feb2014</t>
  </si>
  <si>
    <t>04Feb2014</t>
  </si>
  <si>
    <t>05Feb2014</t>
  </si>
  <si>
    <t>06Feb2014</t>
  </si>
  <si>
    <t>07Feb2014</t>
  </si>
  <si>
    <t>08Feb2014</t>
  </si>
  <si>
    <t>09Feb2014</t>
  </si>
  <si>
    <t>10Feb2014</t>
  </si>
  <si>
    <t>11Feb2014</t>
  </si>
  <si>
    <t>12Feb2014</t>
  </si>
  <si>
    <t>13Feb2014</t>
  </si>
  <si>
    <t>14Feb2014</t>
  </si>
  <si>
    <t>15Feb2014</t>
  </si>
  <si>
    <t>16Feb2014</t>
  </si>
  <si>
    <t>17Feb2014</t>
  </si>
  <si>
    <t>18Feb2014</t>
  </si>
  <si>
    <t>19Feb2014</t>
  </si>
  <si>
    <t>20Feb2014</t>
  </si>
  <si>
    <t>21Feb2014</t>
  </si>
  <si>
    <t>22Feb2014</t>
  </si>
  <si>
    <t>23Feb2014</t>
  </si>
  <si>
    <t>24Feb2014</t>
  </si>
  <si>
    <t>25Feb2014</t>
  </si>
  <si>
    <t>26Feb2014</t>
  </si>
  <si>
    <t>27Feb2014</t>
  </si>
  <si>
    <t>28Feb2014</t>
  </si>
  <si>
    <t>01Mar2014</t>
  </si>
  <si>
    <t>02Mar2014</t>
  </si>
  <si>
    <t>03Mar2014</t>
  </si>
  <si>
    <t>04Mar2014</t>
  </si>
  <si>
    <t>05Mar2014</t>
  </si>
  <si>
    <t>06Mar2014</t>
  </si>
  <si>
    <t>07Mar2014</t>
  </si>
  <si>
    <t>08Mar2014</t>
  </si>
  <si>
    <t>09Mar2014</t>
  </si>
  <si>
    <t>10Mar2014</t>
  </si>
  <si>
    <t>11Mar2014</t>
  </si>
  <si>
    <t>12Mar2014</t>
  </si>
  <si>
    <t>13Mar2014</t>
  </si>
  <si>
    <t>14Mar2014</t>
  </si>
  <si>
    <t>15Mar2014</t>
  </si>
  <si>
    <t>16Mar2014</t>
  </si>
  <si>
    <t>17Mar2014</t>
  </si>
  <si>
    <t>18Mar2014</t>
  </si>
  <si>
    <t>19Mar2014</t>
  </si>
  <si>
    <t>20Mar2014</t>
  </si>
  <si>
    <t>21Mar2014</t>
  </si>
  <si>
    <t>22Mar2014</t>
  </si>
  <si>
    <t>23Mar2014</t>
  </si>
  <si>
    <t>24Mar2014</t>
  </si>
  <si>
    <t>25Mar2014</t>
  </si>
  <si>
    <t>26Mar2014</t>
  </si>
  <si>
    <t>27Mar2014</t>
  </si>
  <si>
    <t>28Mar2014</t>
  </si>
  <si>
    <t>29Mar2014</t>
  </si>
  <si>
    <t>30Mar2014</t>
  </si>
  <si>
    <t>31Mar2014</t>
  </si>
  <si>
    <t>01Apr2014</t>
  </si>
  <si>
    <t>02Apr2014</t>
  </si>
  <si>
    <t>03Apr2014</t>
  </si>
  <si>
    <t>04Apr2014</t>
  </si>
  <si>
    <t>05Apr2014</t>
  </si>
  <si>
    <t>06Apr2014</t>
  </si>
  <si>
    <t>07Apr2014</t>
  </si>
  <si>
    <t>08Apr2014</t>
  </si>
  <si>
    <t>09Apr2014</t>
  </si>
  <si>
    <t>10Apr2014</t>
  </si>
  <si>
    <t>11Apr2014</t>
  </si>
  <si>
    <t>12Apr2014</t>
  </si>
  <si>
    <t>13Apr2014</t>
  </si>
  <si>
    <t>14Apr2014</t>
  </si>
  <si>
    <t>15Apr2014</t>
  </si>
  <si>
    <t>16Apr2014</t>
  </si>
  <si>
    <t>17Apr2014</t>
  </si>
  <si>
    <t>18Apr2014</t>
  </si>
  <si>
    <t>19Apr2014</t>
  </si>
  <si>
    <t>20Apr2014</t>
  </si>
  <si>
    <t>21Apr2014</t>
  </si>
  <si>
    <t>22Apr2014</t>
  </si>
  <si>
    <t>23Apr2014</t>
  </si>
  <si>
    <t>24Apr2014</t>
  </si>
  <si>
    <t>25Apr2014</t>
  </si>
  <si>
    <t>26Apr2014</t>
  </si>
  <si>
    <t>27Apr2014</t>
  </si>
  <si>
    <t>28Apr2014</t>
  </si>
  <si>
    <t>29Apr2014</t>
  </si>
  <si>
    <t>30Apr2014</t>
  </si>
  <si>
    <t>01May2014</t>
  </si>
  <si>
    <t>02May2014</t>
  </si>
  <si>
    <t>03May2014</t>
  </si>
  <si>
    <t>04May2014</t>
  </si>
  <si>
    <t>05May2014</t>
  </si>
  <si>
    <t>06May2014</t>
  </si>
  <si>
    <t>07May2014</t>
  </si>
  <si>
    <t>08May2014</t>
  </si>
  <si>
    <t>09May2014</t>
  </si>
  <si>
    <t>10May2014</t>
  </si>
  <si>
    <t>11May2014</t>
  </si>
  <si>
    <t>12May2014</t>
  </si>
  <si>
    <t>13May2014</t>
  </si>
  <si>
    <t>14May2014</t>
  </si>
  <si>
    <t>15May2014</t>
  </si>
  <si>
    <t>16May2014</t>
  </si>
  <si>
    <t>17May2014</t>
  </si>
  <si>
    <t>18May2014</t>
  </si>
  <si>
    <t>19May2014</t>
  </si>
  <si>
    <t>20May2014</t>
  </si>
  <si>
    <t>21May2014</t>
  </si>
  <si>
    <t>22May2014</t>
  </si>
  <si>
    <t>23May2014</t>
  </si>
  <si>
    <t>24May2014</t>
  </si>
  <si>
    <t>25May2014</t>
  </si>
  <si>
    <t>26May2014</t>
  </si>
  <si>
    <t>27May2014</t>
  </si>
  <si>
    <t>28May2014</t>
  </si>
  <si>
    <t>29May2014</t>
  </si>
  <si>
    <t>30May2014</t>
  </si>
  <si>
    <t>31May2014</t>
  </si>
  <si>
    <t>01Jun2014</t>
  </si>
  <si>
    <t>02Jun2014</t>
  </si>
  <si>
    <t>03Jun2014</t>
  </si>
  <si>
    <t>04Jun2014</t>
  </si>
  <si>
    <t>05Jun2014</t>
  </si>
  <si>
    <t>06Jun2014</t>
  </si>
  <si>
    <t>07Jun2014</t>
  </si>
  <si>
    <t>08Jun2014</t>
  </si>
  <si>
    <t>09Jun2014</t>
  </si>
  <si>
    <t>10Jun2014</t>
  </si>
  <si>
    <t>11Jun2014</t>
  </si>
  <si>
    <t>12Jun2014</t>
  </si>
  <si>
    <t>13Jun2014</t>
  </si>
  <si>
    <t>14Jun2014</t>
  </si>
  <si>
    <t>15Jun2014</t>
  </si>
  <si>
    <t>16Jun2014</t>
  </si>
  <si>
    <t>17Jun2014</t>
  </si>
  <si>
    <t>18Jun2014</t>
  </si>
  <si>
    <t>19Jun2014</t>
  </si>
  <si>
    <t>20Jun2014</t>
  </si>
  <si>
    <t>21Jun2014</t>
  </si>
  <si>
    <t>22Jun2014</t>
  </si>
  <si>
    <t>23Jun2014</t>
  </si>
  <si>
    <t>24Jun2014</t>
  </si>
  <si>
    <t>25Jun2014</t>
  </si>
  <si>
    <t>26Jun2014</t>
  </si>
  <si>
    <t>27Jun2014</t>
  </si>
  <si>
    <t>28Jun2014</t>
  </si>
  <si>
    <t>29Jun2014</t>
  </si>
  <si>
    <t>30Jun2014</t>
  </si>
  <si>
    <t>01Jul2014</t>
  </si>
  <si>
    <t>02Jul2014</t>
  </si>
  <si>
    <t>03Jul2014</t>
  </si>
  <si>
    <t>04Jul2014</t>
  </si>
  <si>
    <t>05Jul2014</t>
  </si>
  <si>
    <t>06Jul2014</t>
  </si>
  <si>
    <t>07Jul2014</t>
  </si>
  <si>
    <t>08Jul2014</t>
  </si>
  <si>
    <t>09Jul2014</t>
  </si>
  <si>
    <t>10Jul2014</t>
  </si>
  <si>
    <t>11Jul2014</t>
  </si>
  <si>
    <t>12Jul2014</t>
  </si>
  <si>
    <t>13Jul2014</t>
  </si>
  <si>
    <t>14Jul2014</t>
  </si>
  <si>
    <t>15Jul2014</t>
  </si>
  <si>
    <t>16Jul2014</t>
  </si>
  <si>
    <t>17Jul2014</t>
  </si>
  <si>
    <t>18Jul2014</t>
  </si>
  <si>
    <t>19Jul2014</t>
  </si>
  <si>
    <t>20Jul2014</t>
  </si>
  <si>
    <t>21Jul2014</t>
  </si>
  <si>
    <t>22Jul2014</t>
  </si>
  <si>
    <t>23Jul2014</t>
  </si>
  <si>
    <t>24Jul2014</t>
  </si>
  <si>
    <t>25Jul2014</t>
  </si>
  <si>
    <t>26Jul2014</t>
  </si>
  <si>
    <t>27Jul2014</t>
  </si>
  <si>
    <t>28Jul2014</t>
  </si>
  <si>
    <t>29Jul2014</t>
  </si>
  <si>
    <t>30Jul2014</t>
  </si>
  <si>
    <t>31Jul2014</t>
  </si>
  <si>
    <t>01Aug2014</t>
  </si>
  <si>
    <t>02Aug2014</t>
  </si>
  <si>
    <t>03Aug2014</t>
  </si>
  <si>
    <t>04Aug2014</t>
  </si>
  <si>
    <t>05Aug2014</t>
  </si>
  <si>
    <t>06Aug2014</t>
  </si>
  <si>
    <t>07Aug2014</t>
  </si>
  <si>
    <t>08Aug2014</t>
  </si>
  <si>
    <t>09Aug2014</t>
  </si>
  <si>
    <t>10Aug2014</t>
  </si>
  <si>
    <t>11Aug2014</t>
  </si>
  <si>
    <t>12Aug2014</t>
  </si>
  <si>
    <t>13Aug2014</t>
  </si>
  <si>
    <t>14Aug2014</t>
  </si>
  <si>
    <t>15Aug2014</t>
  </si>
  <si>
    <t>16Aug2014</t>
  </si>
  <si>
    <t>17Aug2014</t>
  </si>
  <si>
    <t>18Aug2014</t>
  </si>
  <si>
    <t>19Aug2014</t>
  </si>
  <si>
    <t>20Aug2014</t>
  </si>
  <si>
    <t>21Aug2014</t>
  </si>
  <si>
    <t>22Aug2014</t>
  </si>
  <si>
    <t>23Aug2014</t>
  </si>
  <si>
    <t>24Aug2014</t>
  </si>
  <si>
    <t>25Aug2014</t>
  </si>
  <si>
    <t>26Aug2014</t>
  </si>
  <si>
    <t>27Aug2014</t>
  </si>
  <si>
    <t>28Aug2014</t>
  </si>
  <si>
    <t>29Aug2014</t>
  </si>
  <si>
    <t>30Aug2014</t>
  </si>
  <si>
    <t>31Aug2014</t>
  </si>
  <si>
    <t>01Sep2014</t>
  </si>
  <si>
    <t>02Sep2014</t>
  </si>
  <si>
    <t>03Sep2014</t>
  </si>
  <si>
    <t>04Sep2014</t>
  </si>
  <si>
    <t>05Sep2014</t>
  </si>
  <si>
    <t>06Sep2014</t>
  </si>
  <si>
    <t>07Sep2014</t>
  </si>
  <si>
    <t>08Sep2014</t>
  </si>
  <si>
    <t>09Sep2014</t>
  </si>
  <si>
    <t>10Sep2014</t>
  </si>
  <si>
    <t>11Sep2014</t>
  </si>
  <si>
    <t>12Sep2014</t>
  </si>
  <si>
    <t>13Sep2014</t>
  </si>
  <si>
    <t>14Sep2014</t>
  </si>
  <si>
    <t>15Sep2014</t>
  </si>
  <si>
    <t>16Sep2014</t>
  </si>
  <si>
    <t>17Sep2014</t>
  </si>
  <si>
    <t>18Sep2014</t>
  </si>
  <si>
    <t>19Sep2014</t>
  </si>
  <si>
    <t>20Sep2014</t>
  </si>
  <si>
    <t>21Sep2014</t>
  </si>
  <si>
    <t>22Sep2014</t>
  </si>
  <si>
    <t>23Sep2014</t>
  </si>
  <si>
    <t>24Sep2014</t>
  </si>
  <si>
    <t>25Sep2014</t>
  </si>
  <si>
    <t>26Sep2014</t>
  </si>
  <si>
    <t>27Sep2014</t>
  </si>
  <si>
    <t>28Sep2014</t>
  </si>
  <si>
    <t>29Sep2014</t>
  </si>
  <si>
    <t>30Sep2014</t>
  </si>
  <si>
    <t>01Oct2014</t>
  </si>
  <si>
    <t>02Oct2014</t>
  </si>
  <si>
    <t>03Oct2014</t>
  </si>
  <si>
    <t>04Oct2014</t>
  </si>
  <si>
    <t>05Oct2014</t>
  </si>
  <si>
    <t>06Oct2014</t>
  </si>
  <si>
    <t>07Oct2014</t>
  </si>
  <si>
    <t>08Oct2014</t>
  </si>
  <si>
    <t>09Oct2014</t>
  </si>
  <si>
    <t>10Oct2014</t>
  </si>
  <si>
    <t>11Oct2014</t>
  </si>
  <si>
    <t>12Oct2014</t>
  </si>
  <si>
    <t>13Oct2014</t>
  </si>
  <si>
    <t>14Oct2014</t>
  </si>
  <si>
    <t>15Oct2014</t>
  </si>
  <si>
    <t>16Oct2014</t>
  </si>
  <si>
    <t>17Oct2014</t>
  </si>
  <si>
    <t>18Oct2014</t>
  </si>
  <si>
    <t>19Oct2014</t>
  </si>
  <si>
    <t>20Oct2014</t>
  </si>
  <si>
    <t>21Oct2014</t>
  </si>
  <si>
    <t>22Oct2014</t>
  </si>
  <si>
    <t>23Oct2014</t>
  </si>
  <si>
    <t>24Oct2014</t>
  </si>
  <si>
    <t>25Oct2014</t>
  </si>
  <si>
    <t>26Oct2014</t>
  </si>
  <si>
    <t>27Oct2014</t>
  </si>
  <si>
    <t>28Oct2014</t>
  </si>
  <si>
    <t>29Oct2014</t>
  </si>
  <si>
    <t>30Oct2014</t>
  </si>
  <si>
    <t>31Oct2014</t>
  </si>
  <si>
    <t>01Nov2014</t>
  </si>
  <si>
    <t>02Nov2014</t>
  </si>
  <si>
    <t>03Nov2014</t>
  </si>
  <si>
    <t>04Nov2014</t>
  </si>
  <si>
    <t>05Nov2014</t>
  </si>
  <si>
    <t>06Nov2014</t>
  </si>
  <si>
    <t>07Nov2014</t>
  </si>
  <si>
    <t>08Nov2014</t>
  </si>
  <si>
    <t>09Nov2014</t>
  </si>
  <si>
    <t>10Nov2014</t>
  </si>
  <si>
    <t>11Nov2014</t>
  </si>
  <si>
    <t>12Nov2014</t>
  </si>
  <si>
    <t>13Nov2014</t>
  </si>
  <si>
    <t>14Nov2014</t>
  </si>
  <si>
    <t>15Nov2014</t>
  </si>
  <si>
    <t>16Nov2014</t>
  </si>
  <si>
    <t>17Nov2014</t>
  </si>
  <si>
    <t>18Nov2014</t>
  </si>
  <si>
    <t>19Nov2014</t>
  </si>
  <si>
    <t>20Nov2014</t>
  </si>
  <si>
    <t>21Nov2014</t>
  </si>
  <si>
    <t>22Nov2014</t>
  </si>
  <si>
    <t>23Nov2014</t>
  </si>
  <si>
    <t>24Nov2014</t>
  </si>
  <si>
    <t>25Nov2014</t>
  </si>
  <si>
    <t>26Nov2014</t>
  </si>
  <si>
    <t>27Nov2014</t>
  </si>
  <si>
    <t>28Nov2014</t>
  </si>
  <si>
    <t>29Nov2014</t>
  </si>
  <si>
    <t>30Nov2014</t>
  </si>
  <si>
    <t>01Dec2014</t>
  </si>
  <si>
    <t>02Dec2014</t>
  </si>
  <si>
    <t>03Dec2014</t>
  </si>
  <si>
    <t>04Dec2014</t>
  </si>
  <si>
    <t>05Dec2014</t>
  </si>
  <si>
    <t>06Dec2014</t>
  </si>
  <si>
    <t>07Dec2014</t>
  </si>
  <si>
    <t>08Dec2014</t>
  </si>
  <si>
    <t>09Dec2014</t>
  </si>
  <si>
    <t>10Dec2014</t>
  </si>
  <si>
    <t>11Dec2014</t>
  </si>
  <si>
    <t>12Dec2014</t>
  </si>
  <si>
    <t>13Dec2014</t>
  </si>
  <si>
    <t>14Dec2014</t>
  </si>
  <si>
    <t>15Dec2014</t>
  </si>
  <si>
    <t>16Dec2014</t>
  </si>
  <si>
    <t>17Dec2014</t>
  </si>
  <si>
    <t>18Dec2014</t>
  </si>
  <si>
    <t>19Dec2014</t>
  </si>
  <si>
    <t>20Dec2014</t>
  </si>
  <si>
    <t>21Dec2014</t>
  </si>
  <si>
    <t>22Dec2014</t>
  </si>
  <si>
    <t>23Dec2014</t>
  </si>
  <si>
    <t>24Dec2014</t>
  </si>
  <si>
    <t>25Dec2014</t>
  </si>
  <si>
    <t>26Dec2014</t>
  </si>
  <si>
    <t>27Dec2014</t>
  </si>
  <si>
    <t>28Dec2014</t>
  </si>
  <si>
    <t>29Dec2014</t>
  </si>
  <si>
    <t>30Dec2014</t>
  </si>
  <si>
    <t>31Dec2014</t>
  </si>
  <si>
    <t>01Jan2015</t>
  </si>
  <si>
    <t>02Jan2015</t>
  </si>
  <si>
    <t>03Jan2015</t>
  </si>
  <si>
    <t>04Jan2015</t>
  </si>
  <si>
    <t>05Jan2015</t>
  </si>
  <si>
    <t>06Jan2015</t>
  </si>
  <si>
    <t>07Jan2015</t>
  </si>
  <si>
    <t>08Jan2015</t>
  </si>
  <si>
    <t>09Jan2015</t>
  </si>
  <si>
    <t>10Jan2015</t>
  </si>
  <si>
    <t>11Jan2015</t>
  </si>
  <si>
    <t>12Jan2015</t>
  </si>
  <si>
    <t>13Jan2015</t>
  </si>
  <si>
    <t>14Jan2015</t>
  </si>
  <si>
    <t>15Jan2015</t>
  </si>
  <si>
    <t>16Jan2015</t>
  </si>
  <si>
    <t>17Jan2015</t>
  </si>
  <si>
    <t>18Jan2015</t>
  </si>
  <si>
    <t>19Jan2015</t>
  </si>
  <si>
    <t>20Jan2015</t>
  </si>
  <si>
    <t>21Jan2015</t>
  </si>
  <si>
    <t>22Jan2015</t>
  </si>
  <si>
    <t>23Jan2015</t>
  </si>
  <si>
    <t>24Jan2015</t>
  </si>
  <si>
    <t>25Jan2015</t>
  </si>
  <si>
    <t>26Jan2015</t>
  </si>
  <si>
    <t>27Jan2015</t>
  </si>
  <si>
    <t>28Jan2015</t>
  </si>
  <si>
    <t>29Jan2015</t>
  </si>
  <si>
    <t>30Jan2015</t>
  </si>
  <si>
    <t>31Jan2015</t>
  </si>
  <si>
    <t>01Feb2015</t>
  </si>
  <si>
    <t>02Feb2015</t>
  </si>
  <si>
    <t>03Feb2015</t>
  </si>
  <si>
    <t>04Feb2015</t>
  </si>
  <si>
    <t>05Feb2015</t>
  </si>
  <si>
    <t>06Feb2015</t>
  </si>
  <si>
    <t>07Feb2015</t>
  </si>
  <si>
    <t>08Feb2015</t>
  </si>
  <si>
    <t>09Feb2015</t>
  </si>
  <si>
    <t>10Feb2015</t>
  </si>
  <si>
    <t>11Feb2015</t>
  </si>
  <si>
    <t>12Feb2015</t>
  </si>
  <si>
    <t>13Feb2015</t>
  </si>
  <si>
    <t>14Feb2015</t>
  </si>
  <si>
    <t>15Feb2015</t>
  </si>
  <si>
    <t>16Feb2015</t>
  </si>
  <si>
    <t>17Feb2015</t>
  </si>
  <si>
    <t>18Feb2015</t>
  </si>
  <si>
    <t>19Feb2015</t>
  </si>
  <si>
    <t>20Feb2015</t>
  </si>
  <si>
    <t>21Feb2015</t>
  </si>
  <si>
    <t>22Feb2015</t>
  </si>
  <si>
    <t>23Feb2015</t>
  </si>
  <si>
    <t>24Feb2015</t>
  </si>
  <si>
    <t>25Feb2015</t>
  </si>
  <si>
    <t>26Feb2015</t>
  </si>
  <si>
    <t>27Feb2015</t>
  </si>
  <si>
    <t>28Feb2015</t>
  </si>
  <si>
    <t>01Mar2015</t>
  </si>
  <si>
    <t>02Mar2015</t>
  </si>
  <si>
    <t>03Mar2015</t>
  </si>
  <si>
    <t>04Mar2015</t>
  </si>
  <si>
    <t>05Mar2015</t>
  </si>
  <si>
    <t>06Mar2015</t>
  </si>
  <si>
    <t>07Mar2015</t>
  </si>
  <si>
    <t>08Mar2015</t>
  </si>
  <si>
    <t>09Mar2015</t>
  </si>
  <si>
    <t>10Mar2015</t>
  </si>
  <si>
    <t>11Mar2015</t>
  </si>
  <si>
    <t>12Mar2015</t>
  </si>
  <si>
    <t>13Mar2015</t>
  </si>
  <si>
    <t>14Mar2015</t>
  </si>
  <si>
    <t>15Mar2015</t>
  </si>
  <si>
    <t>16Mar2015</t>
  </si>
  <si>
    <t>17Mar2015</t>
  </si>
  <si>
    <t>18Mar2015</t>
  </si>
  <si>
    <t>19Mar2015</t>
  </si>
  <si>
    <t>20Mar2015</t>
  </si>
  <si>
    <t>21Mar2015</t>
  </si>
  <si>
    <t>22Mar2015</t>
  </si>
  <si>
    <t>23Mar2015</t>
  </si>
  <si>
    <t>24Mar2015</t>
  </si>
  <si>
    <t>25Mar2015</t>
  </si>
  <si>
    <t>26Mar2015</t>
  </si>
  <si>
    <t>27Mar2015</t>
  </si>
  <si>
    <t>28Mar2015</t>
  </si>
  <si>
    <t>29Mar2015</t>
  </si>
  <si>
    <t>30Mar2015</t>
  </si>
  <si>
    <t>31Mar2015</t>
  </si>
  <si>
    <t>01Apr2015</t>
  </si>
  <si>
    <t>02Apr2015</t>
  </si>
  <si>
    <t>03Apr2015</t>
  </si>
  <si>
    <t>04Apr2015</t>
  </si>
  <si>
    <t>05Apr2015</t>
  </si>
  <si>
    <t>06Apr2015</t>
  </si>
  <si>
    <t>07Apr2015</t>
  </si>
  <si>
    <t>08Apr2015</t>
  </si>
  <si>
    <t>09Apr2015</t>
  </si>
  <si>
    <t>10Apr2015</t>
  </si>
  <si>
    <t>11Apr2015</t>
  </si>
  <si>
    <t>12Apr2015</t>
  </si>
  <si>
    <t>13Apr2015</t>
  </si>
  <si>
    <t>14Apr2015</t>
  </si>
  <si>
    <t>15Apr2015</t>
  </si>
  <si>
    <t>16Apr2015</t>
  </si>
  <si>
    <t>17Apr2015</t>
  </si>
  <si>
    <t>18Apr2015</t>
  </si>
  <si>
    <t>19Apr2015</t>
  </si>
  <si>
    <t>20Apr2015</t>
  </si>
  <si>
    <t>21Apr2015</t>
  </si>
  <si>
    <t>22Apr2015</t>
  </si>
  <si>
    <t>23Apr2015</t>
  </si>
  <si>
    <t>24Apr2015</t>
  </si>
  <si>
    <t>25Apr2015</t>
  </si>
  <si>
    <t>26Apr2015</t>
  </si>
  <si>
    <t>27Apr2015</t>
  </si>
  <si>
    <t>28Apr2015</t>
  </si>
  <si>
    <t>29Apr2015</t>
  </si>
  <si>
    <t>30Apr2015</t>
  </si>
  <si>
    <t>01May2015</t>
  </si>
  <si>
    <t>02May2015</t>
  </si>
  <si>
    <t>03May2015</t>
  </si>
  <si>
    <t>04May2015</t>
  </si>
  <si>
    <t>05May2015</t>
  </si>
  <si>
    <t>06May2015</t>
  </si>
  <si>
    <t>07May2015</t>
  </si>
  <si>
    <t>08May2015</t>
  </si>
  <si>
    <t>09May2015</t>
  </si>
  <si>
    <t>10May2015</t>
  </si>
  <si>
    <t>11May2015</t>
  </si>
  <si>
    <t>12May2015</t>
  </si>
  <si>
    <t>13May2015</t>
  </si>
  <si>
    <t>14May2015</t>
  </si>
  <si>
    <t>15May2015</t>
  </si>
  <si>
    <t>16May2015</t>
  </si>
  <si>
    <t>17May2015</t>
  </si>
  <si>
    <t>18May2015</t>
  </si>
  <si>
    <t>19May2015</t>
  </si>
  <si>
    <t>20May2015</t>
  </si>
  <si>
    <t>21May2015</t>
  </si>
  <si>
    <t>22May2015</t>
  </si>
  <si>
    <t>23May2015</t>
  </si>
  <si>
    <t>24May2015</t>
  </si>
  <si>
    <t>25May2015</t>
  </si>
  <si>
    <t>26May2015</t>
  </si>
  <si>
    <t>27May2015</t>
  </si>
  <si>
    <t>28May2015</t>
  </si>
  <si>
    <t>29May2015</t>
  </si>
  <si>
    <t>30May2015</t>
  </si>
  <si>
    <t>31May2015</t>
  </si>
  <si>
    <t>01Jun2015</t>
  </si>
  <si>
    <t>02Jun2015</t>
  </si>
  <si>
    <t>03Jun2015</t>
  </si>
  <si>
    <t>04Jun2015</t>
  </si>
  <si>
    <t>05Jun2015</t>
  </si>
  <si>
    <t>06Jun2015</t>
  </si>
  <si>
    <t>07Jun2015</t>
  </si>
  <si>
    <t>08Jun2015</t>
  </si>
  <si>
    <t>09Jun2015</t>
  </si>
  <si>
    <t>10Jun2015</t>
  </si>
  <si>
    <t>11Jun2015</t>
  </si>
  <si>
    <t>12Jun2015</t>
  </si>
  <si>
    <t>13Jun2015</t>
  </si>
  <si>
    <t>14Jun2015</t>
  </si>
  <si>
    <t>15Jun2015</t>
  </si>
  <si>
    <t>16Jun2015</t>
  </si>
  <si>
    <t>17Jun2015</t>
  </si>
  <si>
    <t>18Jun2015</t>
  </si>
  <si>
    <t>19Jun2015</t>
  </si>
  <si>
    <t>20Jun2015</t>
  </si>
  <si>
    <t>21Jun2015</t>
  </si>
  <si>
    <t>22Jun2015</t>
  </si>
  <si>
    <t>23Jun2015</t>
  </si>
  <si>
    <t>24Jun2015</t>
  </si>
  <si>
    <t>25Jun2015</t>
  </si>
  <si>
    <t>26Jun2015</t>
  </si>
  <si>
    <t>27Jun2015</t>
  </si>
  <si>
    <t>28Jun2015</t>
  </si>
  <si>
    <t>29Jun2015</t>
  </si>
  <si>
    <t>30Jun2015</t>
  </si>
  <si>
    <t>01Jul2015</t>
  </si>
  <si>
    <t>02Jul2015</t>
  </si>
  <si>
    <t>03Jul2015</t>
  </si>
  <si>
    <t>04Jul2015</t>
  </si>
  <si>
    <t>05Jul2015</t>
  </si>
  <si>
    <t>06Jul2015</t>
  </si>
  <si>
    <t>07Jul2015</t>
  </si>
  <si>
    <t>08Jul2015</t>
  </si>
  <si>
    <t>09Jul2015</t>
  </si>
  <si>
    <t>10Jul2015</t>
  </si>
  <si>
    <t>11Jul2015</t>
  </si>
  <si>
    <t>12Jul2015</t>
  </si>
  <si>
    <t>13Jul2015</t>
  </si>
  <si>
    <t>14Jul2015</t>
  </si>
  <si>
    <t>15Jul2015</t>
  </si>
  <si>
    <t>16Jul2015</t>
  </si>
  <si>
    <t>17Jul2015</t>
  </si>
  <si>
    <t>18Jul2015</t>
  </si>
  <si>
    <t>19Jul2015</t>
  </si>
  <si>
    <t>20Jul2015</t>
  </si>
  <si>
    <t>21Jul2015</t>
  </si>
  <si>
    <t>22Jul2015</t>
  </si>
  <si>
    <t>23Jul2015</t>
  </si>
  <si>
    <t>24Jul2015</t>
  </si>
  <si>
    <t>25Jul2015</t>
  </si>
  <si>
    <t>26Jul2015</t>
  </si>
  <si>
    <t>27Jul2015</t>
  </si>
  <si>
    <t>28Jul2015</t>
  </si>
  <si>
    <t>29Jul2015</t>
  </si>
  <si>
    <t>30Jul2015</t>
  </si>
  <si>
    <t>31Jul2015</t>
  </si>
  <si>
    <t>01Aug2015</t>
  </si>
  <si>
    <t>02Aug2015</t>
  </si>
  <si>
    <t>03Aug2015</t>
  </si>
  <si>
    <t>04Aug2015</t>
  </si>
  <si>
    <t>05Aug2015</t>
  </si>
  <si>
    <t>06Aug2015</t>
  </si>
  <si>
    <t>07Aug2015</t>
  </si>
  <si>
    <t>08Aug2015</t>
  </si>
  <si>
    <t>09Aug2015</t>
  </si>
  <si>
    <t>10Aug2015</t>
  </si>
  <si>
    <t>11Aug2015</t>
  </si>
  <si>
    <t>12Aug2015</t>
  </si>
  <si>
    <t>13Aug2015</t>
  </si>
  <si>
    <t>14Aug2015</t>
  </si>
  <si>
    <t>15Aug2015</t>
  </si>
  <si>
    <t>16Aug2015</t>
  </si>
  <si>
    <t>17Aug2015</t>
  </si>
  <si>
    <t>18Aug2015</t>
  </si>
  <si>
    <t>19Aug2015</t>
  </si>
  <si>
    <t>20Aug2015</t>
  </si>
  <si>
    <t>21Aug2015</t>
  </si>
  <si>
    <t>22Aug2015</t>
  </si>
  <si>
    <t>23Aug2015</t>
  </si>
  <si>
    <t>24Aug2015</t>
  </si>
  <si>
    <t>25Aug2015</t>
  </si>
  <si>
    <t>26Aug2015</t>
  </si>
  <si>
    <t>27Aug2015</t>
  </si>
  <si>
    <t>28Aug2015</t>
  </si>
  <si>
    <t>29Aug2015</t>
  </si>
  <si>
    <t>30Aug2015</t>
  </si>
  <si>
    <t>31Aug2015</t>
  </si>
  <si>
    <t>01Sep2015</t>
  </si>
  <si>
    <t>02Sep2015</t>
  </si>
  <si>
    <t>03Sep2015</t>
  </si>
  <si>
    <t>04Sep2015</t>
  </si>
  <si>
    <t>05Sep2015</t>
  </si>
  <si>
    <t>06Sep2015</t>
  </si>
  <si>
    <t>07Sep2015</t>
  </si>
  <si>
    <t>08Sep2015</t>
  </si>
  <si>
    <t>09Sep2015</t>
  </si>
  <si>
    <t>10Sep2015</t>
  </si>
  <si>
    <t>11Sep2015</t>
  </si>
  <si>
    <t>12Sep2015</t>
  </si>
  <si>
    <t>13Sep2015</t>
  </si>
  <si>
    <t>14Sep2015</t>
  </si>
  <si>
    <t>15Sep2015</t>
  </si>
  <si>
    <t>16Sep2015</t>
  </si>
  <si>
    <t>17Sep2015</t>
  </si>
  <si>
    <t>18Sep2015</t>
  </si>
  <si>
    <t>19Sep2015</t>
  </si>
  <si>
    <t>20Sep2015</t>
  </si>
  <si>
    <t>21Sep2015</t>
  </si>
  <si>
    <t>22Sep2015</t>
  </si>
  <si>
    <t>23Sep2015</t>
  </si>
  <si>
    <t>24Sep2015</t>
  </si>
  <si>
    <t>25Sep2015</t>
  </si>
  <si>
    <t>26Sep2015</t>
  </si>
  <si>
    <t>27Sep2015</t>
  </si>
  <si>
    <t>28Sep2015</t>
  </si>
  <si>
    <t>29Sep2015</t>
  </si>
  <si>
    <t>30Sep2015</t>
  </si>
  <si>
    <t>01Oct2015</t>
  </si>
  <si>
    <t>02Oct2015</t>
  </si>
  <si>
    <t>03Oct2015</t>
  </si>
  <si>
    <t>04Oct2015</t>
  </si>
  <si>
    <t>05Oct2015</t>
  </si>
  <si>
    <t>06Oct2015</t>
  </si>
  <si>
    <t>07Oct2015</t>
  </si>
  <si>
    <t>08Oct2015</t>
  </si>
  <si>
    <t>09Oct2015</t>
  </si>
  <si>
    <t>10Oct2015</t>
  </si>
  <si>
    <t>11Oct2015</t>
  </si>
  <si>
    <t>12Oct2015</t>
  </si>
  <si>
    <t>13Oct2015</t>
  </si>
  <si>
    <t>14Oct2015</t>
  </si>
  <si>
    <t>15Oct2015</t>
  </si>
  <si>
    <t>16Oct2015</t>
  </si>
  <si>
    <t>17Oct2015</t>
  </si>
  <si>
    <t>18Oct2015</t>
  </si>
  <si>
    <t>19Oct2015</t>
  </si>
  <si>
    <t>20Oct2015</t>
  </si>
  <si>
    <t>21Oct2015</t>
  </si>
  <si>
    <t>22Oct2015</t>
  </si>
  <si>
    <t>23Oct2015</t>
  </si>
  <si>
    <t>24Oct2015</t>
  </si>
  <si>
    <t>25Oct2015</t>
  </si>
  <si>
    <t>26Oct2015</t>
  </si>
  <si>
    <t>27Oct2015</t>
  </si>
  <si>
    <t>28Oct2015</t>
  </si>
  <si>
    <t>29Oct2015</t>
  </si>
  <si>
    <t>30Oct2015</t>
  </si>
  <si>
    <t>31Oct2015</t>
  </si>
  <si>
    <t>01Nov2015</t>
  </si>
  <si>
    <t>02Nov2015</t>
  </si>
  <si>
    <t>03Nov2015</t>
  </si>
  <si>
    <t>04Nov2015</t>
  </si>
  <si>
    <t>05Nov2015</t>
  </si>
  <si>
    <t>06Nov2015</t>
  </si>
  <si>
    <t>07Nov2015</t>
  </si>
  <si>
    <t>08Nov2015</t>
  </si>
  <si>
    <t>09Nov2015</t>
  </si>
  <si>
    <t>10Nov2015</t>
  </si>
  <si>
    <t>11Nov2015</t>
  </si>
  <si>
    <t>12Nov2015</t>
  </si>
  <si>
    <t>13Nov2015</t>
  </si>
  <si>
    <t>14Nov2015</t>
  </si>
  <si>
    <t>15Nov2015</t>
  </si>
  <si>
    <t>16Nov2015</t>
  </si>
  <si>
    <t>17Nov2015</t>
  </si>
  <si>
    <t>18Nov2015</t>
  </si>
  <si>
    <t>19Nov2015</t>
  </si>
  <si>
    <t>20Nov2015</t>
  </si>
  <si>
    <t>21Nov2015</t>
  </si>
  <si>
    <t>22Nov2015</t>
  </si>
  <si>
    <t>23Nov2015</t>
  </si>
  <si>
    <t>24Nov2015</t>
  </si>
  <si>
    <t>25Nov2015</t>
  </si>
  <si>
    <t>26Nov2015</t>
  </si>
  <si>
    <t>27Nov2015</t>
  </si>
  <si>
    <t>28Nov2015</t>
  </si>
  <si>
    <t>29Nov2015</t>
  </si>
  <si>
    <t>30Nov2015</t>
  </si>
  <si>
    <t>01Dec2015</t>
  </si>
  <si>
    <t>02Dec2015</t>
  </si>
  <si>
    <t>03Dec2015</t>
  </si>
  <si>
    <t>04Dec2015</t>
  </si>
  <si>
    <t>05Dec2015</t>
  </si>
  <si>
    <t>06Dec2015</t>
  </si>
  <si>
    <t>07Dec2015</t>
  </si>
  <si>
    <t>08Dec2015</t>
  </si>
  <si>
    <t>09Dec2015</t>
  </si>
  <si>
    <t>10Dec2015</t>
  </si>
  <si>
    <t>11Dec2015</t>
  </si>
  <si>
    <t>12Dec2015</t>
  </si>
  <si>
    <t>13Dec2015</t>
  </si>
  <si>
    <t>14Dec2015</t>
  </si>
  <si>
    <t>15Dec2015</t>
  </si>
  <si>
    <t>16Dec2015</t>
  </si>
  <si>
    <t>17Dec2015</t>
  </si>
  <si>
    <t>18Dec2015</t>
  </si>
  <si>
    <t>19Dec2015</t>
  </si>
  <si>
    <t>20Dec2015</t>
  </si>
  <si>
    <t>21Dec2015</t>
  </si>
  <si>
    <t>22Dec2015</t>
  </si>
  <si>
    <t>23Dec2015</t>
  </si>
  <si>
    <t>24Dec2015</t>
  </si>
  <si>
    <t>25Dec2015</t>
  </si>
  <si>
    <t>26Dec2015</t>
  </si>
  <si>
    <t>27Dec2015</t>
  </si>
  <si>
    <t>28Dec2015</t>
  </si>
  <si>
    <t>29Dec2015</t>
  </si>
  <si>
    <t>30Dec2015</t>
  </si>
  <si>
    <t>31Dec2015</t>
  </si>
  <si>
    <t>01Jan2016</t>
  </si>
  <si>
    <t>02Jan2016</t>
  </si>
  <si>
    <t>03Jan2016</t>
  </si>
  <si>
    <t>04Jan2016</t>
  </si>
  <si>
    <t>05Jan2016</t>
  </si>
  <si>
    <t>06Jan2016</t>
  </si>
  <si>
    <t>07Jan2016</t>
  </si>
  <si>
    <t>08Jan2016</t>
  </si>
  <si>
    <t>09Jan2016</t>
  </si>
  <si>
    <t>10Jan2016</t>
  </si>
  <si>
    <t>11Jan2016</t>
  </si>
  <si>
    <t>12Jan2016</t>
  </si>
  <si>
    <t>13Jan2016</t>
  </si>
  <si>
    <t>14Jan2016</t>
  </si>
  <si>
    <t>15Jan2016</t>
  </si>
  <si>
    <t>16Jan2016</t>
  </si>
  <si>
    <t>17Jan2016</t>
  </si>
  <si>
    <t>18Jan2016</t>
  </si>
  <si>
    <t>19Jan2016</t>
  </si>
  <si>
    <t>20Jan2016</t>
  </si>
  <si>
    <t>21Jan2016</t>
  </si>
  <si>
    <t>22Jan2016</t>
  </si>
  <si>
    <t>23Jan2016</t>
  </si>
  <si>
    <t>24Jan2016</t>
  </si>
  <si>
    <t>25Jan2016</t>
  </si>
  <si>
    <t>26Jan2016</t>
  </si>
  <si>
    <t>27Jan2016</t>
  </si>
  <si>
    <t>28Jan2016</t>
  </si>
  <si>
    <t>29Jan2016</t>
  </si>
  <si>
    <t>30Jan2016</t>
  </si>
  <si>
    <t>31Jan2016</t>
  </si>
  <si>
    <t>01Feb2016</t>
  </si>
  <si>
    <t>02Feb2016</t>
  </si>
  <si>
    <t>03Feb2016</t>
  </si>
  <si>
    <t>04Feb2016</t>
  </si>
  <si>
    <t>05Feb2016</t>
  </si>
  <si>
    <t>06Feb2016</t>
  </si>
  <si>
    <t>07Feb2016</t>
  </si>
  <si>
    <t>08Feb2016</t>
  </si>
  <si>
    <t>09Feb2016</t>
  </si>
  <si>
    <t>10Feb2016</t>
  </si>
  <si>
    <t>11Feb2016</t>
  </si>
  <si>
    <t>12Feb2016</t>
  </si>
  <si>
    <t>13Feb2016</t>
  </si>
  <si>
    <t>14Feb2016</t>
  </si>
  <si>
    <t>15Feb2016</t>
  </si>
  <si>
    <t>16Feb2016</t>
  </si>
  <si>
    <t>17Feb2016</t>
  </si>
  <si>
    <t>18Feb2016</t>
  </si>
  <si>
    <t>19Feb2016</t>
  </si>
  <si>
    <t>20Feb2016</t>
  </si>
  <si>
    <t>21Feb2016</t>
  </si>
  <si>
    <t>22Feb2016</t>
  </si>
  <si>
    <t>23Feb2016</t>
  </si>
  <si>
    <t>24Feb2016</t>
  </si>
  <si>
    <t>25Feb2016</t>
  </si>
  <si>
    <t>26Feb2016</t>
  </si>
  <si>
    <t>27Feb2016</t>
  </si>
  <si>
    <t>28Feb2016</t>
  </si>
  <si>
    <t>29Feb2016</t>
  </si>
  <si>
    <t>01Mar2016</t>
  </si>
  <si>
    <t>02Mar2016</t>
  </si>
  <si>
    <t>03Mar2016</t>
  </si>
  <si>
    <t>04Mar2016</t>
  </si>
  <si>
    <t>05Mar2016</t>
  </si>
  <si>
    <t>06Mar2016</t>
  </si>
  <si>
    <t>07Mar2016</t>
  </si>
  <si>
    <t>08Mar2016</t>
  </si>
  <si>
    <t>09Mar2016</t>
  </si>
  <si>
    <t>10Mar2016</t>
  </si>
  <si>
    <t>11Mar2016</t>
  </si>
  <si>
    <t>12Mar2016</t>
  </si>
  <si>
    <t>13Mar2016</t>
  </si>
  <si>
    <t>14Mar2016</t>
  </si>
  <si>
    <t>15Mar2016</t>
  </si>
  <si>
    <t>16Mar2016</t>
  </si>
  <si>
    <t>17Mar2016</t>
  </si>
  <si>
    <t>18Mar2016</t>
  </si>
  <si>
    <t>19Mar2016</t>
  </si>
  <si>
    <t>20Mar2016</t>
  </si>
  <si>
    <t>21Mar2016</t>
  </si>
  <si>
    <t>22Mar2016</t>
  </si>
  <si>
    <t>23Mar2016</t>
  </si>
  <si>
    <t>24Mar2016</t>
  </si>
  <si>
    <t>25Mar2016</t>
  </si>
  <si>
    <t>26Mar2016</t>
  </si>
  <si>
    <t>27Mar2016</t>
  </si>
  <si>
    <t>28Mar2016</t>
  </si>
  <si>
    <t>29Mar2016</t>
  </si>
  <si>
    <t>30Mar2016</t>
  </si>
  <si>
    <t>31Mar2016</t>
  </si>
  <si>
    <t>01Apr2016</t>
  </si>
  <si>
    <t>02Apr2016</t>
  </si>
  <si>
    <t>03Apr2016</t>
  </si>
  <si>
    <t>04Apr2016</t>
  </si>
  <si>
    <t>05Apr2016</t>
  </si>
  <si>
    <t>06Apr2016</t>
  </si>
  <si>
    <t>07Apr2016</t>
  </si>
  <si>
    <t>08Apr2016</t>
  </si>
  <si>
    <t>09Apr2016</t>
  </si>
  <si>
    <t>10Apr2016</t>
  </si>
  <si>
    <t>11Apr2016</t>
  </si>
  <si>
    <t>12Apr2016</t>
  </si>
  <si>
    <t>13Apr2016</t>
  </si>
  <si>
    <t>14Apr2016</t>
  </si>
  <si>
    <t>15Apr2016</t>
  </si>
  <si>
    <t>16Apr2016</t>
  </si>
  <si>
    <t>17Apr2016</t>
  </si>
  <si>
    <t>18Apr2016</t>
  </si>
  <si>
    <t>19Apr2016</t>
  </si>
  <si>
    <t>20Apr2016</t>
  </si>
  <si>
    <t>21Apr2016</t>
  </si>
  <si>
    <t>22Apr2016</t>
  </si>
  <si>
    <t>23Apr2016</t>
  </si>
  <si>
    <t>24Apr2016</t>
  </si>
  <si>
    <t>25Apr2016</t>
  </si>
  <si>
    <t>26Apr2016</t>
  </si>
  <si>
    <t>27Apr2016</t>
  </si>
  <si>
    <t>28Apr2016</t>
  </si>
  <si>
    <t>29Apr2016</t>
  </si>
  <si>
    <t>30Apr2016</t>
  </si>
  <si>
    <t>01May2016</t>
  </si>
  <si>
    <t>02May2016</t>
  </si>
  <si>
    <t>03May2016</t>
  </si>
  <si>
    <t>04May2016</t>
  </si>
  <si>
    <t>05May2016</t>
  </si>
  <si>
    <t>06May2016</t>
  </si>
  <si>
    <t>07May2016</t>
  </si>
  <si>
    <t>08May2016</t>
  </si>
  <si>
    <t>09May2016</t>
  </si>
  <si>
    <t>10May2016</t>
  </si>
  <si>
    <t>11May2016</t>
  </si>
  <si>
    <t>12May2016</t>
  </si>
  <si>
    <t>13May2016</t>
  </si>
  <si>
    <t>14May2016</t>
  </si>
  <si>
    <t>15May2016</t>
  </si>
  <si>
    <t>16May2016</t>
  </si>
  <si>
    <t>17May2016</t>
  </si>
  <si>
    <t>18May2016</t>
  </si>
  <si>
    <t>19May2016</t>
  </si>
  <si>
    <t>20May2016</t>
  </si>
  <si>
    <t>21May2016</t>
  </si>
  <si>
    <t>22May2016</t>
  </si>
  <si>
    <t>23May2016</t>
  </si>
  <si>
    <t>24May2016</t>
  </si>
  <si>
    <t>25May2016</t>
  </si>
  <si>
    <t>26May2016</t>
  </si>
  <si>
    <t>27May2016</t>
  </si>
  <si>
    <t>28May2016</t>
  </si>
  <si>
    <t>29May2016</t>
  </si>
  <si>
    <t>30May2016</t>
  </si>
  <si>
    <t>31May2016</t>
  </si>
  <si>
    <t>01Jun2016</t>
  </si>
  <si>
    <t>02Jun2016</t>
  </si>
  <si>
    <t>03Jun2016</t>
  </si>
  <si>
    <t>04Jun2016</t>
  </si>
  <si>
    <t>05Jun2016</t>
  </si>
  <si>
    <t>06Jun2016</t>
  </si>
  <si>
    <t>07Jun2016</t>
  </si>
  <si>
    <t>08Jun2016</t>
  </si>
  <si>
    <t>09Jun2016</t>
  </si>
  <si>
    <t>10Jun2016</t>
  </si>
  <si>
    <t>11Jun2016</t>
  </si>
  <si>
    <t>12Jun2016</t>
  </si>
  <si>
    <t>13Jun2016</t>
  </si>
  <si>
    <t>14Jun2016</t>
  </si>
  <si>
    <t>15Jun2016</t>
  </si>
  <si>
    <t>16Jun2016</t>
  </si>
  <si>
    <t>17Jun2016</t>
  </si>
  <si>
    <t>18Jun2016</t>
  </si>
  <si>
    <t>19Jun2016</t>
  </si>
  <si>
    <t>20Jun2016</t>
  </si>
  <si>
    <t>21Jun2016</t>
  </si>
  <si>
    <t>22Jun2016</t>
  </si>
  <si>
    <t>23Jun2016</t>
  </si>
  <si>
    <t>24Jun2016</t>
  </si>
  <si>
    <t>25Jun2016</t>
  </si>
  <si>
    <t>26Jun2016</t>
  </si>
  <si>
    <t>27Jun2016</t>
  </si>
  <si>
    <t>28Jun2016</t>
  </si>
  <si>
    <t>29Jun2016</t>
  </si>
  <si>
    <t>30Jun2016</t>
  </si>
  <si>
    <t>01Jul2016</t>
  </si>
  <si>
    <t>02Jul2016</t>
  </si>
  <si>
    <t>03Jul2016</t>
  </si>
  <si>
    <t>04Jul2016</t>
  </si>
  <si>
    <t>05Jul2016</t>
  </si>
  <si>
    <t>06Jul2016</t>
  </si>
  <si>
    <t>07Jul2016</t>
  </si>
  <si>
    <t>08Jul2016</t>
  </si>
  <si>
    <t>09Jul2016</t>
  </si>
  <si>
    <t>10Jul2016</t>
  </si>
  <si>
    <t>11Jul2016</t>
  </si>
  <si>
    <t>12Jul2016</t>
  </si>
  <si>
    <t>13Jul2016</t>
  </si>
  <si>
    <t>14Jul2016</t>
  </si>
  <si>
    <t>15Jul2016</t>
  </si>
  <si>
    <t>16Jul2016</t>
  </si>
  <si>
    <t>17Jul2016</t>
  </si>
  <si>
    <t>18Jul2016</t>
  </si>
  <si>
    <t>19Jul2016</t>
  </si>
  <si>
    <t>20Jul2016</t>
  </si>
  <si>
    <t>21Jul2016</t>
  </si>
  <si>
    <t>22Jul2016</t>
  </si>
  <si>
    <t>23Jul2016</t>
  </si>
  <si>
    <t>24Jul2016</t>
  </si>
  <si>
    <t>25Jul2016</t>
  </si>
  <si>
    <t>26Jul2016</t>
  </si>
  <si>
    <t>27Jul2016</t>
  </si>
  <si>
    <t>28Jul2016</t>
  </si>
  <si>
    <t>29Jul2016</t>
  </si>
  <si>
    <t>30Jul2016</t>
  </si>
  <si>
    <t>31Jul2016</t>
  </si>
  <si>
    <t>01Aug2016</t>
  </si>
  <si>
    <t>02Aug2016</t>
  </si>
  <si>
    <t>03Aug2016</t>
  </si>
  <si>
    <t>04Aug2016</t>
  </si>
  <si>
    <t>05Aug2016</t>
  </si>
  <si>
    <t>06Aug2016</t>
  </si>
  <si>
    <t>07Aug2016</t>
  </si>
  <si>
    <t>08Aug2016</t>
  </si>
  <si>
    <t>09Aug2016</t>
  </si>
  <si>
    <t>10Aug2016</t>
  </si>
  <si>
    <t>11Aug2016</t>
  </si>
  <si>
    <t>12Aug2016</t>
  </si>
  <si>
    <t>13Aug2016</t>
  </si>
  <si>
    <t>14Aug2016</t>
  </si>
  <si>
    <t>15Aug2016</t>
  </si>
  <si>
    <t>16Aug2016</t>
  </si>
  <si>
    <t>17Aug2016</t>
  </si>
  <si>
    <t>18Aug2016</t>
  </si>
  <si>
    <t>19Aug2016</t>
  </si>
  <si>
    <t>20Aug2016</t>
  </si>
  <si>
    <t>21Aug2016</t>
  </si>
  <si>
    <t>22Aug2016</t>
  </si>
  <si>
    <t>23Aug2016</t>
  </si>
  <si>
    <t>24Aug2016</t>
  </si>
  <si>
    <t>25Aug2016</t>
  </si>
  <si>
    <t>26Aug2016</t>
  </si>
  <si>
    <t>27Aug2016</t>
  </si>
  <si>
    <t>28Aug2016</t>
  </si>
  <si>
    <t>29Aug2016</t>
  </si>
  <si>
    <t>30Aug2016</t>
  </si>
  <si>
    <t>31Aug2016</t>
  </si>
  <si>
    <t>01Sep2016</t>
  </si>
  <si>
    <t>02Sep2016</t>
  </si>
  <si>
    <t>03Sep2016</t>
  </si>
  <si>
    <t>04Sep2016</t>
  </si>
  <si>
    <t>05Sep2016</t>
  </si>
  <si>
    <t>06Sep2016</t>
  </si>
  <si>
    <t>07Sep2016</t>
  </si>
  <si>
    <t>08Sep2016</t>
  </si>
  <si>
    <t>09Sep2016</t>
  </si>
  <si>
    <t>10Sep2016</t>
  </si>
  <si>
    <t>11Sep2016</t>
  </si>
  <si>
    <t>12Sep2016</t>
  </si>
  <si>
    <t>13Sep2016</t>
  </si>
  <si>
    <t>14Sep2016</t>
  </si>
  <si>
    <t>15Sep2016</t>
  </si>
  <si>
    <t>16Sep2016</t>
  </si>
  <si>
    <t>17Sep2016</t>
  </si>
  <si>
    <t>18Sep2016</t>
  </si>
  <si>
    <t>19Sep2016</t>
  </si>
  <si>
    <t>20Sep2016</t>
  </si>
  <si>
    <t>21Sep2016</t>
  </si>
  <si>
    <t>22Sep2016</t>
  </si>
  <si>
    <t>23Sep2016</t>
  </si>
  <si>
    <t>24Sep2016</t>
  </si>
  <si>
    <t>25Sep2016</t>
  </si>
  <si>
    <t>26Sep2016</t>
  </si>
  <si>
    <t>27Sep2016</t>
  </si>
  <si>
    <t>28Sep2016</t>
  </si>
  <si>
    <t>29Sep2016</t>
  </si>
  <si>
    <t>30Sep2016</t>
  </si>
  <si>
    <t>01Oct2016</t>
  </si>
  <si>
    <t>02Oct2016</t>
  </si>
  <si>
    <t>03Oct2016</t>
  </si>
  <si>
    <t>04Oct2016</t>
  </si>
  <si>
    <t>05Oct2016</t>
  </si>
  <si>
    <t>06Oct2016</t>
  </si>
  <si>
    <t>07Oct2016</t>
  </si>
  <si>
    <t>08Oct2016</t>
  </si>
  <si>
    <t>09Oct2016</t>
  </si>
  <si>
    <t>10Oct2016</t>
  </si>
  <si>
    <t>11Oct2016</t>
  </si>
  <si>
    <t>12Oct2016</t>
  </si>
  <si>
    <t>13Oct2016</t>
  </si>
  <si>
    <t>14Oct2016</t>
  </si>
  <si>
    <t>15Oct2016</t>
  </si>
  <si>
    <t>16Oct2016</t>
  </si>
  <si>
    <t>17Oct2016</t>
  </si>
  <si>
    <t>18Oct2016</t>
  </si>
  <si>
    <t>19Oct2016</t>
  </si>
  <si>
    <t>20Oct2016</t>
  </si>
  <si>
    <t>21Oct2016</t>
  </si>
  <si>
    <t>22Oct2016</t>
  </si>
  <si>
    <t>23Oct2016</t>
  </si>
  <si>
    <t>24Oct2016</t>
  </si>
  <si>
    <t>25Oct2016</t>
  </si>
  <si>
    <t>26Oct2016</t>
  </si>
  <si>
    <t>27Oct2016</t>
  </si>
  <si>
    <t>28Oct2016</t>
  </si>
  <si>
    <t>29Oct2016</t>
  </si>
  <si>
    <t>30Oct2016</t>
  </si>
  <si>
    <t>31Oct2016</t>
  </si>
  <si>
    <t>01Nov2016</t>
  </si>
  <si>
    <t>02Nov2016</t>
  </si>
  <si>
    <t>03Nov2016</t>
  </si>
  <si>
    <t>04Nov2016</t>
  </si>
  <si>
    <t>05Nov2016</t>
  </si>
  <si>
    <t>06Nov2016</t>
  </si>
  <si>
    <t>07Nov2016</t>
  </si>
  <si>
    <t>08Nov2016</t>
  </si>
  <si>
    <t>09Nov2016</t>
  </si>
  <si>
    <t>10Nov2016</t>
  </si>
  <si>
    <t>11Nov2016</t>
  </si>
  <si>
    <t>12Nov2016</t>
  </si>
  <si>
    <t>13Nov2016</t>
  </si>
  <si>
    <t>14Nov2016</t>
  </si>
  <si>
    <t>15Nov2016</t>
  </si>
  <si>
    <t>16Nov2016</t>
  </si>
  <si>
    <t>17Nov2016</t>
  </si>
  <si>
    <t>18Nov2016</t>
  </si>
  <si>
    <t>19Nov2016</t>
  </si>
  <si>
    <t>20Nov2016</t>
  </si>
  <si>
    <t>21Nov2016</t>
  </si>
  <si>
    <t>22Nov2016</t>
  </si>
  <si>
    <t>23Nov2016</t>
  </si>
  <si>
    <t>24Nov2016</t>
  </si>
  <si>
    <t>25Nov2016</t>
  </si>
  <si>
    <t>26Nov2016</t>
  </si>
  <si>
    <t>27Nov2016</t>
  </si>
  <si>
    <t>28Nov2016</t>
  </si>
  <si>
    <t>29Nov2016</t>
  </si>
  <si>
    <t>30Nov2016</t>
  </si>
  <si>
    <t>01Dec2016</t>
  </si>
  <si>
    <t>02Dec2016</t>
  </si>
  <si>
    <t>03Dec2016</t>
  </si>
  <si>
    <t>04Dec2016</t>
  </si>
  <si>
    <t>05Dec2016</t>
  </si>
  <si>
    <t>06Dec2016</t>
  </si>
  <si>
    <t>07Dec2016</t>
  </si>
  <si>
    <t>08Dec2016</t>
  </si>
  <si>
    <t>09Dec2016</t>
  </si>
  <si>
    <t>10Dec2016</t>
  </si>
  <si>
    <t>11Dec2016</t>
  </si>
  <si>
    <t>12Dec2016</t>
  </si>
  <si>
    <t>13Dec2016</t>
  </si>
  <si>
    <t>14Dec2016</t>
  </si>
  <si>
    <t>15Dec2016</t>
  </si>
  <si>
    <t>16Dec2016</t>
  </si>
  <si>
    <t>17Dec2016</t>
  </si>
  <si>
    <t>18Dec2016</t>
  </si>
  <si>
    <t>19Dec2016</t>
  </si>
  <si>
    <t>20Dec2016</t>
  </si>
  <si>
    <t>21Dec2016</t>
  </si>
  <si>
    <t>22Dec2016</t>
  </si>
  <si>
    <t>23Dec2016</t>
  </si>
  <si>
    <t>24Dec2016</t>
  </si>
  <si>
    <t>25Dec2016</t>
  </si>
  <si>
    <t>26Dec2016</t>
  </si>
  <si>
    <t>27Dec2016</t>
  </si>
  <si>
    <t>28Dec2016</t>
  </si>
  <si>
    <t>29Dec2016</t>
  </si>
  <si>
    <t>30Dec2016</t>
  </si>
  <si>
    <t>31Dec2016</t>
  </si>
  <si>
    <t>01Jan2017</t>
  </si>
  <si>
    <t>02Jan2017</t>
  </si>
  <si>
    <t>03Jan2017</t>
  </si>
  <si>
    <t>04Jan2017</t>
  </si>
  <si>
    <t>05Jan2017</t>
  </si>
  <si>
    <t>06Jan2017</t>
  </si>
  <si>
    <t>07Jan2017</t>
  </si>
  <si>
    <t>08Jan2017</t>
  </si>
  <si>
    <t>09Jan2017</t>
  </si>
  <si>
    <t>10Jan2017</t>
  </si>
  <si>
    <t>11Jan2017</t>
  </si>
  <si>
    <t>12Jan2017</t>
  </si>
  <si>
    <t>13Jan2017</t>
  </si>
  <si>
    <t>14Jan2017</t>
  </si>
  <si>
    <t>15Jan2017</t>
  </si>
  <si>
    <t>16Jan2017</t>
  </si>
  <si>
    <t>17Jan2017</t>
  </si>
  <si>
    <t>18Jan2017</t>
  </si>
  <si>
    <t>19Jan2017</t>
  </si>
  <si>
    <t>20Jan2017</t>
  </si>
  <si>
    <t>21Jan2017</t>
  </si>
  <si>
    <t>22Jan2017</t>
  </si>
  <si>
    <t>23Jan2017</t>
  </si>
  <si>
    <t>24Jan2017</t>
  </si>
  <si>
    <t>25Jan2017</t>
  </si>
  <si>
    <t>26Jan2017</t>
  </si>
  <si>
    <t>27Jan2017</t>
  </si>
  <si>
    <t>28Jan2017</t>
  </si>
  <si>
    <t>29Jan2017</t>
  </si>
  <si>
    <t>30Jan2017</t>
  </si>
  <si>
    <t>31Jan2017</t>
  </si>
  <si>
    <t>01Feb2017</t>
  </si>
  <si>
    <t>02Feb2017</t>
  </si>
  <si>
    <t>03Feb2017</t>
  </si>
  <si>
    <t>04Feb2017</t>
  </si>
  <si>
    <t>05Feb2017</t>
  </si>
  <si>
    <t>06Feb2017</t>
  </si>
  <si>
    <t>07Feb2017</t>
  </si>
  <si>
    <t>08Feb2017</t>
  </si>
  <si>
    <t>09Feb2017</t>
  </si>
  <si>
    <t>10Feb2017</t>
  </si>
  <si>
    <t>11Feb2017</t>
  </si>
  <si>
    <t>12Feb2017</t>
  </si>
  <si>
    <t>13Feb2017</t>
  </si>
  <si>
    <t>14Feb2017</t>
  </si>
  <si>
    <t>15Feb2017</t>
  </si>
  <si>
    <t>16Feb2017</t>
  </si>
  <si>
    <t>17Feb2017</t>
  </si>
  <si>
    <t>18Feb2017</t>
  </si>
  <si>
    <t>19Feb2017</t>
  </si>
  <si>
    <t>20Feb2017</t>
  </si>
  <si>
    <t>21Feb2017</t>
  </si>
  <si>
    <t>22Feb2017</t>
  </si>
  <si>
    <t>23Feb2017</t>
  </si>
  <si>
    <t>24Feb2017</t>
  </si>
  <si>
    <t>25Feb2017</t>
  </si>
  <si>
    <t>26Feb2017</t>
  </si>
  <si>
    <t>27Feb2017</t>
  </si>
  <si>
    <t>28Feb2017</t>
  </si>
  <si>
    <t>01Mar2017</t>
  </si>
  <si>
    <t>02Mar2017</t>
  </si>
  <si>
    <t>03Mar2017</t>
  </si>
  <si>
    <t>04Mar2017</t>
  </si>
  <si>
    <t>05Mar2017</t>
  </si>
  <si>
    <t>06Mar2017</t>
  </si>
  <si>
    <t>07Mar2017</t>
  </si>
  <si>
    <t>08Mar2017</t>
  </si>
  <si>
    <t>09Mar2017</t>
  </si>
  <si>
    <t>10Mar2017</t>
  </si>
  <si>
    <t>11Mar2017</t>
  </si>
  <si>
    <t>12Mar2017</t>
  </si>
  <si>
    <t>13Mar2017</t>
  </si>
  <si>
    <t>14Mar2017</t>
  </si>
  <si>
    <t>15Mar2017</t>
  </si>
  <si>
    <t>16Mar2017</t>
  </si>
  <si>
    <t>17Mar2017</t>
  </si>
  <si>
    <t>18Mar2017</t>
  </si>
  <si>
    <t>19Mar2017</t>
  </si>
  <si>
    <t>20Mar2017</t>
  </si>
  <si>
    <t>21Mar2017</t>
  </si>
  <si>
    <t>22Mar2017</t>
  </si>
  <si>
    <t>23Mar2017</t>
  </si>
  <si>
    <t>24Mar2017</t>
  </si>
  <si>
    <t>25Mar2017</t>
  </si>
  <si>
    <t>26Mar2017</t>
  </si>
  <si>
    <t>27Mar2017</t>
  </si>
  <si>
    <t>28Mar2017</t>
  </si>
  <si>
    <t>29Mar2017</t>
  </si>
  <si>
    <t>30Mar2017</t>
  </si>
  <si>
    <t>31Mar2017</t>
  </si>
  <si>
    <t>01Apr2017</t>
  </si>
  <si>
    <t>02Apr2017</t>
  </si>
  <si>
    <t>03Apr2017</t>
  </si>
  <si>
    <t>04Apr2017</t>
  </si>
  <si>
    <t>05Apr2017</t>
  </si>
  <si>
    <t>06Apr2017</t>
  </si>
  <si>
    <t>07Apr2017</t>
  </si>
  <si>
    <t>08Apr2017</t>
  </si>
  <si>
    <t>09Apr2017</t>
  </si>
  <si>
    <t>10Apr2017</t>
  </si>
  <si>
    <t>11Apr2017</t>
  </si>
  <si>
    <t>12Apr2017</t>
  </si>
  <si>
    <t>13Apr2017</t>
  </si>
  <si>
    <t>14Apr2017</t>
  </si>
  <si>
    <t>15Apr2017</t>
  </si>
  <si>
    <t>16Apr2017</t>
  </si>
  <si>
    <t>17Apr2017</t>
  </si>
  <si>
    <t>18Apr2017</t>
  </si>
  <si>
    <t>19Apr2017</t>
  </si>
  <si>
    <t>20Apr2017</t>
  </si>
  <si>
    <t>21Apr2017</t>
  </si>
  <si>
    <t>22Apr2017</t>
  </si>
  <si>
    <t>23Apr2017</t>
  </si>
  <si>
    <t>24Apr2017</t>
  </si>
  <si>
    <t>25Apr2017</t>
  </si>
  <si>
    <t>26Apr2017</t>
  </si>
  <si>
    <t>27Apr2017</t>
  </si>
  <si>
    <t>28Apr2017</t>
  </si>
  <si>
    <t>29Apr2017</t>
  </si>
  <si>
    <t>30Apr2017</t>
  </si>
  <si>
    <t>01May2017</t>
  </si>
  <si>
    <t>02May2017</t>
  </si>
  <si>
    <t>03May2017</t>
  </si>
  <si>
    <t>04May2017</t>
  </si>
  <si>
    <t>05May2017</t>
  </si>
  <si>
    <t>06May2017</t>
  </si>
  <si>
    <t>07May2017</t>
  </si>
  <si>
    <t>08May2017</t>
  </si>
  <si>
    <t>09May2017</t>
  </si>
  <si>
    <t>10May2017</t>
  </si>
  <si>
    <t>11May2017</t>
  </si>
  <si>
    <t>12May2017</t>
  </si>
  <si>
    <t>13May2017</t>
  </si>
  <si>
    <t>14May2017</t>
  </si>
  <si>
    <t>15May2017</t>
  </si>
  <si>
    <t>16May2017</t>
  </si>
  <si>
    <t>17May2017</t>
  </si>
  <si>
    <t>18May2017</t>
  </si>
  <si>
    <t>19May2017</t>
  </si>
  <si>
    <t>20May2017</t>
  </si>
  <si>
    <t>21May2017</t>
  </si>
  <si>
    <t>22May2017</t>
  </si>
  <si>
    <t>23May2017</t>
  </si>
  <si>
    <t>24May2017</t>
  </si>
  <si>
    <t>25May2017</t>
  </si>
  <si>
    <t>26May2017</t>
  </si>
  <si>
    <t>27May2017</t>
  </si>
  <si>
    <t>28May2017</t>
  </si>
  <si>
    <t>29May2017</t>
  </si>
  <si>
    <t>30May2017</t>
  </si>
  <si>
    <t>31May2017</t>
  </si>
  <si>
    <t>01Jun2017</t>
  </si>
  <si>
    <t>02Jun2017</t>
  </si>
  <si>
    <t>03Jun2017</t>
  </si>
  <si>
    <t>04Jun2017</t>
  </si>
  <si>
    <t>05Jun2017</t>
  </si>
  <si>
    <t>06Jun2017</t>
  </si>
  <si>
    <t>07Jun2017</t>
  </si>
  <si>
    <t>08Jun2017</t>
  </si>
  <si>
    <t>09Jun2017</t>
  </si>
  <si>
    <t>10Jun2017</t>
  </si>
  <si>
    <t>11Jun2017</t>
  </si>
  <si>
    <t>12Jun2017</t>
  </si>
  <si>
    <t>13Jun2017</t>
  </si>
  <si>
    <t>14Jun2017</t>
  </si>
  <si>
    <t>15Jun2017</t>
  </si>
  <si>
    <t>16Jun2017</t>
  </si>
  <si>
    <t>17Jun2017</t>
  </si>
  <si>
    <t>18Jun2017</t>
  </si>
  <si>
    <t>19Jun2017</t>
  </si>
  <si>
    <t>20Jun2017</t>
  </si>
  <si>
    <t>21Jun2017</t>
  </si>
  <si>
    <t>22Jun2017</t>
  </si>
  <si>
    <t>23Jun2017</t>
  </si>
  <si>
    <t>24Jun2017</t>
  </si>
  <si>
    <t>25Jun2017</t>
  </si>
  <si>
    <t>26Jun2017</t>
  </si>
  <si>
    <t>27Jun2017</t>
  </si>
  <si>
    <t>28Jun2017</t>
  </si>
  <si>
    <t>29Jun2017</t>
  </si>
  <si>
    <t>30Jun2017</t>
  </si>
  <si>
    <t>01Jul2017</t>
  </si>
  <si>
    <t>02Jul2017</t>
  </si>
  <si>
    <t>03Jul2017</t>
  </si>
  <si>
    <t>04Jul2017</t>
  </si>
  <si>
    <t>05Jul2017</t>
  </si>
  <si>
    <t>06Jul2017</t>
  </si>
  <si>
    <t>07Jul2017</t>
  </si>
  <si>
    <t>08Jul2017</t>
  </si>
  <si>
    <t>09Jul2017</t>
  </si>
  <si>
    <t>10Jul2017</t>
  </si>
  <si>
    <t>11Jul2017</t>
  </si>
  <si>
    <t>12Jul2017</t>
  </si>
  <si>
    <t>13Jul2017</t>
  </si>
  <si>
    <t>14Jul2017</t>
  </si>
  <si>
    <t>15Jul2017</t>
  </si>
  <si>
    <t>16Jul2017</t>
  </si>
  <si>
    <t>17Jul2017</t>
  </si>
  <si>
    <t>18Jul2017</t>
  </si>
  <si>
    <t>19Jul2017</t>
  </si>
  <si>
    <t>20Jul2017</t>
  </si>
  <si>
    <t>21Jul2017</t>
  </si>
  <si>
    <t>22Jul2017</t>
  </si>
  <si>
    <t>23Jul2017</t>
  </si>
  <si>
    <t>24Jul2017</t>
  </si>
  <si>
    <t>25Jul2017</t>
  </si>
  <si>
    <t>26Jul2017</t>
  </si>
  <si>
    <t>27Jul2017</t>
  </si>
  <si>
    <t>28Jul2017</t>
  </si>
  <si>
    <t>29Jul2017</t>
  </si>
  <si>
    <t>30Jul2017</t>
  </si>
  <si>
    <t>31Jul2017</t>
  </si>
  <si>
    <t>01Aug2017</t>
  </si>
  <si>
    <t>02Aug2017</t>
  </si>
  <si>
    <t>03Aug2017</t>
  </si>
  <si>
    <t>04Aug2017</t>
  </si>
  <si>
    <t>05Aug2017</t>
  </si>
  <si>
    <t>06Aug2017</t>
  </si>
  <si>
    <t>07Aug2017</t>
  </si>
  <si>
    <t>08Aug2017</t>
  </si>
  <si>
    <t>09Aug2017</t>
  </si>
  <si>
    <t>10Aug2017</t>
  </si>
  <si>
    <t>11Aug2017</t>
  </si>
  <si>
    <t>12Aug2017</t>
  </si>
  <si>
    <t>13Aug2017</t>
  </si>
  <si>
    <t>14Aug2017</t>
  </si>
  <si>
    <t>15Aug2017</t>
  </si>
  <si>
    <t>16Aug2017</t>
  </si>
  <si>
    <t>17Aug2017</t>
  </si>
  <si>
    <t>18Aug2017</t>
  </si>
  <si>
    <t>19Aug2017</t>
  </si>
  <si>
    <t>20Aug2017</t>
  </si>
  <si>
    <t>21Aug2017</t>
  </si>
  <si>
    <t>22Aug2017</t>
  </si>
  <si>
    <t>23Aug2017</t>
  </si>
  <si>
    <t>24Aug2017</t>
  </si>
  <si>
    <t>25Aug2017</t>
  </si>
  <si>
    <t>26Aug2017</t>
  </si>
  <si>
    <t>27Aug2017</t>
  </si>
  <si>
    <t>28Aug2017</t>
  </si>
  <si>
    <t>29Aug2017</t>
  </si>
  <si>
    <t>30Aug2017</t>
  </si>
  <si>
    <t>31Aug2017</t>
  </si>
  <si>
    <t>01Sep2017</t>
  </si>
  <si>
    <t>02Sep2017</t>
  </si>
  <si>
    <t>03Sep2017</t>
  </si>
  <si>
    <t>04Sep2017</t>
  </si>
  <si>
    <t>05Sep2017</t>
  </si>
  <si>
    <t>06Sep2017</t>
  </si>
  <si>
    <t>07Sep2017</t>
  </si>
  <si>
    <t>08Sep2017</t>
  </si>
  <si>
    <t>09Sep2017</t>
  </si>
  <si>
    <t>10Sep2017</t>
  </si>
  <si>
    <t>11Sep2017</t>
  </si>
  <si>
    <t>12Sep2017</t>
  </si>
  <si>
    <t>13Sep2017</t>
  </si>
  <si>
    <t>14Sep2017</t>
  </si>
  <si>
    <t>15Sep2017</t>
  </si>
  <si>
    <t>16Sep2017</t>
  </si>
  <si>
    <t>17Sep2017</t>
  </si>
  <si>
    <t>18Sep2017</t>
  </si>
  <si>
    <t>19Sep2017</t>
  </si>
  <si>
    <t>20Sep2017</t>
  </si>
  <si>
    <t>21Sep2017</t>
  </si>
  <si>
    <t>22Sep2017</t>
  </si>
  <si>
    <t>23Sep2017</t>
  </si>
  <si>
    <t>24Sep2017</t>
  </si>
  <si>
    <t>25Sep2017</t>
  </si>
  <si>
    <t>26Sep2017</t>
  </si>
  <si>
    <t>27Sep2017</t>
  </si>
  <si>
    <t>28Sep2017</t>
  </si>
  <si>
    <t>29Sep2017</t>
  </si>
  <si>
    <t>30Sep2017</t>
  </si>
  <si>
    <t>01Oct2017</t>
  </si>
  <si>
    <t>02Oct2017</t>
  </si>
  <si>
    <t>03Oct2017</t>
  </si>
  <si>
    <t>04Oct2017</t>
  </si>
  <si>
    <t>05Oct2017</t>
  </si>
  <si>
    <t>06Oct2017</t>
  </si>
  <si>
    <t>07Oct2017</t>
  </si>
  <si>
    <t>08Oct2017</t>
  </si>
  <si>
    <t>09Oct2017</t>
  </si>
  <si>
    <t>10Oct2017</t>
  </si>
  <si>
    <t>11Oct2017</t>
  </si>
  <si>
    <t>12Oct2017</t>
  </si>
  <si>
    <t>13Oct2017</t>
  </si>
  <si>
    <t>14Oct2017</t>
  </si>
  <si>
    <t>15Oct2017</t>
  </si>
  <si>
    <t>16Oct2017</t>
  </si>
  <si>
    <t>17Oct2017</t>
  </si>
  <si>
    <t>18Oct2017</t>
  </si>
  <si>
    <t>19Oct2017</t>
  </si>
  <si>
    <t>20Oct2017</t>
  </si>
  <si>
    <t>21Oct2017</t>
  </si>
  <si>
    <t>22Oct2017</t>
  </si>
  <si>
    <t>23Oct2017</t>
  </si>
  <si>
    <t>24Oct2017</t>
  </si>
  <si>
    <t>25Oct2017</t>
  </si>
  <si>
    <t>26Oct2017</t>
  </si>
  <si>
    <t>27Oct2017</t>
  </si>
  <si>
    <t>28Oct2017</t>
  </si>
  <si>
    <t>29Oct2017</t>
  </si>
  <si>
    <t>30Oct2017</t>
  </si>
  <si>
    <t>31Oct2017</t>
  </si>
  <si>
    <t>01Nov2017</t>
  </si>
  <si>
    <t>02Nov2017</t>
  </si>
  <si>
    <t>03Nov2017</t>
  </si>
  <si>
    <t>04Nov2017</t>
  </si>
  <si>
    <t>05Nov2017</t>
  </si>
  <si>
    <t>06Nov2017</t>
  </si>
  <si>
    <t>07Nov2017</t>
  </si>
  <si>
    <t>08Nov2017</t>
  </si>
  <si>
    <t>09Nov2017</t>
  </si>
  <si>
    <t>10Nov2017</t>
  </si>
  <si>
    <t>11Nov2017</t>
  </si>
  <si>
    <t>12Nov2017</t>
  </si>
  <si>
    <t>13Nov2017</t>
  </si>
  <si>
    <t>14Nov2017</t>
  </si>
  <si>
    <t>15Nov2017</t>
  </si>
  <si>
    <t>16Nov2017</t>
  </si>
  <si>
    <t>17Nov2017</t>
  </si>
  <si>
    <t>18Nov2017</t>
  </si>
  <si>
    <t>19Nov2017</t>
  </si>
  <si>
    <t>20Nov2017</t>
  </si>
  <si>
    <t>21Nov2017</t>
  </si>
  <si>
    <t>22Nov2017</t>
  </si>
  <si>
    <t>23Nov2017</t>
  </si>
  <si>
    <t>24Nov2017</t>
  </si>
  <si>
    <t>25Nov2017</t>
  </si>
  <si>
    <t>26Nov2017</t>
  </si>
  <si>
    <t>27Nov2017</t>
  </si>
  <si>
    <t>28Nov2017</t>
  </si>
  <si>
    <t>29Nov2017</t>
  </si>
  <si>
    <t>30Nov2017</t>
  </si>
  <si>
    <t>01Dec2017</t>
  </si>
  <si>
    <t>02Dec2017</t>
  </si>
  <si>
    <t>03Dec2017</t>
  </si>
  <si>
    <t>04Dec2017</t>
  </si>
  <si>
    <t>05Dec2017</t>
  </si>
  <si>
    <t>06Dec2017</t>
  </si>
  <si>
    <t>07Dec2017</t>
  </si>
  <si>
    <t>08Dec2017</t>
  </si>
  <si>
    <t>09Dec2017</t>
  </si>
  <si>
    <t>10Dec2017</t>
  </si>
  <si>
    <t>11Dec2017</t>
  </si>
  <si>
    <t>12Dec2017</t>
  </si>
  <si>
    <t>13Dec2017</t>
  </si>
  <si>
    <t>14Dec2017</t>
  </si>
  <si>
    <t>15Dec2017</t>
  </si>
  <si>
    <t>16Dec2017</t>
  </si>
  <si>
    <t>17Dec2017</t>
  </si>
  <si>
    <t>18Dec2017</t>
  </si>
  <si>
    <t>19Dec2017</t>
  </si>
  <si>
    <t>20Dec2017</t>
  </si>
  <si>
    <t>21Dec2017</t>
  </si>
  <si>
    <t>22Dec2017</t>
  </si>
  <si>
    <t>23Dec2017</t>
  </si>
  <si>
    <t>24Dec2017</t>
  </si>
  <si>
    <t>25Dec2017</t>
  </si>
  <si>
    <t>26Dec2017</t>
  </si>
  <si>
    <t>27Dec2017</t>
  </si>
  <si>
    <t>28Dec2017</t>
  </si>
  <si>
    <t>29Dec2017</t>
  </si>
  <si>
    <t>30Dec2017</t>
  </si>
  <si>
    <t>31Dec2017</t>
  </si>
  <si>
    <t>01Jan2018</t>
  </si>
  <si>
    <t>02Jan2018</t>
  </si>
  <si>
    <t>03Jan2018</t>
  </si>
  <si>
    <t>04Jan2018</t>
  </si>
  <si>
    <t>05Jan2018</t>
  </si>
  <si>
    <t>06Jan2018</t>
  </si>
  <si>
    <t>07Jan2018</t>
  </si>
  <si>
    <t>08Jan2018</t>
  </si>
  <si>
    <t>09Jan2018</t>
  </si>
  <si>
    <t>10Jan2018</t>
  </si>
  <si>
    <t>11Jan2018</t>
  </si>
  <si>
    <t>12Jan2018</t>
  </si>
  <si>
    <t>13Jan2018</t>
  </si>
  <si>
    <t>14Jan2018</t>
  </si>
  <si>
    <t>15Jan2018</t>
  </si>
  <si>
    <t>16Jan2018</t>
  </si>
  <si>
    <t>17Jan2018</t>
  </si>
  <si>
    <t>18Jan2018</t>
  </si>
  <si>
    <t>19Jan2018</t>
  </si>
  <si>
    <t>20Jan2018</t>
  </si>
  <si>
    <t>21Jan2018</t>
  </si>
  <si>
    <t>22Jan2018</t>
  </si>
  <si>
    <t>23Jan2018</t>
  </si>
  <si>
    <t>24Jan2018</t>
  </si>
  <si>
    <t>25Jan2018</t>
  </si>
  <si>
    <t>26Jan2018</t>
  </si>
  <si>
    <t>27Jan2018</t>
  </si>
  <si>
    <t>28Jan2018</t>
  </si>
  <si>
    <t>29Jan2018</t>
  </si>
  <si>
    <t>30Jan2018</t>
  </si>
  <si>
    <t>31Jan2018</t>
  </si>
  <si>
    <t>01Feb2018</t>
  </si>
  <si>
    <t>02Feb2018</t>
  </si>
  <si>
    <t>03Feb2018</t>
  </si>
  <si>
    <t>04Feb2018</t>
  </si>
  <si>
    <t>05Feb2018</t>
  </si>
  <si>
    <t>06Feb2018</t>
  </si>
  <si>
    <t>07Feb2018</t>
  </si>
  <si>
    <t>08Feb2018</t>
  </si>
  <si>
    <t>09Feb2018</t>
  </si>
  <si>
    <t>10Feb2018</t>
  </si>
  <si>
    <t>11Feb2018</t>
  </si>
  <si>
    <t>12Feb2018</t>
  </si>
  <si>
    <t>13Feb2018</t>
  </si>
  <si>
    <t>14Feb2018</t>
  </si>
  <si>
    <t>15Feb2018</t>
  </si>
  <si>
    <t>16Feb2018</t>
  </si>
  <si>
    <t>17Feb2018</t>
  </si>
  <si>
    <t>18Feb2018</t>
  </si>
  <si>
    <t>19Feb2018</t>
  </si>
  <si>
    <t>20Feb2018</t>
  </si>
  <si>
    <t>21Feb2018</t>
  </si>
  <si>
    <t>22Feb2018</t>
  </si>
  <si>
    <t>23Feb2018</t>
  </si>
  <si>
    <t>24Feb2018</t>
  </si>
  <si>
    <t>25Feb2018</t>
  </si>
  <si>
    <t>26Feb2018</t>
  </si>
  <si>
    <t>27Feb2018</t>
  </si>
  <si>
    <t>28Feb2018</t>
  </si>
  <si>
    <t>01Mar2018</t>
  </si>
  <si>
    <t>02Mar2018</t>
  </si>
  <si>
    <t>03Mar2018</t>
  </si>
  <si>
    <t>04Mar2018</t>
  </si>
  <si>
    <t>05Mar2018</t>
  </si>
  <si>
    <t>06Mar2018</t>
  </si>
  <si>
    <t>07Mar2018</t>
  </si>
  <si>
    <t>08Mar2018</t>
  </si>
  <si>
    <t>09Mar2018</t>
  </si>
  <si>
    <t>10Mar2018</t>
  </si>
  <si>
    <t>11Mar2018</t>
  </si>
  <si>
    <t>12Mar2018</t>
  </si>
  <si>
    <t>13Mar2018</t>
  </si>
  <si>
    <t>14Mar2018</t>
  </si>
  <si>
    <t>15Mar2018</t>
  </si>
  <si>
    <t>16Mar2018</t>
  </si>
  <si>
    <t>17Mar2018</t>
  </si>
  <si>
    <t>18Mar2018</t>
  </si>
  <si>
    <t>19Mar2018</t>
  </si>
  <si>
    <t>20Mar2018</t>
  </si>
  <si>
    <t>21Mar2018</t>
  </si>
  <si>
    <t>22Mar2018</t>
  </si>
  <si>
    <t>23Mar2018</t>
  </si>
  <si>
    <t>24Mar2018</t>
  </si>
  <si>
    <t>25Mar2018</t>
  </si>
  <si>
    <t>26Mar2018</t>
  </si>
  <si>
    <t>27Mar2018</t>
  </si>
  <si>
    <t>28Mar2018</t>
  </si>
  <si>
    <t>29Mar2018</t>
  </si>
  <si>
    <t>30Mar2018</t>
  </si>
  <si>
    <t>31Mar2018</t>
  </si>
  <si>
    <t>01Apr2018</t>
  </si>
  <si>
    <t>02Apr2018</t>
  </si>
  <si>
    <t>03Apr2018</t>
  </si>
  <si>
    <t>04Apr2018</t>
  </si>
  <si>
    <t>05Apr2018</t>
  </si>
  <si>
    <t>06Apr2018</t>
  </si>
  <si>
    <t>07Apr2018</t>
  </si>
  <si>
    <t>08Apr2018</t>
  </si>
  <si>
    <t>09Apr2018</t>
  </si>
  <si>
    <t>10Apr2018</t>
  </si>
  <si>
    <t>11Apr2018</t>
  </si>
  <si>
    <t>12Apr2018</t>
  </si>
  <si>
    <t>13Apr2018</t>
  </si>
  <si>
    <t>14Apr2018</t>
  </si>
  <si>
    <t>15Apr2018</t>
  </si>
  <si>
    <t>16Apr2018</t>
  </si>
  <si>
    <t>17Apr2018</t>
  </si>
  <si>
    <t>18Apr2018</t>
  </si>
  <si>
    <t>19Apr2018</t>
  </si>
  <si>
    <t>20Apr2018</t>
  </si>
  <si>
    <t>21Apr2018</t>
  </si>
  <si>
    <t>22Apr2018</t>
  </si>
  <si>
    <t>23Apr2018</t>
  </si>
  <si>
    <t>24Apr2018</t>
  </si>
  <si>
    <t>25Apr2018</t>
  </si>
  <si>
    <t>26Apr2018</t>
  </si>
  <si>
    <t>27Apr2018</t>
  </si>
  <si>
    <t>28Apr2018</t>
  </si>
  <si>
    <t>29Apr2018</t>
  </si>
  <si>
    <t>30Apr2018</t>
  </si>
  <si>
    <t>01May2018</t>
  </si>
  <si>
    <t>02May2018</t>
  </si>
  <si>
    <t>03May2018</t>
  </si>
  <si>
    <t>04May2018</t>
  </si>
  <si>
    <t>05May2018</t>
  </si>
  <si>
    <t>06May2018</t>
  </si>
  <si>
    <t>07May2018</t>
  </si>
  <si>
    <t>08May2018</t>
  </si>
  <si>
    <t>09May2018</t>
  </si>
  <si>
    <t>10May2018</t>
  </si>
  <si>
    <t>11May2018</t>
  </si>
  <si>
    <t>12May2018</t>
  </si>
  <si>
    <t>13May2018</t>
  </si>
  <si>
    <t>14May2018</t>
  </si>
  <si>
    <t>15May2018</t>
  </si>
  <si>
    <t>16May2018</t>
  </si>
  <si>
    <t>17May2018</t>
  </si>
  <si>
    <t>18May2018</t>
  </si>
  <si>
    <t>19May2018</t>
  </si>
  <si>
    <t>20May2018</t>
  </si>
  <si>
    <t>21May2018</t>
  </si>
  <si>
    <t>22May2018</t>
  </si>
  <si>
    <t>23May2018</t>
  </si>
  <si>
    <t>24May2018</t>
  </si>
  <si>
    <t>25May2018</t>
  </si>
  <si>
    <t>26May2018</t>
  </si>
  <si>
    <t>27May2018</t>
  </si>
  <si>
    <t>28May2018</t>
  </si>
  <si>
    <t>29May2018</t>
  </si>
  <si>
    <t>30May2018</t>
  </si>
  <si>
    <t>31May2018</t>
  </si>
  <si>
    <t>01Jun2018</t>
  </si>
  <si>
    <t>02Jun2018</t>
  </si>
  <si>
    <t>03Jun2018</t>
  </si>
  <si>
    <t>04Jun2018</t>
  </si>
  <si>
    <t>05Jun2018</t>
  </si>
  <si>
    <t>06Jun2018</t>
  </si>
  <si>
    <t>07Jun2018</t>
  </si>
  <si>
    <t>08Jun2018</t>
  </si>
  <si>
    <t>09Jun2018</t>
  </si>
  <si>
    <t>10Jun2018</t>
  </si>
  <si>
    <t>11Jun2018</t>
  </si>
  <si>
    <t>12Jun2018</t>
  </si>
  <si>
    <t>13Jun2018</t>
  </si>
  <si>
    <t>14Jun2018</t>
  </si>
  <si>
    <t>15Jun2018</t>
  </si>
  <si>
    <t>16Jun2018</t>
  </si>
  <si>
    <t>17Jun2018</t>
  </si>
  <si>
    <t>18Jun2018</t>
  </si>
  <si>
    <t>19Jun2018</t>
  </si>
  <si>
    <t>20Jun2018</t>
  </si>
  <si>
    <t>21Jun2018</t>
  </si>
  <si>
    <t>22Jun2018</t>
  </si>
  <si>
    <t>23Jun2018</t>
  </si>
  <si>
    <t>24Jun2018</t>
  </si>
  <si>
    <t>25Jun2018</t>
  </si>
  <si>
    <t>26Jun2018</t>
  </si>
  <si>
    <t>27Jun2018</t>
  </si>
  <si>
    <t>28Jun2018</t>
  </si>
  <si>
    <t>29Jun2018</t>
  </si>
  <si>
    <t>30Jun2018</t>
  </si>
  <si>
    <t>01Jul2018</t>
  </si>
  <si>
    <t>02Jul2018</t>
  </si>
  <si>
    <t>03Jul2018</t>
  </si>
  <si>
    <t>04Jul2018</t>
  </si>
  <si>
    <t>05Jul2018</t>
  </si>
  <si>
    <t>06Jul2018</t>
  </si>
  <si>
    <t>07Jul2018</t>
  </si>
  <si>
    <t>08Jul2018</t>
  </si>
  <si>
    <t>09Jul2018</t>
  </si>
  <si>
    <t>10Jul2018</t>
  </si>
  <si>
    <t>11Jul2018</t>
  </si>
  <si>
    <t>12Jul2018</t>
  </si>
  <si>
    <t>13Jul2018</t>
  </si>
  <si>
    <t>14Jul2018</t>
  </si>
  <si>
    <t>15Jul2018</t>
  </si>
  <si>
    <t>16Jul2018</t>
  </si>
  <si>
    <t>17Jul2018</t>
  </si>
  <si>
    <t>18Jul2018</t>
  </si>
  <si>
    <t>19Jul2018</t>
  </si>
  <si>
    <t>20Jul2018</t>
  </si>
  <si>
    <t>21Jul2018</t>
  </si>
  <si>
    <t>22Jul2018</t>
  </si>
  <si>
    <t>23Jul2018</t>
  </si>
  <si>
    <t>24Jul2018</t>
  </si>
  <si>
    <t>25Jul2018</t>
  </si>
  <si>
    <t>26Jul2018</t>
  </si>
  <si>
    <t>27Jul2018</t>
  </si>
  <si>
    <t>28Jul2018</t>
  </si>
  <si>
    <t>29Jul2018</t>
  </si>
  <si>
    <t>30Jul2018</t>
  </si>
  <si>
    <t>31Jul2018</t>
  </si>
  <si>
    <t>01Aug2018</t>
  </si>
  <si>
    <t>02Aug2018</t>
  </si>
  <si>
    <t>03Aug2018</t>
  </si>
  <si>
    <t>04Aug2018</t>
  </si>
  <si>
    <t>05Aug2018</t>
  </si>
  <si>
    <t>06Aug2018</t>
  </si>
  <si>
    <t>07Aug2018</t>
  </si>
  <si>
    <t>08Aug2018</t>
  </si>
  <si>
    <t>09Aug2018</t>
  </si>
  <si>
    <t>10Aug2018</t>
  </si>
  <si>
    <t>11Aug2018</t>
  </si>
  <si>
    <t>12Aug2018</t>
  </si>
  <si>
    <t>13Aug2018</t>
  </si>
  <si>
    <t>14Aug2018</t>
  </si>
  <si>
    <t>15Aug2018</t>
  </si>
  <si>
    <t>16Aug2018</t>
  </si>
  <si>
    <t>17Aug2018</t>
  </si>
  <si>
    <t>18Aug2018</t>
  </si>
  <si>
    <t>19Aug2018</t>
  </si>
  <si>
    <t>20Aug2018</t>
  </si>
  <si>
    <t>21Aug2018</t>
  </si>
  <si>
    <t>22Aug2018</t>
  </si>
  <si>
    <t>23Aug2018</t>
  </si>
  <si>
    <t>24Aug2018</t>
  </si>
  <si>
    <t>25Aug2018</t>
  </si>
  <si>
    <t>26Aug2018</t>
  </si>
  <si>
    <t>27Aug2018</t>
  </si>
  <si>
    <t>28Aug2018</t>
  </si>
  <si>
    <t>29Aug2018</t>
  </si>
  <si>
    <t>30Aug2018</t>
  </si>
  <si>
    <t>31Aug2018</t>
  </si>
  <si>
    <t>01Sep2018</t>
  </si>
  <si>
    <t>02Sep2018</t>
  </si>
  <si>
    <t>03Sep2018</t>
  </si>
  <si>
    <t>04Sep2018</t>
  </si>
  <si>
    <t>05Sep2018</t>
  </si>
  <si>
    <t>06Sep2018</t>
  </si>
  <si>
    <t>07Sep2018</t>
  </si>
  <si>
    <t>08Sep2018</t>
  </si>
  <si>
    <t>09Sep2018</t>
  </si>
  <si>
    <t>10Sep2018</t>
  </si>
  <si>
    <t>11Sep2018</t>
  </si>
  <si>
    <t>12Sep2018</t>
  </si>
  <si>
    <t>13Sep2018</t>
  </si>
  <si>
    <t>14Sep2018</t>
  </si>
  <si>
    <t>15Sep2018</t>
  </si>
  <si>
    <t>16Sep2018</t>
  </si>
  <si>
    <t>17Sep2018</t>
  </si>
  <si>
    <t>18Sep2018</t>
  </si>
  <si>
    <t>19Sep2018</t>
  </si>
  <si>
    <t>20Sep2018</t>
  </si>
  <si>
    <t>21Sep2018</t>
  </si>
  <si>
    <t>22Sep2018</t>
  </si>
  <si>
    <t>23Sep2018</t>
  </si>
  <si>
    <t>24Sep2018</t>
  </si>
  <si>
    <t>25Sep2018</t>
  </si>
  <si>
    <t>26Sep2018</t>
  </si>
  <si>
    <t>27Sep2018</t>
  </si>
  <si>
    <t>28Sep2018</t>
  </si>
  <si>
    <t>29Sep2018</t>
  </si>
  <si>
    <t>30Sep2018</t>
  </si>
  <si>
    <t>01Oct2018</t>
  </si>
  <si>
    <t>02Oct2018</t>
  </si>
  <si>
    <t>03Oct2018</t>
  </si>
  <si>
    <t>04Oct2018</t>
  </si>
  <si>
    <t>05Oct2018</t>
  </si>
  <si>
    <t>06Oct2018</t>
  </si>
  <si>
    <t>07Oct2018</t>
  </si>
  <si>
    <t>08Oct2018</t>
  </si>
  <si>
    <t>09Oct2018</t>
  </si>
  <si>
    <t>10Oct2018</t>
  </si>
  <si>
    <t>11Oct2018</t>
  </si>
  <si>
    <t>12Oct2018</t>
  </si>
  <si>
    <t>13Oct2018</t>
  </si>
  <si>
    <t>14Oct2018</t>
  </si>
  <si>
    <t>15Oct2018</t>
  </si>
  <si>
    <t>16Oct2018</t>
  </si>
  <si>
    <t>17Oct2018</t>
  </si>
  <si>
    <t>18Oct2018</t>
  </si>
  <si>
    <t>19Oct2018</t>
  </si>
  <si>
    <t>20Oct2018</t>
  </si>
  <si>
    <t>21Oct2018</t>
  </si>
  <si>
    <t>22Oct2018</t>
  </si>
  <si>
    <t>23Oct2018</t>
  </si>
  <si>
    <t>24Oct2018</t>
  </si>
  <si>
    <t>25Oct2018</t>
  </si>
  <si>
    <t>26Oct2018</t>
  </si>
  <si>
    <t>27Oct2018</t>
  </si>
  <si>
    <t>28Oct2018</t>
  </si>
  <si>
    <t>29Oct2018</t>
  </si>
  <si>
    <t>30Oct2018</t>
  </si>
  <si>
    <t>31Oct2018</t>
  </si>
  <si>
    <t>01Nov2018</t>
  </si>
  <si>
    <t>02Nov2018</t>
  </si>
  <si>
    <t>03Nov2018</t>
  </si>
  <si>
    <t>04Nov2018</t>
  </si>
  <si>
    <t>05Nov2018</t>
  </si>
  <si>
    <t>06Nov2018</t>
  </si>
  <si>
    <t>07Nov2018</t>
  </si>
  <si>
    <t>08Nov2018</t>
  </si>
  <si>
    <t>09Nov2018</t>
  </si>
  <si>
    <t>10Nov2018</t>
  </si>
  <si>
    <t>11Nov2018</t>
  </si>
  <si>
    <t>12Nov2018</t>
  </si>
  <si>
    <t>13Nov2018</t>
  </si>
  <si>
    <t>14Nov2018</t>
  </si>
  <si>
    <t>15Nov2018</t>
  </si>
  <si>
    <t>16Nov2018</t>
  </si>
  <si>
    <t>17Nov2018</t>
  </si>
  <si>
    <t>18Nov2018</t>
  </si>
  <si>
    <t>19Nov2018</t>
  </si>
  <si>
    <t>20Nov2018</t>
  </si>
  <si>
    <t>21Nov2018</t>
  </si>
  <si>
    <t>22Nov2018</t>
  </si>
  <si>
    <t>23Nov2018</t>
  </si>
  <si>
    <t>24Nov2018</t>
  </si>
  <si>
    <t>25Nov2018</t>
  </si>
  <si>
    <t>26Nov2018</t>
  </si>
  <si>
    <t>27Nov2018</t>
  </si>
  <si>
    <t>28Nov2018</t>
  </si>
  <si>
    <t>29Nov2018</t>
  </si>
  <si>
    <t>30Nov2018</t>
  </si>
  <si>
    <t>01Dec2018</t>
  </si>
  <si>
    <t>02Dec2018</t>
  </si>
  <si>
    <t>03Dec2018</t>
  </si>
  <si>
    <t>04Dec2018</t>
  </si>
  <si>
    <t>05Dec2018</t>
  </si>
  <si>
    <t>06Dec2018</t>
  </si>
  <si>
    <t>07Dec2018</t>
  </si>
  <si>
    <t>08Dec2018</t>
  </si>
  <si>
    <t>09Dec2018</t>
  </si>
  <si>
    <t>10Dec2018</t>
  </si>
  <si>
    <t>11Dec2018</t>
  </si>
  <si>
    <t>12Dec2018</t>
  </si>
  <si>
    <t>13Dec2018</t>
  </si>
  <si>
    <t>14Dec2018</t>
  </si>
  <si>
    <t>15Dec2018</t>
  </si>
  <si>
    <t>16Dec2018</t>
  </si>
  <si>
    <t>17Dec2018</t>
  </si>
  <si>
    <t>18Dec2018</t>
  </si>
  <si>
    <t>19Dec2018</t>
  </si>
  <si>
    <t>20Dec2018</t>
  </si>
  <si>
    <t>21Dec2018</t>
  </si>
  <si>
    <t>22Dec2018</t>
  </si>
  <si>
    <t>23Dec2018</t>
  </si>
  <si>
    <t>24Dec2018</t>
  </si>
  <si>
    <t>25Dec2018</t>
  </si>
  <si>
    <t>26Dec2018</t>
  </si>
  <si>
    <t>27Dec2018</t>
  </si>
  <si>
    <t>28Dec2018</t>
  </si>
  <si>
    <t>29Dec2018</t>
  </si>
  <si>
    <t>30Dec2018</t>
  </si>
  <si>
    <t>31Dec2018</t>
  </si>
  <si>
    <t>01Jan2019</t>
  </si>
  <si>
    <t>02Jan2019</t>
  </si>
  <si>
    <t>03Jan2019</t>
  </si>
  <si>
    <t>04Jan2019</t>
  </si>
  <si>
    <t>05Jan2019</t>
  </si>
  <si>
    <t>06Jan2019</t>
  </si>
  <si>
    <t>07Jan2019</t>
  </si>
  <si>
    <t>08Jan2019</t>
  </si>
  <si>
    <t>09Jan2019</t>
  </si>
  <si>
    <t>10Jan2019</t>
  </si>
  <si>
    <t>11Jan2019</t>
  </si>
  <si>
    <t>12Jan2019</t>
  </si>
  <si>
    <t>13Jan2019</t>
  </si>
  <si>
    <t>14Jan2019</t>
  </si>
  <si>
    <t>15Jan2019</t>
  </si>
  <si>
    <t>16Jan2019</t>
  </si>
  <si>
    <t>17Jan2019</t>
  </si>
  <si>
    <t>18Jan2019</t>
  </si>
  <si>
    <t>19Jan2019</t>
  </si>
  <si>
    <t>20Jan2019</t>
  </si>
  <si>
    <t>21Jan2019</t>
  </si>
  <si>
    <t>22Jan2019</t>
  </si>
  <si>
    <t>23Jan2019</t>
  </si>
  <si>
    <t>24Jan2019</t>
  </si>
  <si>
    <t>25Jan2019</t>
  </si>
  <si>
    <t>26Jan2019</t>
  </si>
  <si>
    <t>27Jan2019</t>
  </si>
  <si>
    <t>28Jan2019</t>
  </si>
  <si>
    <t>29Jan2019</t>
  </si>
  <si>
    <t>30Jan2019</t>
  </si>
  <si>
    <t>31Jan2019</t>
  </si>
  <si>
    <t>01Feb2019</t>
  </si>
  <si>
    <t>02Feb2019</t>
  </si>
  <si>
    <t>03Feb2019</t>
  </si>
  <si>
    <t>04Feb2019</t>
  </si>
  <si>
    <t>05Feb2019</t>
  </si>
  <si>
    <t>06Feb2019</t>
  </si>
  <si>
    <t>07Feb2019</t>
  </si>
  <si>
    <t>08Feb2019</t>
  </si>
  <si>
    <t>09Feb2019</t>
  </si>
  <si>
    <t>10Feb2019</t>
  </si>
  <si>
    <t>11Feb2019</t>
  </si>
  <si>
    <t>12Feb2019</t>
  </si>
  <si>
    <t>13Feb2019</t>
  </si>
  <si>
    <t>14Feb2019</t>
  </si>
  <si>
    <t>15Feb2019</t>
  </si>
  <si>
    <t>16Feb2019</t>
  </si>
  <si>
    <t>17Feb2019</t>
  </si>
  <si>
    <t>18Feb2019</t>
  </si>
  <si>
    <t>19Feb2019</t>
  </si>
  <si>
    <t>20Feb2019</t>
  </si>
  <si>
    <t>21Feb2019</t>
  </si>
  <si>
    <t>22Feb2019</t>
  </si>
  <si>
    <t>23Feb2019</t>
  </si>
  <si>
    <t>24Feb2019</t>
  </si>
  <si>
    <t>25Feb2019</t>
  </si>
  <si>
    <t>26Feb2019</t>
  </si>
  <si>
    <t>27Feb2019</t>
  </si>
  <si>
    <t>28Feb2019</t>
  </si>
  <si>
    <t>01Mar2019</t>
  </si>
  <si>
    <t>02Mar2019</t>
  </si>
  <si>
    <t>03Mar2019</t>
  </si>
  <si>
    <t>04Mar2019</t>
  </si>
  <si>
    <t>05Mar2019</t>
  </si>
  <si>
    <t>06Mar2019</t>
  </si>
  <si>
    <t>07Mar2019</t>
  </si>
  <si>
    <t>08Mar2019</t>
  </si>
  <si>
    <t>09Mar2019</t>
  </si>
  <si>
    <t>10Mar2019</t>
  </si>
  <si>
    <t>11Mar2019</t>
  </si>
  <si>
    <t>12Mar2019</t>
  </si>
  <si>
    <t>13Mar2019</t>
  </si>
  <si>
    <t>14Mar2019</t>
  </si>
  <si>
    <t>15Mar2019</t>
  </si>
  <si>
    <t>16Mar2019</t>
  </si>
  <si>
    <t>17Mar2019</t>
  </si>
  <si>
    <t>18Mar2019</t>
  </si>
  <si>
    <t>19Mar2019</t>
  </si>
  <si>
    <t>20Mar2019</t>
  </si>
  <si>
    <t>21Mar2019</t>
  </si>
  <si>
    <t>22Mar2019</t>
  </si>
  <si>
    <t>23Mar2019</t>
  </si>
  <si>
    <t>24Mar2019</t>
  </si>
  <si>
    <t>25Mar2019</t>
  </si>
  <si>
    <t>26Mar2019</t>
  </si>
  <si>
    <t>27Mar2019</t>
  </si>
  <si>
    <t>28Mar2019</t>
  </si>
  <si>
    <t>29Mar2019</t>
  </si>
  <si>
    <t>30Mar2019</t>
  </si>
  <si>
    <t>31Mar2019</t>
  </si>
  <si>
    <t>01Apr2019</t>
  </si>
  <si>
    <t>02Apr2019</t>
  </si>
  <si>
    <t>03Apr2019</t>
  </si>
  <si>
    <t>04Apr2019</t>
  </si>
  <si>
    <t>05Apr2019</t>
  </si>
  <si>
    <t>06Apr2019</t>
  </si>
  <si>
    <t>07Apr2019</t>
  </si>
  <si>
    <t>08Apr2019</t>
  </si>
  <si>
    <t>09Apr2019</t>
  </si>
  <si>
    <t>10Apr2019</t>
  </si>
  <si>
    <t>11Apr2019</t>
  </si>
  <si>
    <t>12Apr2019</t>
  </si>
  <si>
    <t>13Apr2019</t>
  </si>
  <si>
    <t>14Apr2019</t>
  </si>
  <si>
    <t>15Apr2019</t>
  </si>
  <si>
    <t>16Apr2019</t>
  </si>
  <si>
    <t>17Apr2019</t>
  </si>
  <si>
    <t>18Apr2019</t>
  </si>
  <si>
    <t>19Apr2019</t>
  </si>
  <si>
    <t>20Apr2019</t>
  </si>
  <si>
    <t>21Apr2019</t>
  </si>
  <si>
    <t>22Apr2019</t>
  </si>
  <si>
    <t>23Apr2019</t>
  </si>
  <si>
    <t>24Apr2019</t>
  </si>
  <si>
    <t>25Apr2019</t>
  </si>
  <si>
    <t>26Apr2019</t>
  </si>
  <si>
    <t>27Apr2019</t>
  </si>
  <si>
    <t>28Apr2019</t>
  </si>
  <si>
    <t>29Apr2019</t>
  </si>
  <si>
    <t>30Apr2019</t>
  </si>
  <si>
    <t>01May2019</t>
  </si>
  <si>
    <t>02May2019</t>
  </si>
  <si>
    <t>03May2019</t>
  </si>
  <si>
    <t>04May2019</t>
  </si>
  <si>
    <t>05May2019</t>
  </si>
  <si>
    <t>06May2019</t>
  </si>
  <si>
    <t>07May2019</t>
  </si>
  <si>
    <t>08May2019</t>
  </si>
  <si>
    <t>09May2019</t>
  </si>
  <si>
    <t>10May2019</t>
  </si>
  <si>
    <t>11May2019</t>
  </si>
  <si>
    <t>12May2019</t>
  </si>
  <si>
    <t>13May2019</t>
  </si>
  <si>
    <t>14May2019</t>
  </si>
  <si>
    <t>15May2019</t>
  </si>
  <si>
    <t>16May2019</t>
  </si>
  <si>
    <t>17May2019</t>
  </si>
  <si>
    <t>18May2019</t>
  </si>
  <si>
    <t>19May2019</t>
  </si>
  <si>
    <t>20May2019</t>
  </si>
  <si>
    <t>21May2019</t>
  </si>
  <si>
    <t>22May2019</t>
  </si>
  <si>
    <t>23May2019</t>
  </si>
  <si>
    <t>24May2019</t>
  </si>
  <si>
    <t>25May2019</t>
  </si>
  <si>
    <t>26May2019</t>
  </si>
  <si>
    <t>27May2019</t>
  </si>
  <si>
    <t>28May2019</t>
  </si>
  <si>
    <t>29May2019</t>
  </si>
  <si>
    <t>30May2019</t>
  </si>
  <si>
    <t>31May2019</t>
  </si>
  <si>
    <t>01Jun2019</t>
  </si>
  <si>
    <t>02Jun2019</t>
  </si>
  <si>
    <t>03Jun2019</t>
  </si>
  <si>
    <t>04Jun2019</t>
  </si>
  <si>
    <t>05Jun2019</t>
  </si>
  <si>
    <t>06Jun2019</t>
  </si>
  <si>
    <t>07Jun2019</t>
  </si>
  <si>
    <t>08Jun2019</t>
  </si>
  <si>
    <t>09Jun2019</t>
  </si>
  <si>
    <t>10Jun2019</t>
  </si>
  <si>
    <t>11Jun2019</t>
  </si>
  <si>
    <t>12Jun2019</t>
  </si>
  <si>
    <t>13Jun2019</t>
  </si>
  <si>
    <t>14Jun2019</t>
  </si>
  <si>
    <t>15Jun2019</t>
  </si>
  <si>
    <t>16Jun2019</t>
  </si>
  <si>
    <t>17Jun2019</t>
  </si>
  <si>
    <t>18Jun2019</t>
  </si>
  <si>
    <t>19Jun2019</t>
  </si>
  <si>
    <t>20Jun2019</t>
  </si>
  <si>
    <t>21Jun2019</t>
  </si>
  <si>
    <t>22Jun2019</t>
  </si>
  <si>
    <t>23Jun2019</t>
  </si>
  <si>
    <t>24Jun2019</t>
  </si>
  <si>
    <t>25Jun2019</t>
  </si>
  <si>
    <t>26Jun2019</t>
  </si>
  <si>
    <t>27Jun2019</t>
  </si>
  <si>
    <t>28Jun2019</t>
  </si>
  <si>
    <t>29Jun2019</t>
  </si>
  <si>
    <t>30Jun2019</t>
  </si>
  <si>
    <t>01Jul2019</t>
  </si>
  <si>
    <t>02Jul2019</t>
  </si>
  <si>
    <t>03Jul2019</t>
  </si>
  <si>
    <t>04Jul2019</t>
  </si>
  <si>
    <t>05Jul2019</t>
  </si>
  <si>
    <t>06Jul2019</t>
  </si>
  <si>
    <t>07Jul2019</t>
  </si>
  <si>
    <t>08Jul2019</t>
  </si>
  <si>
    <t>09Jul2019</t>
  </si>
  <si>
    <t>10Jul2019</t>
  </si>
  <si>
    <t>11Jul2019</t>
  </si>
  <si>
    <t>12Jul2019</t>
  </si>
  <si>
    <t>13Jul2019</t>
  </si>
  <si>
    <t>14Jul2019</t>
  </si>
  <si>
    <t>15Jul2019</t>
  </si>
  <si>
    <t>16Jul2019</t>
  </si>
  <si>
    <t>17Jul2019</t>
  </si>
  <si>
    <t>18Jul2019</t>
  </si>
  <si>
    <t>19Jul2019</t>
  </si>
  <si>
    <t>20Jul2019</t>
  </si>
  <si>
    <t>21Jul2019</t>
  </si>
  <si>
    <t>22Jul2019</t>
  </si>
  <si>
    <t>23Jul2019</t>
  </si>
  <si>
    <t>24Jul2019</t>
  </si>
  <si>
    <t>25Jul2019</t>
  </si>
  <si>
    <t>26Jul2019</t>
  </si>
  <si>
    <t>27Jul2019</t>
  </si>
  <si>
    <t>28Jul2019</t>
  </si>
  <si>
    <t>29Jul2019</t>
  </si>
  <si>
    <t>30Jul2019</t>
  </si>
  <si>
    <t>31Jul2019</t>
  </si>
  <si>
    <t>01Aug2019</t>
  </si>
  <si>
    <t>02Aug2019</t>
  </si>
  <si>
    <t>03Aug2019</t>
  </si>
  <si>
    <t>04Aug2019</t>
  </si>
  <si>
    <t>05Aug2019</t>
  </si>
  <si>
    <t>06Aug2019</t>
  </si>
  <si>
    <t>07Aug2019</t>
  </si>
  <si>
    <t>08Aug2019</t>
  </si>
  <si>
    <t>09Aug2019</t>
  </si>
  <si>
    <t>10Aug2019</t>
  </si>
  <si>
    <t>11Aug2019</t>
  </si>
  <si>
    <t>12Aug2019</t>
  </si>
  <si>
    <t>13Aug2019</t>
  </si>
  <si>
    <t>14Aug2019</t>
  </si>
  <si>
    <t>15Aug2019</t>
  </si>
  <si>
    <t>16Aug2019</t>
  </si>
  <si>
    <t>17Aug2019</t>
  </si>
  <si>
    <t>18Aug2019</t>
  </si>
  <si>
    <t>19Aug2019</t>
  </si>
  <si>
    <t>20Aug2019</t>
  </si>
  <si>
    <t>21Aug2019</t>
  </si>
  <si>
    <t>22Aug2019</t>
  </si>
  <si>
    <t>23Aug2019</t>
  </si>
  <si>
    <t>24Aug2019</t>
  </si>
  <si>
    <t>25Aug2019</t>
  </si>
  <si>
    <t>26Aug2019</t>
  </si>
  <si>
    <t>27Aug2019</t>
  </si>
  <si>
    <t>28Aug2019</t>
  </si>
  <si>
    <t>29Aug2019</t>
  </si>
  <si>
    <t>30Aug2019</t>
  </si>
  <si>
    <t>31Aug2019</t>
  </si>
  <si>
    <t>01Sep2019</t>
  </si>
  <si>
    <t>02Sep2019</t>
  </si>
  <si>
    <t>03Sep2019</t>
  </si>
  <si>
    <t>04Sep2019</t>
  </si>
  <si>
    <t>05Sep2019</t>
  </si>
  <si>
    <t>06Sep2019</t>
  </si>
  <si>
    <t>07Sep2019</t>
  </si>
  <si>
    <t>08Sep2019</t>
  </si>
  <si>
    <t>09Sep2019</t>
  </si>
  <si>
    <t>10Sep2019</t>
  </si>
  <si>
    <t>11Sep2019</t>
  </si>
  <si>
    <t>12Sep2019</t>
  </si>
  <si>
    <t>13Sep2019</t>
  </si>
  <si>
    <t>14Sep2019</t>
  </si>
  <si>
    <t>15Sep2019</t>
  </si>
  <si>
    <t>16Sep2019</t>
  </si>
  <si>
    <t>17Sep2019</t>
  </si>
  <si>
    <t>18Sep2019</t>
  </si>
  <si>
    <t>19Sep2019</t>
  </si>
  <si>
    <t>20Sep2019</t>
  </si>
  <si>
    <t>21Sep2019</t>
  </si>
  <si>
    <t>22Sep2019</t>
  </si>
  <si>
    <t>23Sep2019</t>
  </si>
  <si>
    <t>24Sep2019</t>
  </si>
  <si>
    <t>25Sep2019</t>
  </si>
  <si>
    <t>26Sep2019</t>
  </si>
  <si>
    <t>27Sep2019</t>
  </si>
  <si>
    <t>28Sep2019</t>
  </si>
  <si>
    <t>29Sep2019</t>
  </si>
  <si>
    <t>30Sep2019</t>
  </si>
  <si>
    <t>01Oct2019</t>
  </si>
  <si>
    <t>02Oct2019</t>
  </si>
  <si>
    <t>03Oct2019</t>
  </si>
  <si>
    <t>04Oct2019</t>
  </si>
  <si>
    <t>05Oct2019</t>
  </si>
  <si>
    <t>06Oct2019</t>
  </si>
  <si>
    <t>07Oct2019</t>
  </si>
  <si>
    <t>08Oct2019</t>
  </si>
  <si>
    <t>09Oct2019</t>
  </si>
  <si>
    <t>10Oct2019</t>
  </si>
  <si>
    <t>11Oct2019</t>
  </si>
  <si>
    <t>12Oct2019</t>
  </si>
  <si>
    <t>13Oct2019</t>
  </si>
  <si>
    <t>14Oct2019</t>
  </si>
  <si>
    <t>15Oct2019</t>
  </si>
  <si>
    <t>16Oct2019</t>
  </si>
  <si>
    <t>17Oct2019</t>
  </si>
  <si>
    <t>18Oct2019</t>
  </si>
  <si>
    <t>19Oct2019</t>
  </si>
  <si>
    <t>20Oct2019</t>
  </si>
  <si>
    <t>21Oct2019</t>
  </si>
  <si>
    <t>22Oct2019</t>
  </si>
  <si>
    <t>23Oct2019</t>
  </si>
  <si>
    <t>24Oct2019</t>
  </si>
  <si>
    <t>25Oct2019</t>
  </si>
  <si>
    <t>26Oct2019</t>
  </si>
  <si>
    <t>27Oct2019</t>
  </si>
  <si>
    <t>28Oct2019</t>
  </si>
  <si>
    <t>29Oct2019</t>
  </si>
  <si>
    <t>30Oct2019</t>
  </si>
  <si>
    <t>31Oct2019</t>
  </si>
  <si>
    <t>01Nov2019</t>
  </si>
  <si>
    <t>02Nov2019</t>
  </si>
  <si>
    <t>03Nov2019</t>
  </si>
  <si>
    <t>04Nov2019</t>
  </si>
  <si>
    <t>05Nov2019</t>
  </si>
  <si>
    <t>06Nov2019</t>
  </si>
  <si>
    <t>07Nov2019</t>
  </si>
  <si>
    <t>08Nov2019</t>
  </si>
  <si>
    <t>09Nov2019</t>
  </si>
  <si>
    <t>10Nov2019</t>
  </si>
  <si>
    <t>11Nov2019</t>
  </si>
  <si>
    <t>12Nov2019</t>
  </si>
  <si>
    <t>13Nov2019</t>
  </si>
  <si>
    <t>14Nov2019</t>
  </si>
  <si>
    <t>15Nov2019</t>
  </si>
  <si>
    <t>16Nov2019</t>
  </si>
  <si>
    <t>17Nov2019</t>
  </si>
  <si>
    <t>18Nov2019</t>
  </si>
  <si>
    <t>19Nov2019</t>
  </si>
  <si>
    <t>20Nov2019</t>
  </si>
  <si>
    <t>21Nov2019</t>
  </si>
  <si>
    <t>22Nov2019</t>
  </si>
  <si>
    <t>23Nov2019</t>
  </si>
  <si>
    <t>24Nov2019</t>
  </si>
  <si>
    <t>25Nov2019</t>
  </si>
  <si>
    <t>26Nov2019</t>
  </si>
  <si>
    <t>27Nov2019</t>
  </si>
  <si>
    <t>28Nov2019</t>
  </si>
  <si>
    <t>29Nov2019</t>
  </si>
  <si>
    <t>30Nov2019</t>
  </si>
  <si>
    <t>01Dec2019</t>
  </si>
  <si>
    <t>02Dec2019</t>
  </si>
  <si>
    <t>03Dec2019</t>
  </si>
  <si>
    <t>04Dec2019</t>
  </si>
  <si>
    <t>05Dec2019</t>
  </si>
  <si>
    <t>06Dec2019</t>
  </si>
  <si>
    <t>07Dec2019</t>
  </si>
  <si>
    <t>08Dec2019</t>
  </si>
  <si>
    <t>09Dec2019</t>
  </si>
  <si>
    <t>10Dec2019</t>
  </si>
  <si>
    <t>11Dec2019</t>
  </si>
  <si>
    <t>12Dec2019</t>
  </si>
  <si>
    <t>13Dec2019</t>
  </si>
  <si>
    <t>14Dec2019</t>
  </si>
  <si>
    <t>15Dec2019</t>
  </si>
  <si>
    <t>16Dec2019</t>
  </si>
  <si>
    <t>17Dec2019</t>
  </si>
  <si>
    <t>18Dec2019</t>
  </si>
  <si>
    <t>19Dec2019</t>
  </si>
  <si>
    <t>20Dec2019</t>
  </si>
  <si>
    <t>21Dec2019</t>
  </si>
  <si>
    <t>22Dec2019</t>
  </si>
  <si>
    <t>23Dec2019</t>
  </si>
  <si>
    <t>24Dec2019</t>
  </si>
  <si>
    <t>25Dec2019</t>
  </si>
  <si>
    <t>26Dec2019</t>
  </si>
  <si>
    <t>27Dec2019</t>
  </si>
  <si>
    <t>28Dec2019</t>
  </si>
  <si>
    <t>29Dec2019</t>
  </si>
  <si>
    <t>30Dec2019</t>
  </si>
  <si>
    <t>31Dec2019</t>
  </si>
  <si>
    <t>01Jan2020</t>
  </si>
  <si>
    <t>02Jan2020</t>
  </si>
  <si>
    <t>03Jan2020</t>
  </si>
  <si>
    <t>04Jan2020</t>
  </si>
  <si>
    <t>05Jan2020</t>
  </si>
  <si>
    <t>06Jan2020</t>
  </si>
  <si>
    <t>07Jan2020</t>
  </si>
  <si>
    <t>08Jan2020</t>
  </si>
  <si>
    <t>09Jan2020</t>
  </si>
  <si>
    <t>10Jan2020</t>
  </si>
  <si>
    <t>11Jan2020</t>
  </si>
  <si>
    <t>12Jan2020</t>
  </si>
  <si>
    <t>13Jan2020</t>
  </si>
  <si>
    <t>14Jan2020</t>
  </si>
  <si>
    <t>15Jan2020</t>
  </si>
  <si>
    <t>16Jan2020</t>
  </si>
  <si>
    <t>17Jan2020</t>
  </si>
  <si>
    <t>18Jan2020</t>
  </si>
  <si>
    <t>19Jan2020</t>
  </si>
  <si>
    <t>20Jan2020</t>
  </si>
  <si>
    <t>21Jan2020</t>
  </si>
  <si>
    <t>22Jan2020</t>
  </si>
  <si>
    <t>23Jan2020</t>
  </si>
  <si>
    <t>24Jan2020</t>
  </si>
  <si>
    <t>25Jan2020</t>
  </si>
  <si>
    <t>26Jan2020</t>
  </si>
  <si>
    <t>27Jan2020</t>
  </si>
  <si>
    <t>28Jan2020</t>
  </si>
  <si>
    <t>29Jan2020</t>
  </si>
  <si>
    <t>30Jan2020</t>
  </si>
  <si>
    <t>31Jan2020</t>
  </si>
  <si>
    <t>01Feb2020</t>
  </si>
  <si>
    <t>02Feb2020</t>
  </si>
  <si>
    <t>03Feb2020</t>
  </si>
  <si>
    <t>04Feb2020</t>
  </si>
  <si>
    <t>05Feb2020</t>
  </si>
  <si>
    <t>06Feb2020</t>
  </si>
  <si>
    <t>07Feb2020</t>
  </si>
  <si>
    <t>08Feb2020</t>
  </si>
  <si>
    <t>09Feb2020</t>
  </si>
  <si>
    <t>10Feb2020</t>
  </si>
  <si>
    <t>11Feb2020</t>
  </si>
  <si>
    <t>12Feb2020</t>
  </si>
  <si>
    <t>13Feb2020</t>
  </si>
  <si>
    <t>14Feb2020</t>
  </si>
  <si>
    <t>15Feb2020</t>
  </si>
  <si>
    <t>16Feb2020</t>
  </si>
  <si>
    <t>17Feb2020</t>
  </si>
  <si>
    <t>18Feb2020</t>
  </si>
  <si>
    <t>19Feb2020</t>
  </si>
  <si>
    <t>20Feb2020</t>
  </si>
  <si>
    <t>21Feb2020</t>
  </si>
  <si>
    <t>22Feb2020</t>
  </si>
  <si>
    <t>23Feb2020</t>
  </si>
  <si>
    <t>24Feb2020</t>
  </si>
  <si>
    <t>25Feb2020</t>
  </si>
  <si>
    <t>26Feb2020</t>
  </si>
  <si>
    <t>27Feb2020</t>
  </si>
  <si>
    <t>28Feb2020</t>
  </si>
  <si>
    <t>29Feb2020</t>
  </si>
  <si>
    <t>01Mar2020</t>
  </si>
  <si>
    <t>02Mar2020</t>
  </si>
  <si>
    <t>03Mar2020</t>
  </si>
  <si>
    <t>04Mar2020</t>
  </si>
  <si>
    <t>05Mar2020</t>
  </si>
  <si>
    <t>06Mar2020</t>
  </si>
  <si>
    <t>07Mar2020</t>
  </si>
  <si>
    <t>08Mar2020</t>
  </si>
  <si>
    <t>09Mar2020</t>
  </si>
  <si>
    <t>10Mar2020</t>
  </si>
  <si>
    <t>11Mar2020</t>
  </si>
  <si>
    <t>12Mar2020</t>
  </si>
  <si>
    <t>13Mar2020</t>
  </si>
  <si>
    <t>14Mar2020</t>
  </si>
  <si>
    <t>15Mar2020</t>
  </si>
  <si>
    <t>16Mar2020</t>
  </si>
  <si>
    <t>17Mar2020</t>
  </si>
  <si>
    <t>18Mar2020</t>
  </si>
  <si>
    <t>19Mar2020</t>
  </si>
  <si>
    <t>20Mar2020</t>
  </si>
  <si>
    <t>21Mar2020</t>
  </si>
  <si>
    <t>22Mar2020</t>
  </si>
  <si>
    <t>23Mar2020</t>
  </si>
  <si>
    <t>24Mar2020</t>
  </si>
  <si>
    <t>25Mar2020</t>
  </si>
  <si>
    <t>26Mar2020</t>
  </si>
  <si>
    <t>27Mar2020</t>
  </si>
  <si>
    <t>28Mar2020</t>
  </si>
  <si>
    <t>29Mar2020</t>
  </si>
  <si>
    <t>30Mar2020</t>
  </si>
  <si>
    <t>31Mar2020</t>
  </si>
  <si>
    <t>01Apr2020</t>
  </si>
  <si>
    <t>02Apr2020</t>
  </si>
  <si>
    <t>03Apr2020</t>
  </si>
  <si>
    <t>04Apr2020</t>
  </si>
  <si>
    <t>05Apr2020</t>
  </si>
  <si>
    <t>06Apr2020</t>
  </si>
  <si>
    <t>07Apr2020</t>
  </si>
  <si>
    <t>08Apr2020</t>
  </si>
  <si>
    <t>09Apr2020</t>
  </si>
  <si>
    <t>10Apr2020</t>
  </si>
  <si>
    <t>11Apr2020</t>
  </si>
  <si>
    <t>12Apr2020</t>
  </si>
  <si>
    <t>13Apr2020</t>
  </si>
  <si>
    <t>14Apr2020</t>
  </si>
  <si>
    <t>15Apr2020</t>
  </si>
  <si>
    <t>16Apr2020</t>
  </si>
  <si>
    <t>17Apr2020</t>
  </si>
  <si>
    <t>18Apr2020</t>
  </si>
  <si>
    <t>19Apr2020</t>
  </si>
  <si>
    <t>20Apr2020</t>
  </si>
  <si>
    <t>21Apr2020</t>
  </si>
  <si>
    <t>22Apr2020</t>
  </si>
  <si>
    <t>23Apr2020</t>
  </si>
  <si>
    <t>24Apr2020</t>
  </si>
  <si>
    <t>25Apr2020</t>
  </si>
  <si>
    <t>26Apr2020</t>
  </si>
  <si>
    <t>27Apr2020</t>
  </si>
  <si>
    <t>28Apr2020</t>
  </si>
  <si>
    <t>29Apr2020</t>
  </si>
  <si>
    <t>30Apr2020</t>
  </si>
  <si>
    <t>01May2020</t>
  </si>
  <si>
    <t>02May2020</t>
  </si>
  <si>
    <t>03May2020</t>
  </si>
  <si>
    <t>04May2020</t>
  </si>
  <si>
    <t>05May2020</t>
  </si>
  <si>
    <t>06May2020</t>
  </si>
  <si>
    <t>07May2020</t>
  </si>
  <si>
    <t>08May2020</t>
  </si>
  <si>
    <t>09May2020</t>
  </si>
  <si>
    <t>10May2020</t>
  </si>
  <si>
    <t>11May2020</t>
  </si>
  <si>
    <t>12May2020</t>
  </si>
  <si>
    <t>13May2020</t>
  </si>
  <si>
    <t>14May2020</t>
  </si>
  <si>
    <t>15May2020</t>
  </si>
  <si>
    <t>16May2020</t>
  </si>
  <si>
    <t>17May2020</t>
  </si>
  <si>
    <t>18May2020</t>
  </si>
  <si>
    <t>19May2020</t>
  </si>
  <si>
    <t>20May2020</t>
  </si>
  <si>
    <t>21May2020</t>
  </si>
  <si>
    <t>22May2020</t>
  </si>
  <si>
    <t>23May2020</t>
  </si>
  <si>
    <t>24May2020</t>
  </si>
  <si>
    <t>25May2020</t>
  </si>
  <si>
    <t>26May2020</t>
  </si>
  <si>
    <t>27May2020</t>
  </si>
  <si>
    <t>28May2020</t>
  </si>
  <si>
    <t>29May2020</t>
  </si>
  <si>
    <t>30May2020</t>
  </si>
  <si>
    <t>31May2020</t>
  </si>
  <si>
    <t>01Jun2020</t>
  </si>
  <si>
    <t>02Jun2020</t>
  </si>
  <si>
    <t>03Jun2020</t>
  </si>
  <si>
    <t>04Jun2020</t>
  </si>
  <si>
    <t>05Jun2020</t>
  </si>
  <si>
    <t>06Jun2020</t>
  </si>
  <si>
    <t>07Jun2020</t>
  </si>
  <si>
    <t>08Jun2020</t>
  </si>
  <si>
    <t>09Jun2020</t>
  </si>
  <si>
    <t>10Jun2020</t>
  </si>
  <si>
    <t>11Jun2020</t>
  </si>
  <si>
    <t>12Jun2020</t>
  </si>
  <si>
    <t>13Jun2020</t>
  </si>
  <si>
    <t>14Jun2020</t>
  </si>
  <si>
    <t>15Jun2020</t>
  </si>
  <si>
    <t>16Jun2020</t>
  </si>
  <si>
    <t>17Jun2020</t>
  </si>
  <si>
    <t>18Jun2020</t>
  </si>
  <si>
    <t>19Jun2020</t>
  </si>
  <si>
    <t>20Jun2020</t>
  </si>
  <si>
    <t>21Jun2020</t>
  </si>
  <si>
    <t>22Jun2020</t>
  </si>
  <si>
    <t>23Jun2020</t>
  </si>
  <si>
    <t>24Jun2020</t>
  </si>
  <si>
    <t>25Jun2020</t>
  </si>
  <si>
    <t>26Jun2020</t>
  </si>
  <si>
    <t>27Jun2020</t>
  </si>
  <si>
    <t>28Jun2020</t>
  </si>
  <si>
    <t>29Jun2020</t>
  </si>
  <si>
    <t>30Jun2020</t>
  </si>
  <si>
    <t>01Jul2020</t>
  </si>
  <si>
    <t>02Jul2020</t>
  </si>
  <si>
    <t>03Jul2020</t>
  </si>
  <si>
    <t>04Jul2020</t>
  </si>
  <si>
    <t>05Jul2020</t>
  </si>
  <si>
    <t>06Jul2020</t>
  </si>
  <si>
    <t>07Jul2020</t>
  </si>
  <si>
    <t>08Jul2020</t>
  </si>
  <si>
    <t>09Jul2020</t>
  </si>
  <si>
    <t>10Jul2020</t>
  </si>
  <si>
    <t>11Jul2020</t>
  </si>
  <si>
    <t>12Jul2020</t>
  </si>
  <si>
    <t>13Jul2020</t>
  </si>
  <si>
    <t>14Jul2020</t>
  </si>
  <si>
    <t>15Jul2020</t>
  </si>
  <si>
    <t>16Jul2020</t>
  </si>
  <si>
    <t>17Jul2020</t>
  </si>
  <si>
    <t>18Jul2020</t>
  </si>
  <si>
    <t>19Jul2020</t>
  </si>
  <si>
    <t>20Jul2020</t>
  </si>
  <si>
    <t>21Jul2020</t>
  </si>
  <si>
    <t>22Jul2020</t>
  </si>
  <si>
    <t>23Jul2020</t>
  </si>
  <si>
    <t>24Jul2020</t>
  </si>
  <si>
    <t>25Jul2020</t>
  </si>
  <si>
    <t>26Jul2020</t>
  </si>
  <si>
    <t>27Jul2020</t>
  </si>
  <si>
    <t>28Jul2020</t>
  </si>
  <si>
    <t>29Jul2020</t>
  </si>
  <si>
    <t>30Jul2020</t>
  </si>
  <si>
    <t>31Jul2020</t>
  </si>
  <si>
    <t>01Aug2020</t>
  </si>
  <si>
    <t>02Aug2020</t>
  </si>
  <si>
    <t>03Aug2020</t>
  </si>
  <si>
    <t>04Aug2020</t>
  </si>
  <si>
    <t>05Aug2020</t>
  </si>
  <si>
    <t>06Aug2020</t>
  </si>
  <si>
    <t>07Aug2020</t>
  </si>
  <si>
    <t>08Aug2020</t>
  </si>
  <si>
    <t>09Aug2020</t>
  </si>
  <si>
    <t>10Aug2020</t>
  </si>
  <si>
    <t>11Aug2020</t>
  </si>
  <si>
    <t>12Aug2020</t>
  </si>
  <si>
    <t>13Aug2020</t>
  </si>
  <si>
    <t>14Aug2020</t>
  </si>
  <si>
    <t>15Aug2020</t>
  </si>
  <si>
    <t>16Aug2020</t>
  </si>
  <si>
    <t>17Aug2020</t>
  </si>
  <si>
    <t>18Aug2020</t>
  </si>
  <si>
    <t>19Aug2020</t>
  </si>
  <si>
    <t>20Aug2020</t>
  </si>
  <si>
    <t>21Aug2020</t>
  </si>
  <si>
    <t>22Aug2020</t>
  </si>
  <si>
    <t>23Aug2020</t>
  </si>
  <si>
    <t>24Aug2020</t>
  </si>
  <si>
    <t>25Aug2020</t>
  </si>
  <si>
    <t>26Aug2020</t>
  </si>
  <si>
    <t>27Aug2020</t>
  </si>
  <si>
    <t>28Aug2020</t>
  </si>
  <si>
    <t>29Aug2020</t>
  </si>
  <si>
    <t>30Aug2020</t>
  </si>
  <si>
    <t>31Aug2020</t>
  </si>
  <si>
    <t>01Sep2020</t>
  </si>
  <si>
    <t>02Sep2020</t>
  </si>
  <si>
    <t>03Sep2020</t>
  </si>
  <si>
    <t>04Sep2020</t>
  </si>
  <si>
    <t>05Sep2020</t>
  </si>
  <si>
    <t>06Sep2020</t>
  </si>
  <si>
    <t>07Sep2020</t>
  </si>
  <si>
    <t>08Sep2020</t>
  </si>
  <si>
    <t>09Sep2020</t>
  </si>
  <si>
    <t>10Sep2020</t>
  </si>
  <si>
    <t>11Sep2020</t>
  </si>
  <si>
    <t>12Sep2020</t>
  </si>
  <si>
    <t>13Sep2020</t>
  </si>
  <si>
    <t>14Sep2020</t>
  </si>
  <si>
    <t>15Sep2020</t>
  </si>
  <si>
    <t>16Sep2020</t>
  </si>
  <si>
    <t>17Sep2020</t>
  </si>
  <si>
    <t>18Sep2020</t>
  </si>
  <si>
    <t>19Sep2020</t>
  </si>
  <si>
    <t>20Sep2020</t>
  </si>
  <si>
    <t>21Sep2020</t>
  </si>
  <si>
    <t>22Sep2020</t>
  </si>
  <si>
    <t>23Sep2020</t>
  </si>
  <si>
    <t>24Sep2020</t>
  </si>
  <si>
    <t>25Sep2020</t>
  </si>
  <si>
    <t>26Sep2020</t>
  </si>
  <si>
    <t>27Sep2020</t>
  </si>
  <si>
    <t>28Sep2020</t>
  </si>
  <si>
    <t>29Sep2020</t>
  </si>
  <si>
    <t>30Sep2020</t>
  </si>
  <si>
    <t>01Oct2020</t>
  </si>
  <si>
    <t>02Oct2020</t>
  </si>
  <si>
    <t>03Oct2020</t>
  </si>
  <si>
    <t>04Oct2020</t>
  </si>
  <si>
    <t>05Oct2020</t>
  </si>
  <si>
    <t>06Oct2020</t>
  </si>
  <si>
    <t>07Oct2020</t>
  </si>
  <si>
    <t>08Oct2020</t>
  </si>
  <si>
    <t>09Oct2020</t>
  </si>
  <si>
    <t>10Oct2020</t>
  </si>
  <si>
    <t>11Oct2020</t>
  </si>
  <si>
    <t>12Oct2020</t>
  </si>
  <si>
    <t>13Oct2020</t>
  </si>
  <si>
    <t>14Oct2020</t>
  </si>
  <si>
    <t>15Oct2020</t>
  </si>
  <si>
    <t>16Oct2020</t>
  </si>
  <si>
    <t>17Oct2020</t>
  </si>
  <si>
    <t>18Oct2020</t>
  </si>
  <si>
    <t>19Oct2020</t>
  </si>
  <si>
    <t>20Oct2020</t>
  </si>
  <si>
    <t>21Oct2020</t>
  </si>
  <si>
    <t>22Oct2020</t>
  </si>
  <si>
    <t>23Oct2020</t>
  </si>
  <si>
    <t>24Oct2020</t>
  </si>
  <si>
    <t>25Oct2020</t>
  </si>
  <si>
    <t>26Oct2020</t>
  </si>
  <si>
    <t>27Oct2020</t>
  </si>
  <si>
    <t>28Oct2020</t>
  </si>
  <si>
    <t>29Oct2020</t>
  </si>
  <si>
    <t>30Oct2020</t>
  </si>
  <si>
    <t>31Oct2020</t>
  </si>
  <si>
    <t>01Nov2020</t>
  </si>
  <si>
    <t>02Nov2020</t>
  </si>
  <si>
    <t>03Nov2020</t>
  </si>
  <si>
    <t>04Nov2020</t>
  </si>
  <si>
    <t>05Nov2020</t>
  </si>
  <si>
    <t>06Nov2020</t>
  </si>
  <si>
    <t>07Nov2020</t>
  </si>
  <si>
    <t>08Nov2020</t>
  </si>
  <si>
    <t>09Nov2020</t>
  </si>
  <si>
    <t>10Nov2020</t>
  </si>
  <si>
    <t>11Nov2020</t>
  </si>
  <si>
    <t>12Nov2020</t>
  </si>
  <si>
    <t>13Nov2020</t>
  </si>
  <si>
    <t>14Nov2020</t>
  </si>
  <si>
    <t>15Nov2020</t>
  </si>
  <si>
    <t>16Nov2020</t>
  </si>
  <si>
    <t>17Nov2020</t>
  </si>
  <si>
    <t>18Nov2020</t>
  </si>
  <si>
    <t>19Nov2020</t>
  </si>
  <si>
    <t>20Nov2020</t>
  </si>
  <si>
    <t>21Nov2020</t>
  </si>
  <si>
    <t>22Nov2020</t>
  </si>
  <si>
    <t>23Nov2020</t>
  </si>
  <si>
    <t>24Nov2020</t>
  </si>
  <si>
    <t>25Nov2020</t>
  </si>
  <si>
    <t>26Nov2020</t>
  </si>
  <si>
    <t>27Nov2020</t>
  </si>
  <si>
    <t>28Nov2020</t>
  </si>
  <si>
    <t>29Nov2020</t>
  </si>
  <si>
    <t>30Nov2020</t>
  </si>
  <si>
    <t>01Dec2020</t>
  </si>
  <si>
    <t>02Dec2020</t>
  </si>
  <si>
    <t>03Dec2020</t>
  </si>
  <si>
    <t>04Dec2020</t>
  </si>
  <si>
    <t>05Dec2020</t>
  </si>
  <si>
    <t>06Dec2020</t>
  </si>
  <si>
    <t>07Dec2020</t>
  </si>
  <si>
    <t>08Dec2020</t>
  </si>
  <si>
    <t>09Dec2020</t>
  </si>
  <si>
    <t>10Dec2020</t>
  </si>
  <si>
    <t>11Dec2020</t>
  </si>
  <si>
    <t>12Dec2020</t>
  </si>
  <si>
    <t>13Dec2020</t>
  </si>
  <si>
    <t>14Dec2020</t>
  </si>
  <si>
    <t>15Dec2020</t>
  </si>
  <si>
    <t>16Dec2020</t>
  </si>
  <si>
    <t>17Dec2020</t>
  </si>
  <si>
    <t>18Dec2020</t>
  </si>
  <si>
    <t>19Dec2020</t>
  </si>
  <si>
    <t>20Dec2020</t>
  </si>
  <si>
    <t>21Dec2020</t>
  </si>
  <si>
    <t>22Dec2020</t>
  </si>
  <si>
    <t>23Dec2020</t>
  </si>
  <si>
    <t>24Dec2020</t>
  </si>
  <si>
    <t>25Dec2020</t>
  </si>
  <si>
    <t>26Dec2020</t>
  </si>
  <si>
    <t>27Dec2020</t>
  </si>
  <si>
    <t>28Dec2020</t>
  </si>
  <si>
    <t>29Dec2020</t>
  </si>
  <si>
    <t>30Dec2020</t>
  </si>
  <si>
    <t>31Dec2020</t>
  </si>
  <si>
    <t>01Jan2021</t>
  </si>
  <si>
    <t>02Jan2021</t>
  </si>
  <si>
    <t>03Jan2021</t>
  </si>
  <si>
    <t>04Jan2021</t>
  </si>
  <si>
    <t>05Jan2021</t>
  </si>
  <si>
    <t>06Jan2021</t>
  </si>
  <si>
    <t>07Jan2021</t>
  </si>
  <si>
    <t>08Jan2021</t>
  </si>
  <si>
    <t>09Jan2021</t>
  </si>
  <si>
    <t>10Jan2021</t>
  </si>
  <si>
    <t>11Jan2021</t>
  </si>
  <si>
    <t>12Jan2021</t>
  </si>
  <si>
    <t>13Jan2021</t>
  </si>
  <si>
    <t>14Jan2021</t>
  </si>
  <si>
    <t>15Jan2021</t>
  </si>
  <si>
    <t>16Jan2021</t>
  </si>
  <si>
    <t>17Jan2021</t>
  </si>
  <si>
    <t>18Jan2021</t>
  </si>
  <si>
    <t>19Jan2021</t>
  </si>
  <si>
    <t>20Jan2021</t>
  </si>
  <si>
    <t>21Jan2021</t>
  </si>
  <si>
    <t>22Jan2021</t>
  </si>
  <si>
    <t>23Jan2021</t>
  </si>
  <si>
    <t>24Jan2021</t>
  </si>
  <si>
    <t>25Jan2021</t>
  </si>
  <si>
    <t>26Jan2021</t>
  </si>
  <si>
    <t>27Jan2021</t>
  </si>
  <si>
    <t>28Jan2021</t>
  </si>
  <si>
    <t>29Jan2021</t>
  </si>
  <si>
    <t>30Jan2021</t>
  </si>
  <si>
    <t>31Jan2021</t>
  </si>
  <si>
    <t>01Feb2021</t>
  </si>
  <si>
    <t>02Feb2021</t>
  </si>
  <si>
    <t>03Feb2021</t>
  </si>
  <si>
    <t>04Feb2021</t>
  </si>
  <si>
    <t>05Feb2021</t>
  </si>
  <si>
    <t>06Feb2021</t>
  </si>
  <si>
    <t>07Feb2021</t>
  </si>
  <si>
    <t>08Feb2021</t>
  </si>
  <si>
    <t>09Feb2021</t>
  </si>
  <si>
    <t>10Feb2021</t>
  </si>
  <si>
    <t>11Feb2021</t>
  </si>
  <si>
    <t>12Feb2021</t>
  </si>
  <si>
    <t>13Feb2021</t>
  </si>
  <si>
    <t>14Feb2021</t>
  </si>
  <si>
    <t>15Feb2021</t>
  </si>
  <si>
    <t>16Feb2021</t>
  </si>
  <si>
    <t>17Feb2021</t>
  </si>
  <si>
    <t>18Feb2021</t>
  </si>
  <si>
    <t>19Feb2021</t>
  </si>
  <si>
    <t>20Feb2021</t>
  </si>
  <si>
    <t>21Feb2021</t>
  </si>
  <si>
    <t>22Feb2021</t>
  </si>
  <si>
    <t>23Feb2021</t>
  </si>
  <si>
    <t>24Feb2021</t>
  </si>
  <si>
    <t>25Feb2021</t>
  </si>
  <si>
    <t>26Feb2021</t>
  </si>
  <si>
    <t>27Feb2021</t>
  </si>
  <si>
    <t>28Feb2021</t>
  </si>
  <si>
    <t>01Mar2021</t>
  </si>
  <si>
    <t>02Mar2021</t>
  </si>
  <si>
    <t>03Mar2021</t>
  </si>
  <si>
    <t>04Mar2021</t>
  </si>
  <si>
    <t>05Mar2021</t>
  </si>
  <si>
    <t>06Mar2021</t>
  </si>
  <si>
    <t>07Mar2021</t>
  </si>
  <si>
    <t>08Mar2021</t>
  </si>
  <si>
    <t>09Mar2021</t>
  </si>
  <si>
    <t>10Mar2021</t>
  </si>
  <si>
    <t>11Mar2021</t>
  </si>
  <si>
    <t>12Mar2021</t>
  </si>
  <si>
    <t>13Mar2021</t>
  </si>
  <si>
    <t>14Mar2021</t>
  </si>
  <si>
    <t>15Mar2021</t>
  </si>
  <si>
    <t>16Mar2021</t>
  </si>
  <si>
    <t>17Mar2021</t>
  </si>
  <si>
    <t>18Mar2021</t>
  </si>
  <si>
    <t>19Mar2021</t>
  </si>
  <si>
    <t>20Mar2021</t>
  </si>
  <si>
    <t>21Mar2021</t>
  </si>
  <si>
    <t>22Mar2021</t>
  </si>
  <si>
    <t>23Mar2021</t>
  </si>
  <si>
    <t>24Mar2021</t>
  </si>
  <si>
    <t>25Mar2021</t>
  </si>
  <si>
    <t>26Mar2021</t>
  </si>
  <si>
    <t>27Mar2021</t>
  </si>
  <si>
    <t>28Mar2021</t>
  </si>
  <si>
    <t>29Mar2021</t>
  </si>
  <si>
    <t>30Mar2021</t>
  </si>
  <si>
    <t>31Mar2021</t>
  </si>
  <si>
    <t>01Apr2021</t>
  </si>
  <si>
    <t>02Apr2021</t>
  </si>
  <si>
    <t>03Apr2021</t>
  </si>
  <si>
    <t>04Apr2021</t>
  </si>
  <si>
    <t>05Apr2021</t>
  </si>
  <si>
    <t>06Apr2021</t>
  </si>
  <si>
    <t>07Apr2021</t>
  </si>
  <si>
    <t>08Apr2021</t>
  </si>
  <si>
    <t>09Apr2021</t>
  </si>
  <si>
    <t>10Apr2021</t>
  </si>
  <si>
    <t>11Apr2021</t>
  </si>
  <si>
    <t>12Apr2021</t>
  </si>
  <si>
    <t>13Apr2021</t>
  </si>
  <si>
    <t>14Apr2021</t>
  </si>
  <si>
    <t>15Apr2021</t>
  </si>
  <si>
    <t>16Apr2021</t>
  </si>
  <si>
    <t>17Apr2021</t>
  </si>
  <si>
    <t>18Apr2021</t>
  </si>
  <si>
    <t>19Apr2021</t>
  </si>
  <si>
    <t>20Apr2021</t>
  </si>
  <si>
    <t>21Apr2021</t>
  </si>
  <si>
    <t>22Apr2021</t>
  </si>
  <si>
    <t>23Apr2021</t>
  </si>
  <si>
    <t>24Apr2021</t>
  </si>
  <si>
    <t>25Apr2021</t>
  </si>
  <si>
    <t>26Apr2021</t>
  </si>
  <si>
    <t>27Apr2021</t>
  </si>
  <si>
    <t>28Apr2021</t>
  </si>
  <si>
    <t>29Apr2021</t>
  </si>
  <si>
    <t>30Apr2021</t>
  </si>
  <si>
    <t>01May2021</t>
  </si>
  <si>
    <t>02May2021</t>
  </si>
  <si>
    <t>03May2021</t>
  </si>
  <si>
    <t>04May2021</t>
  </si>
  <si>
    <t>05May2021</t>
  </si>
  <si>
    <t>06May2021</t>
  </si>
  <si>
    <t>07May2021</t>
  </si>
  <si>
    <t>08May2021</t>
  </si>
  <si>
    <t>09May2021</t>
  </si>
  <si>
    <t>10May2021</t>
  </si>
  <si>
    <t>11May2021</t>
  </si>
  <si>
    <t>12May2021</t>
  </si>
  <si>
    <t>13May2021</t>
  </si>
  <si>
    <t>14May2021</t>
  </si>
  <si>
    <t>15May2021</t>
  </si>
  <si>
    <t>16May2021</t>
  </si>
  <si>
    <t>17May2021</t>
  </si>
  <si>
    <t>18May2021</t>
  </si>
  <si>
    <t>19May2021</t>
  </si>
  <si>
    <t>20May2021</t>
  </si>
  <si>
    <t>21May2021</t>
  </si>
  <si>
    <t>22May2021</t>
  </si>
  <si>
    <t>23May2021</t>
  </si>
  <si>
    <t>24May2021</t>
  </si>
  <si>
    <t>25May2021</t>
  </si>
  <si>
    <t>26May2021</t>
  </si>
  <si>
    <t>27May2021</t>
  </si>
  <si>
    <t>28May2021</t>
  </si>
  <si>
    <t>29May2021</t>
  </si>
  <si>
    <t>30May2021</t>
  </si>
  <si>
    <t>31May2021</t>
  </si>
  <si>
    <t>01Jun2021</t>
  </si>
  <si>
    <t>02Jun2021</t>
  </si>
  <si>
    <t>03Jun2021</t>
  </si>
  <si>
    <t>04Jun2021</t>
  </si>
  <si>
    <t>05Jun2021</t>
  </si>
  <si>
    <t>06Jun2021</t>
  </si>
  <si>
    <t>07Jun2021</t>
  </si>
  <si>
    <t>08Jun2021</t>
  </si>
  <si>
    <t>09Jun2021</t>
  </si>
  <si>
    <t>10Jun2021</t>
  </si>
  <si>
    <t>11Jun2021</t>
  </si>
  <si>
    <t>12Jun2021</t>
  </si>
  <si>
    <t>13Jun2021</t>
  </si>
  <si>
    <t>14Jun2021</t>
  </si>
  <si>
    <t>15Jun2021</t>
  </si>
  <si>
    <t>16Jun2021</t>
  </si>
  <si>
    <t>17Jun2021</t>
  </si>
  <si>
    <t>18Jun2021</t>
  </si>
  <si>
    <t>19Jun2021</t>
  </si>
  <si>
    <t>20Jun2021</t>
  </si>
  <si>
    <t>21Jun2021</t>
  </si>
  <si>
    <t>22Jun2021</t>
  </si>
  <si>
    <t>23Jun2021</t>
  </si>
  <si>
    <t>24Jun2021</t>
  </si>
  <si>
    <t>25Jun2021</t>
  </si>
  <si>
    <t>26Jun2021</t>
  </si>
  <si>
    <t>27Jun2021</t>
  </si>
  <si>
    <t>28Jun2021</t>
  </si>
  <si>
    <t>29Jun2021</t>
  </si>
  <si>
    <t>30Jun2021</t>
  </si>
  <si>
    <t>01Jul2021</t>
  </si>
  <si>
    <t>02Jul2021</t>
  </si>
  <si>
    <t>03Jul2021</t>
  </si>
  <si>
    <t>04Jul2021</t>
  </si>
  <si>
    <t>05Jul2021</t>
  </si>
  <si>
    <t>06Jul2021</t>
  </si>
  <si>
    <t>07Jul2021</t>
  </si>
  <si>
    <t>08Jul2021</t>
  </si>
  <si>
    <t>09Jul2021</t>
  </si>
  <si>
    <t>10Jul2021</t>
  </si>
  <si>
    <t>11Jul2021</t>
  </si>
  <si>
    <t>12Jul2021</t>
  </si>
  <si>
    <t>13Jul2021</t>
  </si>
  <si>
    <t>14Jul2021</t>
  </si>
  <si>
    <t>15Jul2021</t>
  </si>
  <si>
    <t>16Jul2021</t>
  </si>
  <si>
    <t>17Jul2021</t>
  </si>
  <si>
    <t>18Jul2021</t>
  </si>
  <si>
    <t>19Jul2021</t>
  </si>
  <si>
    <t>20Jul2021</t>
  </si>
  <si>
    <t>21Jul2021</t>
  </si>
  <si>
    <t>22Jul2021</t>
  </si>
  <si>
    <t>23Jul2021</t>
  </si>
  <si>
    <t>24Jul2021</t>
  </si>
  <si>
    <t>25Jul2021</t>
  </si>
  <si>
    <t>26Jul2021</t>
  </si>
  <si>
    <t>27Jul2021</t>
  </si>
  <si>
    <t>28Jul2021</t>
  </si>
  <si>
    <t>29Jul2021</t>
  </si>
  <si>
    <t>30Jul2021</t>
  </si>
  <si>
    <t>31Jul2021</t>
  </si>
  <si>
    <t>01Aug2021</t>
  </si>
  <si>
    <t>02Aug2021</t>
  </si>
  <si>
    <t>03Aug2021</t>
  </si>
  <si>
    <t>04Aug2021</t>
  </si>
  <si>
    <t>05Aug2021</t>
  </si>
  <si>
    <t>06Aug2021</t>
  </si>
  <si>
    <t>07Aug2021</t>
  </si>
  <si>
    <t>08Aug2021</t>
  </si>
  <si>
    <t>09Aug2021</t>
  </si>
  <si>
    <t>10Aug2021</t>
  </si>
  <si>
    <t>11Aug2021</t>
  </si>
  <si>
    <t>12Aug2021</t>
  </si>
  <si>
    <t>13Aug2021</t>
  </si>
  <si>
    <t>14Aug2021</t>
  </si>
  <si>
    <t>15Aug2021</t>
  </si>
  <si>
    <t>16Aug2021</t>
  </si>
  <si>
    <t>17Aug2021</t>
  </si>
  <si>
    <t>18Aug2021</t>
  </si>
  <si>
    <t>19Aug2021</t>
  </si>
  <si>
    <t>20Aug2021</t>
  </si>
  <si>
    <t>21Aug2021</t>
  </si>
  <si>
    <t>22Aug2021</t>
  </si>
  <si>
    <t>23Aug2021</t>
  </si>
  <si>
    <t>24Aug2021</t>
  </si>
  <si>
    <t>25Aug2021</t>
  </si>
  <si>
    <t>26Aug2021</t>
  </si>
  <si>
    <t>27Aug2021</t>
  </si>
  <si>
    <t>28Aug2021</t>
  </si>
  <si>
    <t>29Aug2021</t>
  </si>
  <si>
    <t>30Aug2021</t>
  </si>
  <si>
    <t>31Aug2021</t>
  </si>
  <si>
    <t>01Sep2021</t>
  </si>
  <si>
    <t>02Sep2021</t>
  </si>
  <si>
    <t>03Sep2021</t>
  </si>
  <si>
    <t>04Sep2021</t>
  </si>
  <si>
    <t>05Sep2021</t>
  </si>
  <si>
    <t>06Sep2021</t>
  </si>
  <si>
    <t>07Sep2021</t>
  </si>
  <si>
    <t>08Sep2021</t>
  </si>
  <si>
    <t>09Sep2021</t>
  </si>
  <si>
    <t>10Sep2021</t>
  </si>
  <si>
    <t>11Sep2021</t>
  </si>
  <si>
    <t>12Sep2021</t>
  </si>
  <si>
    <t>13Sep2021</t>
  </si>
  <si>
    <t>14Sep2021</t>
  </si>
  <si>
    <t>15Sep2021</t>
  </si>
  <si>
    <t>16Sep2021</t>
  </si>
  <si>
    <t>17Sep2021</t>
  </si>
  <si>
    <t>18Sep2021</t>
  </si>
  <si>
    <t>19Sep2021</t>
  </si>
  <si>
    <t>20Sep2021</t>
  </si>
  <si>
    <t>21Sep2021</t>
  </si>
  <si>
    <t>22Sep2021</t>
  </si>
  <si>
    <t>23Sep2021</t>
  </si>
  <si>
    <t>24Sep2021</t>
  </si>
  <si>
    <t>25Sep2021</t>
  </si>
  <si>
    <t>26Sep2021</t>
  </si>
  <si>
    <t>27Sep2021</t>
  </si>
  <si>
    <t>28Sep2021</t>
  </si>
  <si>
    <t>29Sep2021</t>
  </si>
  <si>
    <t>30Sep2021</t>
  </si>
  <si>
    <t>01Oct2021</t>
  </si>
  <si>
    <t>02Oct2021</t>
  </si>
  <si>
    <t>03Oct2021</t>
  </si>
  <si>
    <t>04Oct2021</t>
  </si>
  <si>
    <t>05Oct2021</t>
  </si>
  <si>
    <t>06Oct2021</t>
  </si>
  <si>
    <t>07Oct2021</t>
  </si>
  <si>
    <t>08Oct2021</t>
  </si>
  <si>
    <t>09Oct2021</t>
  </si>
  <si>
    <t>10Oct2021</t>
  </si>
  <si>
    <t>11Oct2021</t>
  </si>
  <si>
    <t>12Oct2021</t>
  </si>
  <si>
    <t>13Oct2021</t>
  </si>
  <si>
    <t>14Oct2021</t>
  </si>
  <si>
    <t>15Oct2021</t>
  </si>
  <si>
    <t>16Oct2021</t>
  </si>
  <si>
    <t>17Oct2021</t>
  </si>
  <si>
    <t>18Oct2021</t>
  </si>
  <si>
    <t>19Oct2021</t>
  </si>
  <si>
    <t>20Oct2021</t>
  </si>
  <si>
    <t>21Oct2021</t>
  </si>
  <si>
    <t>22Oct2021</t>
  </si>
  <si>
    <t>23Oct2021</t>
  </si>
  <si>
    <t>24Oct2021</t>
  </si>
  <si>
    <t>25Oct2021</t>
  </si>
  <si>
    <t>26Oct2021</t>
  </si>
  <si>
    <t>27Oct2021</t>
  </si>
  <si>
    <t>28Oct2021</t>
  </si>
  <si>
    <t>29Oct2021</t>
  </si>
  <si>
    <t>30Oct2021</t>
  </si>
  <si>
    <t>31Oct2021</t>
  </si>
  <si>
    <t>01Nov2021</t>
  </si>
  <si>
    <t>02Nov2021</t>
  </si>
  <si>
    <t>03Nov2021</t>
  </si>
  <si>
    <t>04Nov2021</t>
  </si>
  <si>
    <t>05Nov2021</t>
  </si>
  <si>
    <t>06Nov2021</t>
  </si>
  <si>
    <t>07Nov2021</t>
  </si>
  <si>
    <t>08Nov2021</t>
  </si>
  <si>
    <t>09Nov2021</t>
  </si>
  <si>
    <t>10Nov2021</t>
  </si>
  <si>
    <t>11Nov2021</t>
  </si>
  <si>
    <t>12Nov2021</t>
  </si>
  <si>
    <t>13Nov2021</t>
  </si>
  <si>
    <t>14Nov2021</t>
  </si>
  <si>
    <t>15Nov2021</t>
  </si>
  <si>
    <t>16Nov2021</t>
  </si>
  <si>
    <t>17Nov2021</t>
  </si>
  <si>
    <t>18Nov2021</t>
  </si>
  <si>
    <t>19Nov2021</t>
  </si>
  <si>
    <t>20Nov2021</t>
  </si>
  <si>
    <t>21Nov2021</t>
  </si>
  <si>
    <t>22Nov2021</t>
  </si>
  <si>
    <t>23Nov2021</t>
  </si>
  <si>
    <t>24Nov2021</t>
  </si>
  <si>
    <t>25Nov2021</t>
  </si>
  <si>
    <t>26Nov2021</t>
  </si>
  <si>
    <t>27Nov2021</t>
  </si>
  <si>
    <t>28Nov2021</t>
  </si>
  <si>
    <t>29Nov2021</t>
  </si>
  <si>
    <t>30Nov2021</t>
  </si>
  <si>
    <t>01Dec2021</t>
  </si>
  <si>
    <t>02Dec2021</t>
  </si>
  <si>
    <t>03Dec2021</t>
  </si>
  <si>
    <t>04Dec2021</t>
  </si>
  <si>
    <t>05Dec2021</t>
  </si>
  <si>
    <t>06Dec2021</t>
  </si>
  <si>
    <t>07Dec2021</t>
  </si>
  <si>
    <t>08Dec2021</t>
  </si>
  <si>
    <t>09Dec2021</t>
  </si>
  <si>
    <t>10Dec2021</t>
  </si>
  <si>
    <t>11Dec2021</t>
  </si>
  <si>
    <t>12Dec2021</t>
  </si>
  <si>
    <t>13Dec2021</t>
  </si>
  <si>
    <t>14Dec2021</t>
  </si>
  <si>
    <t>15Dec2021</t>
  </si>
  <si>
    <t>16Dec2021</t>
  </si>
  <si>
    <t>17Dec2021</t>
  </si>
  <si>
    <t>18Dec2021</t>
  </si>
  <si>
    <t>19Dec2021</t>
  </si>
  <si>
    <t>20Dec2021</t>
  </si>
  <si>
    <t>21Dec2021</t>
  </si>
  <si>
    <t>22Dec2021</t>
  </si>
  <si>
    <t>23Dec2021</t>
  </si>
  <si>
    <t>24Dec2021</t>
  </si>
  <si>
    <t>25Dec2021</t>
  </si>
  <si>
    <t>26Dec2021</t>
  </si>
  <si>
    <t>27Dec2021</t>
  </si>
  <si>
    <t>28Dec2021</t>
  </si>
  <si>
    <t>29Dec2021</t>
  </si>
  <si>
    <t>30Dec2021</t>
  </si>
  <si>
    <t>31Dec2021</t>
  </si>
  <si>
    <t>01Jan2022</t>
  </si>
  <si>
    <t>02Jan2022</t>
  </si>
  <si>
    <t>03Jan2022</t>
  </si>
  <si>
    <t>04Jan2022</t>
  </si>
  <si>
    <t>05Jan2022</t>
  </si>
  <si>
    <t>06Jan2022</t>
  </si>
  <si>
    <t>07Jan2022</t>
  </si>
  <si>
    <t>08Jan2022</t>
  </si>
  <si>
    <t>09Jan2022</t>
  </si>
  <si>
    <t>10Jan2022</t>
  </si>
  <si>
    <t>11Jan2022</t>
  </si>
  <si>
    <t>12Jan2022</t>
  </si>
  <si>
    <t>13Jan2022</t>
  </si>
  <si>
    <t>14Jan2022</t>
  </si>
  <si>
    <t>15Jan2022</t>
  </si>
  <si>
    <t>16Jan2022</t>
  </si>
  <si>
    <t>17Jan2022</t>
  </si>
  <si>
    <t>18Jan2022</t>
  </si>
  <si>
    <t>19Jan2022</t>
  </si>
  <si>
    <t>20Jan2022</t>
  </si>
  <si>
    <t>21Jan2022</t>
  </si>
  <si>
    <t>22Jan2022</t>
  </si>
  <si>
    <t>23Jan2022</t>
  </si>
  <si>
    <t>24Jan2022</t>
  </si>
  <si>
    <t>25Jan2022</t>
  </si>
  <si>
    <t>26Jan2022</t>
  </si>
  <si>
    <t>27Jan2022</t>
  </si>
  <si>
    <t>28Jan2022</t>
  </si>
  <si>
    <t>29Jan2022</t>
  </si>
  <si>
    <t>30Jan2022</t>
  </si>
  <si>
    <t>31Jan2022</t>
  </si>
  <si>
    <t>01Feb2022</t>
  </si>
  <si>
    <t>02Feb2022</t>
  </si>
  <si>
    <t>03Feb2022</t>
  </si>
  <si>
    <t>04Feb2022</t>
  </si>
  <si>
    <t>05Feb2022</t>
  </si>
  <si>
    <t>06Feb2022</t>
  </si>
  <si>
    <t>07Feb2022</t>
  </si>
  <si>
    <t>08Feb2022</t>
  </si>
  <si>
    <t>09Feb2022</t>
  </si>
  <si>
    <t>10Feb2022</t>
  </si>
  <si>
    <t>11Feb2022</t>
  </si>
  <si>
    <t>12Feb2022</t>
  </si>
  <si>
    <t>13Feb2022</t>
  </si>
  <si>
    <t>14Feb2022</t>
  </si>
  <si>
    <t>15Feb2022</t>
  </si>
  <si>
    <t>16Feb2022</t>
  </si>
  <si>
    <t>17Feb2022</t>
  </si>
  <si>
    <t>18Feb2022</t>
  </si>
  <si>
    <t>19Feb2022</t>
  </si>
  <si>
    <t>20Feb2022</t>
  </si>
  <si>
    <t>21Feb2022</t>
  </si>
  <si>
    <t>22Feb2022</t>
  </si>
  <si>
    <t>23Feb2022</t>
  </si>
  <si>
    <t>24Feb2022</t>
  </si>
  <si>
    <t>25Feb2022</t>
  </si>
  <si>
    <t>26Feb2022</t>
  </si>
  <si>
    <t>27Feb2022</t>
  </si>
  <si>
    <t>28Feb2022</t>
  </si>
  <si>
    <t>01Mar2022</t>
  </si>
  <si>
    <t>02Mar2022</t>
  </si>
  <si>
    <t>03Mar2022</t>
  </si>
  <si>
    <t>04Mar2022</t>
  </si>
  <si>
    <t>05Mar2022</t>
  </si>
  <si>
    <t>06Mar2022</t>
  </si>
  <si>
    <t>07Mar2022</t>
  </si>
  <si>
    <t>08Mar2022</t>
  </si>
  <si>
    <t>09Mar2022</t>
  </si>
  <si>
    <t>10Mar2022</t>
  </si>
  <si>
    <t>11Mar2022</t>
  </si>
  <si>
    <t>12Mar2022</t>
  </si>
  <si>
    <t>13Mar2022</t>
  </si>
  <si>
    <t>14Mar2022</t>
  </si>
  <si>
    <t>15Mar2022</t>
  </si>
  <si>
    <t>16Mar2022</t>
  </si>
  <si>
    <t>17Mar2022</t>
  </si>
  <si>
    <t>18Mar2022</t>
  </si>
  <si>
    <t>19Mar2022</t>
  </si>
  <si>
    <t>20Mar2022</t>
  </si>
  <si>
    <t>21Mar2022</t>
  </si>
  <si>
    <t>22Mar2022</t>
  </si>
  <si>
    <t>23Mar2022</t>
  </si>
  <si>
    <t>24Mar2022</t>
  </si>
  <si>
    <t>25Mar2022</t>
  </si>
  <si>
    <t>26Mar2022</t>
  </si>
  <si>
    <t>27Mar2022</t>
  </si>
  <si>
    <t>28Mar2022</t>
  </si>
  <si>
    <t>29Mar2022</t>
  </si>
  <si>
    <t>30Mar2022</t>
  </si>
  <si>
    <t>31Mar2022</t>
  </si>
  <si>
    <t>01Apr2022</t>
  </si>
  <si>
    <t>02Apr2022</t>
  </si>
  <si>
    <t>03Apr2022</t>
  </si>
  <si>
    <t>04Apr2022</t>
  </si>
  <si>
    <t>05Apr2022</t>
  </si>
  <si>
    <t>06Apr2022</t>
  </si>
  <si>
    <t>07Apr2022</t>
  </si>
  <si>
    <t>08Apr2022</t>
  </si>
  <si>
    <t>09Apr2022</t>
  </si>
  <si>
    <t>10Apr2022</t>
  </si>
  <si>
    <t>11Apr2022</t>
  </si>
  <si>
    <t>12Apr2022</t>
  </si>
  <si>
    <t>13Apr2022</t>
  </si>
  <si>
    <t>14Apr2022</t>
  </si>
  <si>
    <t>15Apr2022</t>
  </si>
  <si>
    <t>16Apr2022</t>
  </si>
  <si>
    <t>17Apr2022</t>
  </si>
  <si>
    <t>18Apr2022</t>
  </si>
  <si>
    <t>19Apr2022</t>
  </si>
  <si>
    <t>20Apr2022</t>
  </si>
  <si>
    <t>21Apr2022</t>
  </si>
  <si>
    <t>22Apr2022</t>
  </si>
  <si>
    <t>23Apr2022</t>
  </si>
  <si>
    <t>24Apr2022</t>
  </si>
  <si>
    <t>25Apr2022</t>
  </si>
  <si>
    <t>26Apr2022</t>
  </si>
  <si>
    <t>27Apr2022</t>
  </si>
  <si>
    <t>28Apr2022</t>
  </si>
  <si>
    <t>29Apr2022</t>
  </si>
  <si>
    <t>30Apr2022</t>
  </si>
  <si>
    <t>01May2022</t>
  </si>
  <si>
    <t>02May2022</t>
  </si>
  <si>
    <t>03May2022</t>
  </si>
  <si>
    <t>04May2022</t>
  </si>
  <si>
    <t>05May2022</t>
  </si>
  <si>
    <t>06May2022</t>
  </si>
  <si>
    <t>07May2022</t>
  </si>
  <si>
    <t>08May2022</t>
  </si>
  <si>
    <t>09May2022</t>
  </si>
  <si>
    <t>10May2022</t>
  </si>
  <si>
    <t>11May2022</t>
  </si>
  <si>
    <t>12May2022</t>
  </si>
  <si>
    <t>13May2022</t>
  </si>
  <si>
    <t>14May2022</t>
  </si>
  <si>
    <t>15May2022</t>
  </si>
  <si>
    <t>16May2022</t>
  </si>
  <si>
    <t>17May2022</t>
  </si>
  <si>
    <t>18May2022</t>
  </si>
  <si>
    <t>19May2022</t>
  </si>
  <si>
    <t>20May2022</t>
  </si>
  <si>
    <t>21May2022</t>
  </si>
  <si>
    <t>22May2022</t>
  </si>
  <si>
    <t>23May2022</t>
  </si>
  <si>
    <t>24May2022</t>
  </si>
  <si>
    <t>25May2022</t>
  </si>
  <si>
    <t>26May2022</t>
  </si>
  <si>
    <t>27May2022</t>
  </si>
  <si>
    <t>28May2022</t>
  </si>
  <si>
    <t>29May2022</t>
  </si>
  <si>
    <t>30May2022</t>
  </si>
  <si>
    <t>31May2022</t>
  </si>
  <si>
    <t>01Jun2022</t>
  </si>
  <si>
    <t>02Jun2022</t>
  </si>
  <si>
    <t>03Jun2022</t>
  </si>
  <si>
    <t>04Jun2022</t>
  </si>
  <si>
    <t>05Jun2022</t>
  </si>
  <si>
    <t>06Jun2022</t>
  </si>
  <si>
    <t>07Jun2022</t>
  </si>
  <si>
    <t>08Jun2022</t>
  </si>
  <si>
    <t>09Jun2022</t>
  </si>
  <si>
    <t>10Jun2022</t>
  </si>
  <si>
    <t>11Jun2022</t>
  </si>
  <si>
    <t>12Jun2022</t>
  </si>
  <si>
    <t>13Jun2022</t>
  </si>
  <si>
    <t>14Jun2022</t>
  </si>
  <si>
    <t>15Jun2022</t>
  </si>
  <si>
    <t>16Jun2022</t>
  </si>
  <si>
    <t>17Jun2022</t>
  </si>
  <si>
    <t>18Jun2022</t>
  </si>
  <si>
    <t>19Jun2022</t>
  </si>
  <si>
    <t>20Jun2022</t>
  </si>
  <si>
    <t>21Jun2022</t>
  </si>
  <si>
    <t>22Jun2022</t>
  </si>
  <si>
    <t>23Jun2022</t>
  </si>
  <si>
    <t>24Jun2022</t>
  </si>
  <si>
    <t>25Jun2022</t>
  </si>
  <si>
    <t>26Jun2022</t>
  </si>
  <si>
    <t>27Jun2022</t>
  </si>
  <si>
    <t>28Jun2022</t>
  </si>
  <si>
    <t>29Jun2022</t>
  </si>
  <si>
    <t>30Jun2022</t>
  </si>
  <si>
    <t>01Jul2022</t>
  </si>
  <si>
    <t>02Jul2022</t>
  </si>
  <si>
    <t>03Jul2022</t>
  </si>
  <si>
    <t>04Jul2022</t>
  </si>
  <si>
    <t>05Jul2022</t>
  </si>
  <si>
    <t>06Jul2022</t>
  </si>
  <si>
    <t>07Jul2022</t>
  </si>
  <si>
    <t>08Jul2022</t>
  </si>
  <si>
    <t>09Jul2022</t>
  </si>
  <si>
    <t>10Jul2022</t>
  </si>
  <si>
    <t>11Jul2022</t>
  </si>
  <si>
    <t>12Jul2022</t>
  </si>
  <si>
    <t>13Jul2022</t>
  </si>
  <si>
    <t>14Jul2022</t>
  </si>
  <si>
    <t>15Jul2022</t>
  </si>
  <si>
    <t>16Jul2022</t>
  </si>
  <si>
    <t>17Jul2022</t>
  </si>
  <si>
    <t>18Jul2022</t>
  </si>
  <si>
    <t>19Jul2022</t>
  </si>
  <si>
    <t>20Jul2022</t>
  </si>
  <si>
    <t>21Jul2022</t>
  </si>
  <si>
    <t>22Jul2022</t>
  </si>
  <si>
    <t>23Jul2022</t>
  </si>
  <si>
    <t>24Jul2022</t>
  </si>
  <si>
    <t>25Jul2022</t>
  </si>
  <si>
    <t>26Jul2022</t>
  </si>
  <si>
    <t>27Jul2022</t>
  </si>
  <si>
    <t>28Jul2022</t>
  </si>
  <si>
    <t>29Jul2022</t>
  </si>
  <si>
    <t>30Jul2022</t>
  </si>
  <si>
    <t>31Jul2022</t>
  </si>
  <si>
    <t>01Aug2022</t>
  </si>
  <si>
    <t>02Aug2022</t>
  </si>
  <si>
    <t>03Aug2022</t>
  </si>
  <si>
    <t>04Aug2022</t>
  </si>
  <si>
    <t>05Aug2022</t>
  </si>
  <si>
    <t>06Aug2022</t>
  </si>
  <si>
    <t>07Aug2022</t>
  </si>
  <si>
    <t>08Aug2022</t>
  </si>
  <si>
    <t>09Aug2022</t>
  </si>
  <si>
    <t>10Aug2022</t>
  </si>
  <si>
    <t>11Aug2022</t>
  </si>
  <si>
    <t>12Aug2022</t>
  </si>
  <si>
    <t>13Aug2022</t>
  </si>
  <si>
    <t>14Aug2022</t>
  </si>
  <si>
    <t>15Aug2022</t>
  </si>
  <si>
    <t>16Aug2022</t>
  </si>
  <si>
    <t>17Aug2022</t>
  </si>
  <si>
    <t>18Aug2022</t>
  </si>
  <si>
    <t>19Aug2022</t>
  </si>
  <si>
    <t>20Aug2022</t>
  </si>
  <si>
    <t>21Aug2022</t>
  </si>
  <si>
    <t>22Aug2022</t>
  </si>
  <si>
    <t>23Aug2022</t>
  </si>
  <si>
    <t>24Aug2022</t>
  </si>
  <si>
    <t>25Aug2022</t>
  </si>
  <si>
    <t>26Aug2022</t>
  </si>
  <si>
    <t>27Aug2022</t>
  </si>
  <si>
    <t>28Aug2022</t>
  </si>
  <si>
    <t>29Aug2022</t>
  </si>
  <si>
    <t>30Aug2022</t>
  </si>
  <si>
    <t>31Aug2022</t>
  </si>
  <si>
    <t>01Sep2022</t>
  </si>
  <si>
    <t>02Sep2022</t>
  </si>
  <si>
    <t>03Sep2022</t>
  </si>
  <si>
    <t>04Sep2022</t>
  </si>
  <si>
    <t>05Sep2022</t>
  </si>
  <si>
    <t>06Sep2022</t>
  </si>
  <si>
    <t>07Sep2022</t>
  </si>
  <si>
    <t>08Sep2022</t>
  </si>
  <si>
    <t>09Sep2022</t>
  </si>
  <si>
    <t>10Sep2022</t>
  </si>
  <si>
    <t>11Sep2022</t>
  </si>
  <si>
    <t>12Sep2022</t>
  </si>
  <si>
    <t>13Sep2022</t>
  </si>
  <si>
    <t>14Sep2022</t>
  </si>
  <si>
    <t>15Sep2022</t>
  </si>
  <si>
    <t>16Sep2022</t>
  </si>
  <si>
    <t>17Sep2022</t>
  </si>
  <si>
    <t>18Sep2022</t>
  </si>
  <si>
    <t>19Sep2022</t>
  </si>
  <si>
    <t>20Sep2022</t>
  </si>
  <si>
    <t>21Sep2022</t>
  </si>
  <si>
    <t>22Sep2022</t>
  </si>
  <si>
    <t>23Sep2022</t>
  </si>
  <si>
    <t>24Sep2022</t>
  </si>
  <si>
    <t>25Sep2022</t>
  </si>
  <si>
    <t>26Sep2022</t>
  </si>
  <si>
    <t>27Sep2022</t>
  </si>
  <si>
    <t>28Sep2022</t>
  </si>
  <si>
    <t>29Sep2022</t>
  </si>
  <si>
    <t>30Sep2022</t>
  </si>
  <si>
    <t>01Oct2022</t>
  </si>
  <si>
    <t>02Oct2022</t>
  </si>
  <si>
    <t>03Oct2022</t>
  </si>
  <si>
    <t>04Oct2022</t>
  </si>
  <si>
    <t>05Oct2022</t>
  </si>
  <si>
    <t>06Oct2022</t>
  </si>
  <si>
    <t>07Oct2022</t>
  </si>
  <si>
    <t>08Oct2022</t>
  </si>
  <si>
    <t>09Oct2022</t>
  </si>
  <si>
    <t>10Oct2022</t>
  </si>
  <si>
    <t>11Oct2022</t>
  </si>
  <si>
    <t>12Oct2022</t>
  </si>
  <si>
    <t>13Oct2022</t>
  </si>
  <si>
    <t>14Oct2022</t>
  </si>
  <si>
    <t>15Oct2022</t>
  </si>
  <si>
    <t>16Oct2022</t>
  </si>
  <si>
    <t>17Oct2022</t>
  </si>
  <si>
    <t>18Oct2022</t>
  </si>
  <si>
    <t>19Oct2022</t>
  </si>
  <si>
    <t>20Oct2022</t>
  </si>
  <si>
    <t>21Oct2022</t>
  </si>
  <si>
    <t>22Oct2022</t>
  </si>
  <si>
    <t>23Oct2022</t>
  </si>
  <si>
    <t>24Oct2022</t>
  </si>
  <si>
    <t>25Oct2022</t>
  </si>
  <si>
    <t>26Oct2022</t>
  </si>
  <si>
    <t>27Oct2022</t>
  </si>
  <si>
    <t>28Oct2022</t>
  </si>
  <si>
    <t>29Oct2022</t>
  </si>
  <si>
    <t>30Oct2022</t>
  </si>
  <si>
    <t>31Oct2022</t>
  </si>
  <si>
    <t>01Nov2022</t>
  </si>
  <si>
    <t>02Nov2022</t>
  </si>
  <si>
    <t>03Nov2022</t>
  </si>
  <si>
    <t>04Nov2022</t>
  </si>
  <si>
    <t>05Nov2022</t>
  </si>
  <si>
    <t>06Nov2022</t>
  </si>
  <si>
    <t>07Nov2022</t>
  </si>
  <si>
    <t>08Nov2022</t>
  </si>
  <si>
    <t>09Nov2022</t>
  </si>
  <si>
    <t>10Nov2022</t>
  </si>
  <si>
    <t>11Nov2022</t>
  </si>
  <si>
    <t>12Nov2022</t>
  </si>
  <si>
    <t>13Nov2022</t>
  </si>
  <si>
    <t>14Nov2022</t>
  </si>
  <si>
    <t>15Nov2022</t>
  </si>
  <si>
    <t>16Nov2022</t>
  </si>
  <si>
    <t>17Nov2022</t>
  </si>
  <si>
    <t>18Nov2022</t>
  </si>
  <si>
    <t>19Nov2022</t>
  </si>
  <si>
    <t>20Nov2022</t>
  </si>
  <si>
    <t>21Nov2022</t>
  </si>
  <si>
    <t>22Nov2022</t>
  </si>
  <si>
    <t>23Nov2022</t>
  </si>
  <si>
    <t>24Nov2022</t>
  </si>
  <si>
    <t>25Nov2022</t>
  </si>
  <si>
    <t>26Nov2022</t>
  </si>
  <si>
    <t>27Nov2022</t>
  </si>
  <si>
    <t>28Nov2022</t>
  </si>
  <si>
    <t>29Nov2022</t>
  </si>
  <si>
    <t>30Nov2022</t>
  </si>
  <si>
    <t>01Dec2022</t>
  </si>
  <si>
    <t>02Dec2022</t>
  </si>
  <si>
    <t>03Dec2022</t>
  </si>
  <si>
    <t>04Dec2022</t>
  </si>
  <si>
    <t>05Dec2022</t>
  </si>
  <si>
    <t>06Dec2022</t>
  </si>
  <si>
    <t>07Dec2022</t>
  </si>
  <si>
    <t>08Dec2022</t>
  </si>
  <si>
    <t>09Dec2022</t>
  </si>
  <si>
    <t>10Dec2022</t>
  </si>
  <si>
    <t>11Dec2022</t>
  </si>
  <si>
    <t>12Dec2022</t>
  </si>
  <si>
    <t>13Dec2022</t>
  </si>
  <si>
    <t>14Dec2022</t>
  </si>
  <si>
    <t>15Dec2022</t>
  </si>
  <si>
    <t>16Dec2022</t>
  </si>
  <si>
    <t>17Dec2022</t>
  </si>
  <si>
    <t>18Dec2022</t>
  </si>
  <si>
    <t>19Dec2022</t>
  </si>
  <si>
    <t>20Dec2022</t>
  </si>
  <si>
    <t>21Dec2022</t>
  </si>
  <si>
    <t>22Dec2022</t>
  </si>
  <si>
    <t>23Dec2022</t>
  </si>
  <si>
    <t>24Dec2022</t>
  </si>
  <si>
    <t>25Dec2022</t>
  </si>
  <si>
    <t>26Dec2022</t>
  </si>
  <si>
    <t>27Dec2022</t>
  </si>
  <si>
    <t>28Dec2022</t>
  </si>
  <si>
    <t>29Dec2022</t>
  </si>
  <si>
    <t>30Dec2022</t>
  </si>
  <si>
    <t>31Dec2022</t>
  </si>
  <si>
    <t>01Jan2023</t>
  </si>
  <si>
    <t>02Jan2023</t>
  </si>
  <si>
    <t>03Jan2023</t>
  </si>
  <si>
    <t>04Jan2023</t>
  </si>
  <si>
    <t>05Jan2023</t>
  </si>
  <si>
    <t>06Jan2023</t>
  </si>
  <si>
    <t>07Jan2023</t>
  </si>
  <si>
    <t>08Jan2023</t>
  </si>
  <si>
    <t>09Jan2023</t>
  </si>
  <si>
    <t>10Jan2023</t>
  </si>
  <si>
    <t>11Jan2023</t>
  </si>
  <si>
    <t>12Jan2023</t>
  </si>
  <si>
    <t>13Jan2023</t>
  </si>
  <si>
    <t>14Jan2023</t>
  </si>
  <si>
    <t>15Jan2023</t>
  </si>
  <si>
    <t>16Jan2023</t>
  </si>
  <si>
    <t>17Jan2023</t>
  </si>
  <si>
    <t>18Jan2023</t>
  </si>
  <si>
    <t>19Jan2023</t>
  </si>
  <si>
    <t>20Jan2023</t>
  </si>
  <si>
    <t>21Jan2023</t>
  </si>
  <si>
    <t>22Jan2023</t>
  </si>
  <si>
    <t>23Jan2023</t>
  </si>
  <si>
    <t>24Jan2023</t>
  </si>
  <si>
    <t>25Jan2023</t>
  </si>
  <si>
    <t>26Jan2023</t>
  </si>
  <si>
    <t>27Jan2023</t>
  </si>
  <si>
    <t>28Jan2023</t>
  </si>
  <si>
    <t>29Jan2023</t>
  </si>
  <si>
    <t>30Jan2023</t>
  </si>
  <si>
    <t>31Jan2023</t>
  </si>
  <si>
    <t>01Feb2023</t>
  </si>
  <si>
    <t>02Feb2023</t>
  </si>
  <si>
    <t>03Feb2023</t>
  </si>
  <si>
    <t>04Feb2023</t>
  </si>
  <si>
    <t>05Feb2023</t>
  </si>
  <si>
    <t>06Feb2023</t>
  </si>
  <si>
    <t>07Feb2023</t>
  </si>
  <si>
    <t>08Feb2023</t>
  </si>
  <si>
    <t>09Feb2023</t>
  </si>
  <si>
    <t>10Feb2023</t>
  </si>
  <si>
    <t>11Feb2023</t>
  </si>
  <si>
    <t>12Feb2023</t>
  </si>
  <si>
    <t>13Feb2023</t>
  </si>
  <si>
    <t>14Feb2023</t>
  </si>
  <si>
    <t>15Feb2023</t>
  </si>
  <si>
    <t>16Feb2023</t>
  </si>
  <si>
    <t>17Feb2023</t>
  </si>
  <si>
    <t>18Feb2023</t>
  </si>
  <si>
    <t>19Feb2023</t>
  </si>
  <si>
    <t>20Feb2023</t>
  </si>
  <si>
    <t>21Feb2023</t>
  </si>
  <si>
    <t>22Feb2023</t>
  </si>
  <si>
    <t>23Feb2023</t>
  </si>
  <si>
    <t>24Feb2023</t>
  </si>
  <si>
    <t>25Feb2023</t>
  </si>
  <si>
    <t>26Feb2023</t>
  </si>
  <si>
    <t>27Feb2023</t>
  </si>
  <si>
    <t>28Feb2023</t>
  </si>
  <si>
    <t>01Mar2023</t>
  </si>
  <si>
    <t>02Mar2023</t>
  </si>
  <si>
    <t>03Mar2023</t>
  </si>
  <si>
    <t>04Mar2023</t>
  </si>
  <si>
    <t>05Mar2023</t>
  </si>
  <si>
    <t>06Mar2023</t>
  </si>
  <si>
    <t>07Mar2023</t>
  </si>
  <si>
    <t>08Mar2023</t>
  </si>
  <si>
    <t>09Mar2023</t>
  </si>
  <si>
    <t>10Mar2023</t>
  </si>
  <si>
    <t>11Mar2023</t>
  </si>
  <si>
    <t>12Mar2023</t>
  </si>
  <si>
    <t>13Mar2023</t>
  </si>
  <si>
    <t>14Mar2023</t>
  </si>
  <si>
    <t>15Mar2023</t>
  </si>
  <si>
    <t>16Mar2023</t>
  </si>
  <si>
    <t>17Mar2023</t>
  </si>
  <si>
    <t>18Mar2023</t>
  </si>
  <si>
    <t>19Mar2023</t>
  </si>
  <si>
    <t>20Mar2023</t>
  </si>
  <si>
    <t>21Mar2023</t>
  </si>
  <si>
    <t>22Mar2023</t>
  </si>
  <si>
    <t>23Mar2023</t>
  </si>
  <si>
    <t>24Mar2023</t>
  </si>
  <si>
    <t>25Mar2023</t>
  </si>
  <si>
    <t>26Mar2023</t>
  </si>
  <si>
    <t>27Mar2023</t>
  </si>
  <si>
    <t>28Mar2023</t>
  </si>
  <si>
    <t>29Mar2023</t>
  </si>
  <si>
    <t>30Mar2023</t>
  </si>
  <si>
    <t>31Mar2023</t>
  </si>
  <si>
    <t>01Apr2023</t>
  </si>
  <si>
    <t>02Apr2023</t>
  </si>
  <si>
    <t>03Apr2023</t>
  </si>
  <si>
    <t>04Apr2023</t>
  </si>
  <si>
    <t>05Apr2023</t>
  </si>
  <si>
    <t>06Apr2023</t>
  </si>
  <si>
    <t>07Apr2023</t>
  </si>
  <si>
    <t>08Apr2023</t>
  </si>
  <si>
    <t>09Apr2023</t>
  </si>
  <si>
    <t>10Apr2023</t>
  </si>
  <si>
    <t>11Apr2023</t>
  </si>
  <si>
    <t>12Apr2023</t>
  </si>
  <si>
    <t>13Apr2023</t>
  </si>
  <si>
    <t>14Apr2023</t>
  </si>
  <si>
    <t>15Apr2023</t>
  </si>
  <si>
    <t>16Apr2023</t>
  </si>
  <si>
    <t>17Apr2023</t>
  </si>
  <si>
    <t>18Apr2023</t>
  </si>
  <si>
    <t>19Apr2023</t>
  </si>
  <si>
    <t>20Apr2023</t>
  </si>
  <si>
    <t>21Apr2023</t>
  </si>
  <si>
    <t>22Apr2023</t>
  </si>
  <si>
    <t>23Apr2023</t>
  </si>
  <si>
    <t>24Apr2023</t>
  </si>
  <si>
    <t>25Apr2023</t>
  </si>
  <si>
    <t>26Apr2023</t>
  </si>
  <si>
    <t>27Apr2023</t>
  </si>
  <si>
    <t>28Apr2023</t>
  </si>
  <si>
    <t>29Apr2023</t>
  </si>
  <si>
    <t>30Apr2023</t>
  </si>
  <si>
    <t>01May2023</t>
  </si>
  <si>
    <t>02May2023</t>
  </si>
  <si>
    <t>03May2023</t>
  </si>
  <si>
    <t>04May2023</t>
  </si>
  <si>
    <t>05May2023</t>
  </si>
  <si>
    <t>06May2023</t>
  </si>
  <si>
    <t>07May2023</t>
  </si>
  <si>
    <t>08May2023</t>
  </si>
  <si>
    <t>09May2023</t>
  </si>
  <si>
    <t>10May2023</t>
  </si>
  <si>
    <t>11May2023</t>
  </si>
  <si>
    <t>12May2023</t>
  </si>
  <si>
    <t>13May2023</t>
  </si>
  <si>
    <t>14May2023</t>
  </si>
  <si>
    <t>15May2023</t>
  </si>
  <si>
    <t>16May2023</t>
  </si>
  <si>
    <t>17May2023</t>
  </si>
  <si>
    <t>18May2023</t>
  </si>
  <si>
    <t>19May2023</t>
  </si>
  <si>
    <t>20May2023</t>
  </si>
  <si>
    <t>21May2023</t>
  </si>
  <si>
    <t>22May2023</t>
  </si>
  <si>
    <t>23May2023</t>
  </si>
  <si>
    <t>24May2023</t>
  </si>
  <si>
    <t>25May2023</t>
  </si>
  <si>
    <t>26May2023</t>
  </si>
  <si>
    <t>27May2023</t>
  </si>
  <si>
    <t>28May2023</t>
  </si>
  <si>
    <t>29May2023</t>
  </si>
  <si>
    <t>30May2023</t>
  </si>
  <si>
    <t>31May2023</t>
  </si>
  <si>
    <t>01Jun2023</t>
  </si>
  <si>
    <t>02Jun2023</t>
  </si>
  <si>
    <t>03Jun2023</t>
  </si>
  <si>
    <t>04Jun2023</t>
  </si>
  <si>
    <t>05Jun2023</t>
  </si>
  <si>
    <t>06Jun2023</t>
  </si>
  <si>
    <t>07Jun2023</t>
  </si>
  <si>
    <t>08Jun2023</t>
  </si>
  <si>
    <t>09Jun2023</t>
  </si>
  <si>
    <t>10Jun2023</t>
  </si>
  <si>
    <t>11Jun2023</t>
  </si>
  <si>
    <t>12Jun2023</t>
  </si>
  <si>
    <t>13Jun2023</t>
  </si>
  <si>
    <t>14Jun2023</t>
  </si>
  <si>
    <t>15Jun2023</t>
  </si>
  <si>
    <t>16Jun2023</t>
  </si>
  <si>
    <t>17Jun2023</t>
  </si>
  <si>
    <t>18Jun2023</t>
  </si>
  <si>
    <t>19Jun2023</t>
  </si>
  <si>
    <t>20Jun2023</t>
  </si>
  <si>
    <t>21Jun2023</t>
  </si>
  <si>
    <t>22Jun2023</t>
  </si>
  <si>
    <t>23Jun2023</t>
  </si>
  <si>
    <t>24Jun2023</t>
  </si>
  <si>
    <t>25Jun2023</t>
  </si>
  <si>
    <t>26Jun2023</t>
  </si>
  <si>
    <t>27Jun2023</t>
  </si>
  <si>
    <t>28Jun2023</t>
  </si>
  <si>
    <t>29Jun2023</t>
  </si>
  <si>
    <t>30Jun2023</t>
  </si>
  <si>
    <t>01Jul2023</t>
  </si>
  <si>
    <t>02Jul2023</t>
  </si>
  <si>
    <t>03Jul2023</t>
  </si>
  <si>
    <t>04Jul2023</t>
  </si>
  <si>
    <t>05Jul2023</t>
  </si>
  <si>
    <t>06Jul2023</t>
  </si>
  <si>
    <t>07Jul2023</t>
  </si>
  <si>
    <t>08Jul2023</t>
  </si>
  <si>
    <t>09Jul2023</t>
  </si>
  <si>
    <t>10Jul2023</t>
  </si>
  <si>
    <t>11Jul2023</t>
  </si>
  <si>
    <t>12Jul2023</t>
  </si>
  <si>
    <t>13Jul2023</t>
  </si>
  <si>
    <t>14Jul2023</t>
  </si>
  <si>
    <t>15Jul2023</t>
  </si>
  <si>
    <t>16Jul2023</t>
  </si>
  <si>
    <t>17Jul2023</t>
  </si>
  <si>
    <t>18Jul2023</t>
  </si>
  <si>
    <t>19Jul2023</t>
  </si>
  <si>
    <t>20Jul2023</t>
  </si>
  <si>
    <t>21Jul2023</t>
  </si>
  <si>
    <t>22Jul2023</t>
  </si>
  <si>
    <t>23Jul2023</t>
  </si>
  <si>
    <t>24Jul2023</t>
  </si>
  <si>
    <t>25Jul2023</t>
  </si>
  <si>
    <t>26Jul2023</t>
  </si>
  <si>
    <t>27Jul2023</t>
  </si>
  <si>
    <t>28Jul2023</t>
  </si>
  <si>
    <t>29Jul2023</t>
  </si>
  <si>
    <t>30Jul2023</t>
  </si>
  <si>
    <t>31Jul2023</t>
  </si>
  <si>
    <t>01Aug2023</t>
  </si>
  <si>
    <t>02Aug2023</t>
  </si>
  <si>
    <t>03Aug2023</t>
  </si>
  <si>
    <t>04Aug2023</t>
  </si>
  <si>
    <t>05Aug2023</t>
  </si>
  <si>
    <t>06Aug2023</t>
  </si>
  <si>
    <t>07Aug2023</t>
  </si>
  <si>
    <t>08Aug2023</t>
  </si>
  <si>
    <t>09Aug2023</t>
  </si>
  <si>
    <t>10Aug2023</t>
  </si>
  <si>
    <t>11Aug2023</t>
  </si>
  <si>
    <t>12Aug2023</t>
  </si>
  <si>
    <t>13Aug2023</t>
  </si>
  <si>
    <t>14Aug2023</t>
  </si>
  <si>
    <t>15Aug2023</t>
  </si>
  <si>
    <t>16Aug2023</t>
  </si>
  <si>
    <t>17Aug2023</t>
  </si>
  <si>
    <t>18Aug2023</t>
  </si>
  <si>
    <t>19Aug2023</t>
  </si>
  <si>
    <t>20Aug2023</t>
  </si>
  <si>
    <t>21Aug2023</t>
  </si>
  <si>
    <t>22Aug2023</t>
  </si>
  <si>
    <t>23Aug2023</t>
  </si>
  <si>
    <t>24Aug2023</t>
  </si>
  <si>
    <t>25Aug2023</t>
  </si>
  <si>
    <t>26Aug2023</t>
  </si>
  <si>
    <t>27Aug2023</t>
  </si>
  <si>
    <t>28Aug2023</t>
  </si>
  <si>
    <t>29Aug2023</t>
  </si>
  <si>
    <t>30Aug2023</t>
  </si>
  <si>
    <t>31Aug2023</t>
  </si>
  <si>
    <t>01Sep2023</t>
  </si>
  <si>
    <t>02Sep2023</t>
  </si>
  <si>
    <t>03Sep2023</t>
  </si>
  <si>
    <t>04Sep2023</t>
  </si>
  <si>
    <t>05Sep2023</t>
  </si>
  <si>
    <t>06Sep2023</t>
  </si>
  <si>
    <t>07Sep2023</t>
  </si>
  <si>
    <t>08Sep2023</t>
  </si>
  <si>
    <t>09Sep2023</t>
  </si>
  <si>
    <t>10Sep2023</t>
  </si>
  <si>
    <t>11Sep2023</t>
  </si>
  <si>
    <t>12Sep2023</t>
  </si>
  <si>
    <t>13Sep2023</t>
  </si>
  <si>
    <t>14Sep2023</t>
  </si>
  <si>
    <t>15Sep2023</t>
  </si>
  <si>
    <t>16Sep2023</t>
  </si>
  <si>
    <t>17Sep2023</t>
  </si>
  <si>
    <t>18Sep2023</t>
  </si>
  <si>
    <t>19Sep2023</t>
  </si>
  <si>
    <t>20Sep2023</t>
  </si>
  <si>
    <t>21Sep2023</t>
  </si>
  <si>
    <t>22Sep2023</t>
  </si>
  <si>
    <t>23Sep2023</t>
  </si>
  <si>
    <t>24Sep2023</t>
  </si>
  <si>
    <t>25Sep2023</t>
  </si>
  <si>
    <t>26Sep2023</t>
  </si>
  <si>
    <t>27Sep2023</t>
  </si>
  <si>
    <t>28Sep2023</t>
  </si>
  <si>
    <t>29Sep2023</t>
  </si>
  <si>
    <t>30Sep2023</t>
  </si>
  <si>
    <t>01Oct2023</t>
  </si>
  <si>
    <t>02Oct2023</t>
  </si>
  <si>
    <t>03Oct2023</t>
  </si>
  <si>
    <t>04Oct2023</t>
  </si>
  <si>
    <t>05Oct2023</t>
  </si>
  <si>
    <t>06Oct2023</t>
  </si>
  <si>
    <t>07Oct2023</t>
  </si>
  <si>
    <t>08Oct2023</t>
  </si>
  <si>
    <t>09Oct2023</t>
  </si>
  <si>
    <t>10Oct2023</t>
  </si>
  <si>
    <t>11Oct2023</t>
  </si>
  <si>
    <t>12Oct2023</t>
  </si>
  <si>
    <t>13Oct2023</t>
  </si>
  <si>
    <t>14Oct2023</t>
  </si>
  <si>
    <t>15Oct2023</t>
  </si>
  <si>
    <t>16Oct2023</t>
  </si>
  <si>
    <t>17Oct2023</t>
  </si>
  <si>
    <t>18Oct2023</t>
  </si>
  <si>
    <t>19Oct2023</t>
  </si>
  <si>
    <t>20Oct2023</t>
  </si>
  <si>
    <t>21Oct2023</t>
  </si>
  <si>
    <t>22Oct2023</t>
  </si>
  <si>
    <t>23Oct2023</t>
  </si>
  <si>
    <t>24Oct2023</t>
  </si>
  <si>
    <t>25Oct2023</t>
  </si>
  <si>
    <t>26Oct2023</t>
  </si>
  <si>
    <t>27Oct2023</t>
  </si>
  <si>
    <t>28Oct2023</t>
  </si>
  <si>
    <t>29Oct2023</t>
  </si>
  <si>
    <t>30Oct2023</t>
  </si>
  <si>
    <t>31Oct2023</t>
  </si>
  <si>
    <t>01Nov2023</t>
  </si>
  <si>
    <t>02Nov2023</t>
  </si>
  <si>
    <t>03Nov2023</t>
  </si>
  <si>
    <t>04Nov2023</t>
  </si>
  <si>
    <t>05Nov2023</t>
  </si>
  <si>
    <t>06Nov2023</t>
  </si>
  <si>
    <t>07Nov2023</t>
  </si>
  <si>
    <t>08Nov2023</t>
  </si>
  <si>
    <t>09Nov2023</t>
  </si>
  <si>
    <t>10Nov2023</t>
  </si>
  <si>
    <t>11Nov2023</t>
  </si>
  <si>
    <t>12Nov2023</t>
  </si>
  <si>
    <t>13Nov2023</t>
  </si>
  <si>
    <t>14Nov2023</t>
  </si>
  <si>
    <t>15Nov2023</t>
  </si>
  <si>
    <t>16Nov2023</t>
  </si>
  <si>
    <t>17Nov2023</t>
  </si>
  <si>
    <t>18Nov2023</t>
  </si>
  <si>
    <t>19Nov2023</t>
  </si>
  <si>
    <t>20Nov2023</t>
  </si>
  <si>
    <t>21Nov2023</t>
  </si>
  <si>
    <t>22Nov2023</t>
  </si>
  <si>
    <t>23Nov2023</t>
  </si>
  <si>
    <t>24Nov2023</t>
  </si>
  <si>
    <t>25Nov2023</t>
  </si>
  <si>
    <t>26Nov2023</t>
  </si>
  <si>
    <t>27Nov2023</t>
  </si>
  <si>
    <t>28Nov2023</t>
  </si>
  <si>
    <t>29Nov2023</t>
  </si>
  <si>
    <t>30Nov2023</t>
  </si>
  <si>
    <t>01Dec2023</t>
  </si>
  <si>
    <t>02Dec2023</t>
  </si>
  <si>
    <t>03Dec2023</t>
  </si>
  <si>
    <t>04Dec2023</t>
  </si>
  <si>
    <t>05Dec2023</t>
  </si>
  <si>
    <t>06Dec2023</t>
  </si>
  <si>
    <t>07Dec2023</t>
  </si>
  <si>
    <t>08Dec2023</t>
  </si>
  <si>
    <t>09Dec2023</t>
  </si>
  <si>
    <t>10Dec2023</t>
  </si>
  <si>
    <t>11Dec2023</t>
  </si>
  <si>
    <t>12Dec2023</t>
  </si>
  <si>
    <t>13Dec2023</t>
  </si>
  <si>
    <t>14Dec2023</t>
  </si>
  <si>
    <t>15Dec2023</t>
  </si>
  <si>
    <t>16Dec2023</t>
  </si>
  <si>
    <t>17Dec2023</t>
  </si>
  <si>
    <t>18Dec2023</t>
  </si>
  <si>
    <t>19Dec2023</t>
  </si>
  <si>
    <t>20Dec2023</t>
  </si>
  <si>
    <t>21Dec2023</t>
  </si>
  <si>
    <t>22Dec2023</t>
  </si>
  <si>
    <t>23Dec2023</t>
  </si>
  <si>
    <t>24Dec2023</t>
  </si>
  <si>
    <t>25Dec2023</t>
  </si>
  <si>
    <t>26Dec2023</t>
  </si>
  <si>
    <t>27Dec2023</t>
  </si>
  <si>
    <t>28Dec2023</t>
  </si>
  <si>
    <t>29Dec2023</t>
  </si>
  <si>
    <t>30Dec2023</t>
  </si>
  <si>
    <t>31Dec2023</t>
  </si>
  <si>
    <t>01Jan2024</t>
  </si>
  <si>
    <t>02Jan2024</t>
  </si>
  <si>
    <t>03Jan2024</t>
  </si>
  <si>
    <t>04Jan2024</t>
  </si>
  <si>
    <t>05Jan2024</t>
  </si>
  <si>
    <t>06Jan2024</t>
  </si>
  <si>
    <t>07Jan2024</t>
  </si>
  <si>
    <t>08Jan2024</t>
  </si>
  <si>
    <t>09Jan2024</t>
  </si>
  <si>
    <t>10Jan2024</t>
  </si>
  <si>
    <t>11Jan2024</t>
  </si>
  <si>
    <t>12Jan2024</t>
  </si>
  <si>
    <t>13Jan2024</t>
  </si>
  <si>
    <t>14Jan2024</t>
  </si>
  <si>
    <t>15Jan2024</t>
  </si>
  <si>
    <t>16Jan2024</t>
  </si>
  <si>
    <t>17Jan2024</t>
  </si>
  <si>
    <t>18Jan2024</t>
  </si>
  <si>
    <t>19Jan2024</t>
  </si>
  <si>
    <t>20Jan2024</t>
  </si>
  <si>
    <t>21Jan2024</t>
  </si>
  <si>
    <t>22Jan2024</t>
  </si>
  <si>
    <t>23Jan2024</t>
  </si>
  <si>
    <t>24Jan2024</t>
  </si>
  <si>
    <t>25Jan2024</t>
  </si>
  <si>
    <t>26Jan2024</t>
  </si>
  <si>
    <t>27Jan2024</t>
  </si>
  <si>
    <t>28Jan2024</t>
  </si>
  <si>
    <t>29Jan2024</t>
  </si>
  <si>
    <t>30Jan2024</t>
  </si>
  <si>
    <t>31Jan2024</t>
  </si>
  <si>
    <t>01Feb2024</t>
  </si>
  <si>
    <t>02Feb2024</t>
  </si>
  <si>
    <t>03Feb2024</t>
  </si>
  <si>
    <t>04Feb2024</t>
  </si>
  <si>
    <t>05Feb2024</t>
  </si>
  <si>
    <t>06Feb2024</t>
  </si>
  <si>
    <t>07Feb2024</t>
  </si>
  <si>
    <t>08Feb2024</t>
  </si>
  <si>
    <t>09Feb2024</t>
  </si>
  <si>
    <t>10Feb2024</t>
  </si>
  <si>
    <t>11Feb2024</t>
  </si>
  <si>
    <t>12Feb2024</t>
  </si>
  <si>
    <t>13Feb2024</t>
  </si>
  <si>
    <t>14Feb2024</t>
  </si>
  <si>
    <t>15Feb2024</t>
  </si>
  <si>
    <t>16Feb2024</t>
  </si>
  <si>
    <t>17Feb2024</t>
  </si>
  <si>
    <t>18Feb2024</t>
  </si>
  <si>
    <t>19Feb2024</t>
  </si>
  <si>
    <t>20Feb2024</t>
  </si>
  <si>
    <t>21Feb2024</t>
  </si>
  <si>
    <t>22Feb2024</t>
  </si>
  <si>
    <t>23Feb2024</t>
  </si>
  <si>
    <t>24Feb2024</t>
  </si>
  <si>
    <t>25Feb2024</t>
  </si>
  <si>
    <t>26Feb2024</t>
  </si>
  <si>
    <t>27Feb2024</t>
  </si>
  <si>
    <t>28Feb2024</t>
  </si>
  <si>
    <t>29Feb2024</t>
  </si>
  <si>
    <t>01Mar2024</t>
  </si>
  <si>
    <t>02Mar2024</t>
  </si>
  <si>
    <t>03Mar2024</t>
  </si>
  <si>
    <t>04Mar2024</t>
  </si>
  <si>
    <t>05Mar2024</t>
  </si>
  <si>
    <t>06Mar2024</t>
  </si>
  <si>
    <t>07Mar2024</t>
  </si>
  <si>
    <t>08Mar2024</t>
  </si>
  <si>
    <t>09Mar2024</t>
  </si>
  <si>
    <t>10Mar2024</t>
  </si>
  <si>
    <t>11Mar2024</t>
  </si>
  <si>
    <t>12Mar2024</t>
  </si>
  <si>
    <t>13Mar2024</t>
  </si>
  <si>
    <t>14Mar2024</t>
  </si>
  <si>
    <t>15Mar2024</t>
  </si>
  <si>
    <t>16Mar2024</t>
  </si>
  <si>
    <t>17Mar2024</t>
  </si>
  <si>
    <t>18Mar2024</t>
  </si>
  <si>
    <t>19Mar2024</t>
  </si>
  <si>
    <t>20Mar2024</t>
  </si>
  <si>
    <t>21Mar2024</t>
  </si>
  <si>
    <t>22Mar2024</t>
  </si>
  <si>
    <t>23Mar2024</t>
  </si>
  <si>
    <t>24Mar2024</t>
  </si>
  <si>
    <t>25Mar2024</t>
  </si>
  <si>
    <t>26Mar2024</t>
  </si>
  <si>
    <t>27Mar2024</t>
  </si>
  <si>
    <t>28Mar2024</t>
  </si>
  <si>
    <t>29Mar2024</t>
  </si>
  <si>
    <t>30Mar2024</t>
  </si>
  <si>
    <t>31Mar2024</t>
  </si>
  <si>
    <t>01Apr2024</t>
  </si>
  <si>
    <t>02Apr2024</t>
  </si>
  <si>
    <t>03Apr2024</t>
  </si>
  <si>
    <t>04Apr2024</t>
  </si>
  <si>
    <t>05Apr2024</t>
  </si>
  <si>
    <t>06Apr2024</t>
  </si>
  <si>
    <t>07Apr2024</t>
  </si>
  <si>
    <t>08Apr2024</t>
  </si>
  <si>
    <t>09Apr2024</t>
  </si>
  <si>
    <t>10Apr2024</t>
  </si>
  <si>
    <t>11Apr2024</t>
  </si>
  <si>
    <t>12Apr2024</t>
  </si>
  <si>
    <t>13Apr2024</t>
  </si>
  <si>
    <t>14Apr2024</t>
  </si>
  <si>
    <t>15Apr2024</t>
  </si>
  <si>
    <t>16Apr2024</t>
  </si>
  <si>
    <t>17Apr2024</t>
  </si>
  <si>
    <t>18Apr2024</t>
  </si>
  <si>
    <t>19Apr2024</t>
  </si>
  <si>
    <t>20Apr2024</t>
  </si>
  <si>
    <t>21Apr2024</t>
  </si>
  <si>
    <t>22Apr2024</t>
  </si>
  <si>
    <t>23Apr2024</t>
  </si>
  <si>
    <t>24Apr2024</t>
  </si>
  <si>
    <t>25Apr2024</t>
  </si>
  <si>
    <t>26Apr2024</t>
  </si>
  <si>
    <t>27Apr2024</t>
  </si>
  <si>
    <t>28Apr2024</t>
  </si>
  <si>
    <t>29Apr2024</t>
  </si>
  <si>
    <t>30Apr2024</t>
  </si>
  <si>
    <t>01May2024</t>
  </si>
  <si>
    <t>02May2024</t>
  </si>
  <si>
    <t>03May2024</t>
  </si>
  <si>
    <t>04May2024</t>
  </si>
  <si>
    <t>05May2024</t>
  </si>
  <si>
    <t>06May2024</t>
  </si>
  <si>
    <t>07May2024</t>
  </si>
  <si>
    <t>08May2024</t>
  </si>
  <si>
    <t>09May2024</t>
  </si>
  <si>
    <t>10May2024</t>
  </si>
  <si>
    <t>11May2024</t>
  </si>
  <si>
    <t>12May2024</t>
  </si>
  <si>
    <t>13May2024</t>
  </si>
  <si>
    <t>14May2024</t>
  </si>
  <si>
    <t>15May2024</t>
  </si>
  <si>
    <t>16May2024</t>
  </si>
  <si>
    <t>17May2024</t>
  </si>
  <si>
    <t>18May2024</t>
  </si>
  <si>
    <t>19May2024</t>
  </si>
  <si>
    <t>20May2024</t>
  </si>
  <si>
    <t>21May2024</t>
  </si>
  <si>
    <t>22May2024</t>
  </si>
  <si>
    <t>23May2024</t>
  </si>
  <si>
    <t>24May2024</t>
  </si>
  <si>
    <t>25May2024</t>
  </si>
  <si>
    <t>26May2024</t>
  </si>
  <si>
    <t>27May2024</t>
  </si>
  <si>
    <t>28May2024</t>
  </si>
  <si>
    <t>29May2024</t>
  </si>
  <si>
    <t>30May2024</t>
  </si>
  <si>
    <t>31May2024</t>
  </si>
  <si>
    <t>01Jun2024</t>
  </si>
  <si>
    <t>02Jun2024</t>
  </si>
  <si>
    <t>03Jun2024</t>
  </si>
  <si>
    <t>04Jun2024</t>
  </si>
  <si>
    <t>05Jun2024</t>
  </si>
  <si>
    <t>06Jun2024</t>
  </si>
  <si>
    <t>07Jun2024</t>
  </si>
  <si>
    <t>08Jun2024</t>
  </si>
  <si>
    <t>09Jun2024</t>
  </si>
  <si>
    <t>10Jun2024</t>
  </si>
  <si>
    <t>11Jun2024</t>
  </si>
  <si>
    <t>12Jun2024</t>
  </si>
  <si>
    <t>13Jun2024</t>
  </si>
  <si>
    <t>14Jun2024</t>
  </si>
  <si>
    <t>15Jun2024</t>
  </si>
  <si>
    <t>16Jun2024</t>
  </si>
  <si>
    <t>17Jun2024</t>
  </si>
  <si>
    <t>18Jun2024</t>
  </si>
  <si>
    <t>19Jun2024</t>
  </si>
  <si>
    <t>20Jun2024</t>
  </si>
  <si>
    <t>21Jun2024</t>
  </si>
  <si>
    <t>22Jun2024</t>
  </si>
  <si>
    <t>23Jun2024</t>
  </si>
  <si>
    <t>24Jun2024</t>
  </si>
  <si>
    <t>25Jun2024</t>
  </si>
  <si>
    <t>26Jun2024</t>
  </si>
  <si>
    <t>27Jun2024</t>
  </si>
  <si>
    <t>28Jun2024</t>
  </si>
  <si>
    <t>29Jun2024</t>
  </si>
  <si>
    <t>30Jun2024</t>
  </si>
  <si>
    <t>01Jul2024</t>
  </si>
  <si>
    <t>02Jul2024</t>
  </si>
  <si>
    <t>03Jul2024</t>
  </si>
  <si>
    <t>04Jul2024</t>
  </si>
  <si>
    <t>05Jul2024</t>
  </si>
  <si>
    <t>06Jul2024</t>
  </si>
  <si>
    <t>07Jul2024</t>
  </si>
  <si>
    <t>08Jul2024</t>
  </si>
  <si>
    <t>09Jul2024</t>
  </si>
  <si>
    <t>10Jul2024</t>
  </si>
  <si>
    <t>11Jul2024</t>
  </si>
  <si>
    <t>12Jul2024</t>
  </si>
  <si>
    <t>13Jul2024</t>
  </si>
  <si>
    <t>14Jul2024</t>
  </si>
  <si>
    <t>15Jul2024</t>
  </si>
  <si>
    <t>16Jul2024</t>
  </si>
  <si>
    <t>17Jul2024</t>
  </si>
  <si>
    <t>18Jul2024</t>
  </si>
  <si>
    <t>19Jul2024</t>
  </si>
  <si>
    <t>20Jul2024</t>
  </si>
  <si>
    <t>21Jul2024</t>
  </si>
  <si>
    <t>22Jul2024</t>
  </si>
  <si>
    <t>23Jul2024</t>
  </si>
  <si>
    <t>24Jul2024</t>
  </si>
  <si>
    <t>25Jul2024</t>
  </si>
  <si>
    <t>26Jul2024</t>
  </si>
  <si>
    <t>27Jul2024</t>
  </si>
  <si>
    <t>28Jul2024</t>
  </si>
  <si>
    <t>29Jul2024</t>
  </si>
  <si>
    <t>30Jul2024</t>
  </si>
  <si>
    <t>31Jul2024</t>
  </si>
  <si>
    <t>01Aug2024</t>
  </si>
  <si>
    <t>02Aug2024</t>
  </si>
  <si>
    <t>03Aug2024</t>
  </si>
  <si>
    <t>04Aug2024</t>
  </si>
  <si>
    <t>05Aug2024</t>
  </si>
  <si>
    <t>06Aug2024</t>
  </si>
  <si>
    <t>07Aug2024</t>
  </si>
  <si>
    <t>08Aug2024</t>
  </si>
  <si>
    <t>09Aug2024</t>
  </si>
  <si>
    <t>10Aug2024</t>
  </si>
  <si>
    <t>11Aug2024</t>
  </si>
  <si>
    <t>12Aug2024</t>
  </si>
  <si>
    <t>13Aug2024</t>
  </si>
  <si>
    <t>14Aug2024</t>
  </si>
  <si>
    <t>15Aug2024</t>
  </si>
  <si>
    <t>16Aug2024</t>
  </si>
  <si>
    <t>17Aug2024</t>
  </si>
  <si>
    <t>18Aug2024</t>
  </si>
  <si>
    <t>19Aug2024</t>
  </si>
  <si>
    <t>20Aug2024</t>
  </si>
  <si>
    <t>21Aug2024</t>
  </si>
  <si>
    <t>22Aug2024</t>
  </si>
  <si>
    <t>23Aug2024</t>
  </si>
  <si>
    <t>24Aug2024</t>
  </si>
  <si>
    <t>25Aug2024</t>
  </si>
  <si>
    <t>26Aug2024</t>
  </si>
  <si>
    <t>27Aug2024</t>
  </si>
  <si>
    <t>28Aug2024</t>
  </si>
  <si>
    <t>29Aug2024</t>
  </si>
  <si>
    <t>30Aug2024</t>
  </si>
  <si>
    <t>31Aug2024</t>
  </si>
  <si>
    <t>01Sep2024</t>
  </si>
  <si>
    <t>02Sep2024</t>
  </si>
  <si>
    <t>03Sep2024</t>
  </si>
  <si>
    <t>04Sep2024</t>
  </si>
  <si>
    <t>05Sep2024</t>
  </si>
  <si>
    <t>06Sep2024</t>
  </si>
  <si>
    <t>07Sep2024</t>
  </si>
  <si>
    <t>08Sep2024</t>
  </si>
  <si>
    <t>09Sep2024</t>
  </si>
  <si>
    <t>10Sep2024</t>
  </si>
  <si>
    <t>11Sep2024</t>
  </si>
  <si>
    <t>12Sep2024</t>
  </si>
  <si>
    <t>13Sep2024</t>
  </si>
  <si>
    <t>14Sep2024</t>
  </si>
  <si>
    <t>15Sep2024</t>
  </si>
  <si>
    <t>16Sep2024</t>
  </si>
  <si>
    <t>17Sep2024</t>
  </si>
  <si>
    <t>18Sep2024</t>
  </si>
  <si>
    <t>19Sep2024</t>
  </si>
  <si>
    <t>20Sep2024</t>
  </si>
  <si>
    <t>21Sep2024</t>
  </si>
  <si>
    <t>22Sep2024</t>
  </si>
  <si>
    <t>23Sep2024</t>
  </si>
  <si>
    <t>24Sep2024</t>
  </si>
  <si>
    <t>25Sep2024</t>
  </si>
  <si>
    <t>26Sep2024</t>
  </si>
  <si>
    <t>27Sep2024</t>
  </si>
  <si>
    <t>28Sep2024</t>
  </si>
  <si>
    <t>29Sep2024</t>
  </si>
  <si>
    <t>30Sep2024</t>
  </si>
  <si>
    <t>01Oct2024</t>
  </si>
  <si>
    <t>02Oct2024</t>
  </si>
  <si>
    <t>03Oct2024</t>
  </si>
  <si>
    <t>04Oct2024</t>
  </si>
  <si>
    <t>05Oct2024</t>
  </si>
  <si>
    <t>06Oct2024</t>
  </si>
  <si>
    <t>07Oct2024</t>
  </si>
  <si>
    <t>08Oct2024</t>
  </si>
  <si>
    <t>09Oct2024</t>
  </si>
  <si>
    <t>10Oct2024</t>
  </si>
  <si>
    <t>11Oct2024</t>
  </si>
  <si>
    <t>12Oct2024</t>
  </si>
  <si>
    <t>13Oct2024</t>
  </si>
  <si>
    <t>14Oct2024</t>
  </si>
  <si>
    <t>15Oct2024</t>
  </si>
  <si>
    <t>16Oct2024</t>
  </si>
  <si>
    <t>17Oct2024</t>
  </si>
  <si>
    <t>18Oct2024</t>
  </si>
  <si>
    <t>19Oct2024</t>
  </si>
  <si>
    <t>20Oct2024</t>
  </si>
  <si>
    <t>21Oct2024</t>
  </si>
  <si>
    <t>22Oct2024</t>
  </si>
  <si>
    <t>23Oct2024</t>
  </si>
  <si>
    <t>24Oct2024</t>
  </si>
  <si>
    <t>25Oct2024</t>
  </si>
  <si>
    <t>26Oct2024</t>
  </si>
  <si>
    <t>27Oct2024</t>
  </si>
  <si>
    <t>28Oct2024</t>
  </si>
  <si>
    <t>29Oct2024</t>
  </si>
  <si>
    <t>30Oct2024</t>
  </si>
  <si>
    <t>31Oct2024</t>
  </si>
  <si>
    <t>01Nov2024</t>
  </si>
  <si>
    <t>02Nov2024</t>
  </si>
  <si>
    <t>03Nov2024</t>
  </si>
  <si>
    <t>04Nov2024</t>
  </si>
  <si>
    <t>05Nov2024</t>
  </si>
  <si>
    <t>06Nov2024</t>
  </si>
  <si>
    <t>07Nov2024</t>
  </si>
  <si>
    <t>08Nov2024</t>
  </si>
  <si>
    <t>09Nov2024</t>
  </si>
  <si>
    <t>10Nov2024</t>
  </si>
  <si>
    <t>11Nov2024</t>
  </si>
  <si>
    <t>12Nov2024</t>
  </si>
  <si>
    <t>13Nov2024</t>
  </si>
  <si>
    <t>14Nov2024</t>
  </si>
  <si>
    <t>15Nov2024</t>
  </si>
  <si>
    <t>16Nov2024</t>
  </si>
  <si>
    <t>17Nov2024</t>
  </si>
  <si>
    <t>18Nov2024</t>
  </si>
  <si>
    <t>19Nov2024</t>
  </si>
  <si>
    <t>20Nov2024</t>
  </si>
  <si>
    <t>21Nov2024</t>
  </si>
  <si>
    <t>22Nov2024</t>
  </si>
  <si>
    <t>23Nov2024</t>
  </si>
  <si>
    <t>24Nov2024</t>
  </si>
  <si>
    <t>25Nov2024</t>
  </si>
  <si>
    <t>26Nov2024</t>
  </si>
  <si>
    <t>27Nov2024</t>
  </si>
  <si>
    <t>28Nov2024</t>
  </si>
  <si>
    <t>29Nov2024</t>
  </si>
  <si>
    <t>30Nov2024</t>
  </si>
  <si>
    <t>01Dec2024</t>
  </si>
  <si>
    <t>02Dec2024</t>
  </si>
  <si>
    <t>03Dec2024</t>
  </si>
  <si>
    <t>04Dec2024</t>
  </si>
  <si>
    <t>05Dec2024</t>
  </si>
  <si>
    <t>06Dec2024</t>
  </si>
  <si>
    <t>07Dec2024</t>
  </si>
  <si>
    <t>08Dec2024</t>
  </si>
  <si>
    <t>09Dec2024</t>
  </si>
  <si>
    <t>10Dec2024</t>
  </si>
  <si>
    <t>11Dec2024</t>
  </si>
  <si>
    <t>12Dec2024</t>
  </si>
  <si>
    <t>13Dec2024</t>
  </si>
  <si>
    <t>14Dec2024</t>
  </si>
  <si>
    <t>15Dec2024</t>
  </si>
  <si>
    <t>16Dec2024</t>
  </si>
  <si>
    <t>17Dec2024</t>
  </si>
  <si>
    <t>18Dec2024</t>
  </si>
  <si>
    <t>19Dec2024</t>
  </si>
  <si>
    <t>20Dec2024</t>
  </si>
  <si>
    <t>21Dec2024</t>
  </si>
  <si>
    <t>22Dec2024</t>
  </si>
  <si>
    <t>23Dec2024</t>
  </si>
  <si>
    <t>24Dec2024</t>
  </si>
  <si>
    <t>25Dec2024</t>
  </si>
  <si>
    <t>26Dec2024</t>
  </si>
  <si>
    <t>27Dec2024</t>
  </si>
  <si>
    <t>28Dec2024</t>
  </si>
  <si>
    <t>29Dec2024</t>
  </si>
  <si>
    <t>30Dec2024</t>
  </si>
  <si>
    <t>31Dec2024</t>
  </si>
  <si>
    <t>01Jan2025</t>
  </si>
  <si>
    <t>02Jan2025</t>
  </si>
  <si>
    <t>03Jan2025</t>
  </si>
  <si>
    <t>04Jan2025</t>
  </si>
  <si>
    <t>05Jan2025</t>
  </si>
  <si>
    <t>06Jan2025</t>
  </si>
  <si>
    <t>07Jan2025</t>
  </si>
  <si>
    <t>08Jan2025</t>
  </si>
  <si>
    <t>09Jan2025</t>
  </si>
  <si>
    <t>10Jan2025</t>
  </si>
  <si>
    <t>11Jan2025</t>
  </si>
  <si>
    <t>12Jan2025</t>
  </si>
  <si>
    <t>13Jan2025</t>
  </si>
  <si>
    <t>14Jan2025</t>
  </si>
  <si>
    <t>15Jan2025</t>
  </si>
  <si>
    <t>16Jan2025</t>
  </si>
  <si>
    <t>17Jan2025</t>
  </si>
  <si>
    <t>18Jan2025</t>
  </si>
  <si>
    <t>19Jan2025</t>
  </si>
  <si>
    <t>20Jan2025</t>
  </si>
  <si>
    <t>21Jan2025</t>
  </si>
  <si>
    <t>22Jan2025</t>
  </si>
  <si>
    <t>23Jan2025</t>
  </si>
  <si>
    <t>24Jan2025</t>
  </si>
  <si>
    <t>25Jan2025</t>
  </si>
  <si>
    <t>26Jan2025</t>
  </si>
  <si>
    <t>27Jan2025</t>
  </si>
  <si>
    <t>28Jan2025</t>
  </si>
  <si>
    <t>29Jan2025</t>
  </si>
  <si>
    <t>30Jan2025</t>
  </si>
  <si>
    <t>31Jan2025</t>
  </si>
  <si>
    <t>01Feb2025</t>
  </si>
  <si>
    <t>02Feb2025</t>
  </si>
  <si>
    <t>03Feb2025</t>
  </si>
  <si>
    <t>04Feb2025</t>
  </si>
  <si>
    <t>05Feb2025</t>
  </si>
  <si>
    <t>06Feb2025</t>
  </si>
  <si>
    <t>07Feb2025</t>
  </si>
  <si>
    <t>08Feb2025</t>
  </si>
  <si>
    <t>09Feb2025</t>
  </si>
  <si>
    <t>10Feb2025</t>
  </si>
  <si>
    <t>11Feb2025</t>
  </si>
  <si>
    <t>12Feb2025</t>
  </si>
  <si>
    <t>13Feb2025</t>
  </si>
  <si>
    <t>14Feb2025</t>
  </si>
  <si>
    <t>15Feb2025</t>
  </si>
  <si>
    <t>16Feb2025</t>
  </si>
  <si>
    <t>17Feb2025</t>
  </si>
  <si>
    <t>18Feb2025</t>
  </si>
  <si>
    <t>19Feb2025</t>
  </si>
  <si>
    <t>20Feb2025</t>
  </si>
  <si>
    <t>21Feb2025</t>
  </si>
  <si>
    <t>22Feb2025</t>
  </si>
  <si>
    <t>23Feb2025</t>
  </si>
  <si>
    <t>24Feb2025</t>
  </si>
  <si>
    <t>25Feb2025</t>
  </si>
  <si>
    <t>26Feb2025</t>
  </si>
  <si>
    <t>27Feb2025</t>
  </si>
  <si>
    <t>28Feb2025</t>
  </si>
  <si>
    <t>01Mar2025</t>
  </si>
  <si>
    <t>02Mar2025</t>
  </si>
  <si>
    <t>03Mar2025</t>
  </si>
  <si>
    <t>04Mar2025</t>
  </si>
  <si>
    <t>05Mar2025</t>
  </si>
  <si>
    <t>06Mar2025</t>
  </si>
  <si>
    <t>07Mar2025</t>
  </si>
  <si>
    <t>08Mar2025</t>
  </si>
  <si>
    <t>09Mar2025</t>
  </si>
  <si>
    <t>10Mar2025</t>
  </si>
  <si>
    <t>11Mar2025</t>
  </si>
  <si>
    <t>12Mar2025</t>
  </si>
  <si>
    <t>13Mar2025</t>
  </si>
  <si>
    <t>14Mar2025</t>
  </si>
  <si>
    <t>15Mar2025</t>
  </si>
  <si>
    <t>16Mar2025</t>
  </si>
  <si>
    <t>17Mar2025</t>
  </si>
  <si>
    <t>18Mar2025</t>
  </si>
  <si>
    <t>19Mar2025</t>
  </si>
  <si>
    <t>20Mar2025</t>
  </si>
  <si>
    <t>21Mar2025</t>
  </si>
  <si>
    <t>22Mar2025</t>
  </si>
  <si>
    <t>23Mar2025</t>
  </si>
  <si>
    <t>24Mar2025</t>
  </si>
  <si>
    <t>25Mar2025</t>
  </si>
  <si>
    <t>26Mar2025</t>
  </si>
  <si>
    <t>27Mar2025</t>
  </si>
  <si>
    <t>28Mar2025</t>
  </si>
  <si>
    <t>29Mar2025</t>
  </si>
  <si>
    <t>30Mar2025</t>
  </si>
  <si>
    <t>31Mar2025</t>
  </si>
  <si>
    <t>01Apr2025</t>
  </si>
  <si>
    <t>02Apr2025</t>
  </si>
  <si>
    <t>03Apr2025</t>
  </si>
  <si>
    <t>04Apr2025</t>
  </si>
  <si>
    <t>05Apr2025</t>
  </si>
  <si>
    <t>06Apr2025</t>
  </si>
  <si>
    <t>07Apr2025</t>
  </si>
  <si>
    <t>08Apr2025</t>
  </si>
  <si>
    <t>09Apr2025</t>
  </si>
  <si>
    <t>10Apr2025</t>
  </si>
  <si>
    <t>11Apr2025</t>
  </si>
  <si>
    <t>12Apr2025</t>
  </si>
  <si>
    <t>13Apr2025</t>
  </si>
  <si>
    <t>14Apr2025</t>
  </si>
  <si>
    <t>15Apr2025</t>
  </si>
  <si>
    <t>16Apr2025</t>
  </si>
  <si>
    <t>17Apr2025</t>
  </si>
  <si>
    <t>18Apr2025</t>
  </si>
  <si>
    <t>19Apr2025</t>
  </si>
  <si>
    <t>20Apr2025</t>
  </si>
  <si>
    <t>21Apr2025</t>
  </si>
  <si>
    <t>22Apr2025</t>
  </si>
  <si>
    <t>23Apr2025</t>
  </si>
  <si>
    <t>24Apr2025</t>
  </si>
  <si>
    <t>25Apr2025</t>
  </si>
  <si>
    <t>26Apr2025</t>
  </si>
  <si>
    <t>27Apr2025</t>
  </si>
  <si>
    <t>28Apr2025</t>
  </si>
  <si>
    <t>29Apr2025</t>
  </si>
  <si>
    <t>30Apr2025</t>
  </si>
  <si>
    <t>01May2025</t>
  </si>
  <si>
    <t>02May2025</t>
  </si>
  <si>
    <t>03May2025</t>
  </si>
  <si>
    <t>04May2025</t>
  </si>
  <si>
    <t>05May2025</t>
  </si>
  <si>
    <t>06May2025</t>
  </si>
  <si>
    <t>07May2025</t>
  </si>
  <si>
    <t>08May2025</t>
  </si>
  <si>
    <t>09May2025</t>
  </si>
  <si>
    <t>10May2025</t>
  </si>
  <si>
    <t>11May2025</t>
  </si>
  <si>
    <t>12May2025</t>
  </si>
  <si>
    <t>13May2025</t>
  </si>
  <si>
    <t>14May2025</t>
  </si>
  <si>
    <t>15May2025</t>
  </si>
  <si>
    <t>16May2025</t>
  </si>
  <si>
    <t>17May2025</t>
  </si>
  <si>
    <t>18May2025</t>
  </si>
  <si>
    <t>19May2025</t>
  </si>
  <si>
    <t>20May2025</t>
  </si>
  <si>
    <t>21May2025</t>
  </si>
  <si>
    <t>22May2025</t>
  </si>
  <si>
    <t>23May2025</t>
  </si>
  <si>
    <t>24May2025</t>
  </si>
  <si>
    <t>25May2025</t>
  </si>
  <si>
    <t>26May2025</t>
  </si>
  <si>
    <t>27May2025</t>
  </si>
  <si>
    <t>28May2025</t>
  </si>
  <si>
    <t>29May2025</t>
  </si>
  <si>
    <t>30May2025</t>
  </si>
  <si>
    <t>31May2025</t>
  </si>
  <si>
    <t>01Jun2025</t>
  </si>
  <si>
    <t>02Jun2025</t>
  </si>
  <si>
    <t>03Jun2025</t>
  </si>
  <si>
    <t>04Jun2025</t>
  </si>
  <si>
    <t>05Jun2025</t>
  </si>
  <si>
    <t>06Jun2025</t>
  </si>
  <si>
    <t>07Jun2025</t>
  </si>
  <si>
    <t>08Jun2025</t>
  </si>
  <si>
    <t>09Jun2025</t>
  </si>
  <si>
    <t>10Jun2025</t>
  </si>
  <si>
    <t>11Jun2025</t>
  </si>
  <si>
    <t>12Jun2025</t>
  </si>
  <si>
    <t>13Jun2025</t>
  </si>
  <si>
    <t>14Jun2025</t>
  </si>
  <si>
    <t>15Jun2025</t>
  </si>
  <si>
    <t>16Jun2025</t>
  </si>
  <si>
    <t>17Jun2025</t>
  </si>
  <si>
    <t>18Jun2025</t>
  </si>
  <si>
    <t>19Jun2025</t>
  </si>
  <si>
    <t>20Jun2025</t>
  </si>
  <si>
    <t>21Jun2025</t>
  </si>
  <si>
    <t>22Jun2025</t>
  </si>
  <si>
    <t>23Jun2025</t>
  </si>
  <si>
    <t>24Jun2025</t>
  </si>
  <si>
    <t>25Jun2025</t>
  </si>
  <si>
    <t>26Jun2025</t>
  </si>
  <si>
    <t>27Jun2025</t>
  </si>
  <si>
    <t>28Jun2025</t>
  </si>
  <si>
    <t>29Jun2025</t>
  </si>
  <si>
    <t>30Jun2025</t>
  </si>
  <si>
    <t>01Jul2025</t>
  </si>
  <si>
    <t>02Jul2025</t>
  </si>
  <si>
    <t>03Jul2025</t>
  </si>
  <si>
    <t>04Jul2025</t>
  </si>
  <si>
    <t>05Jul2025</t>
  </si>
  <si>
    <t>06Jul2025</t>
  </si>
  <si>
    <t>07Jul2025</t>
  </si>
  <si>
    <t>08Jul2025</t>
  </si>
  <si>
    <t>09Jul2025</t>
  </si>
  <si>
    <t>10Jul2025</t>
  </si>
  <si>
    <t>11Jul2025</t>
  </si>
  <si>
    <t>12Jul2025</t>
  </si>
  <si>
    <t>13Jul2025</t>
  </si>
  <si>
    <t>14Jul2025</t>
  </si>
  <si>
    <t>15Jul2025</t>
  </si>
  <si>
    <t>16Jul2025</t>
  </si>
  <si>
    <t>17Jul2025</t>
  </si>
  <si>
    <t>18Jul2025</t>
  </si>
  <si>
    <t>19Jul2025</t>
  </si>
  <si>
    <t>20Jul2025</t>
  </si>
  <si>
    <t>21Jul2025</t>
  </si>
  <si>
    <t>22Jul2025</t>
  </si>
  <si>
    <t>23Jul2025</t>
  </si>
  <si>
    <t>24Jul2025</t>
  </si>
  <si>
    <t>25Jul2025</t>
  </si>
  <si>
    <t>26Jul2025</t>
  </si>
  <si>
    <t>27Jul2025</t>
  </si>
  <si>
    <t>28Jul2025</t>
  </si>
  <si>
    <t>29Jul2025</t>
  </si>
  <si>
    <t>30Jul2025</t>
  </si>
  <si>
    <t>31Jul2025</t>
  </si>
  <si>
    <t>01Aug2025</t>
  </si>
  <si>
    <t>02Aug2025</t>
  </si>
  <si>
    <t>03Aug2025</t>
  </si>
  <si>
    <t>04Aug2025</t>
  </si>
  <si>
    <t>05Aug2025</t>
  </si>
  <si>
    <t>06Aug2025</t>
  </si>
  <si>
    <t>07Aug2025</t>
  </si>
  <si>
    <t>08Aug2025</t>
  </si>
  <si>
    <t>09Aug2025</t>
  </si>
  <si>
    <t>10Aug2025</t>
  </si>
  <si>
    <t>11Aug2025</t>
  </si>
  <si>
    <t>12Aug2025</t>
  </si>
  <si>
    <t>13Aug2025</t>
  </si>
  <si>
    <t>14Aug2025</t>
  </si>
  <si>
    <t>15Aug2025</t>
  </si>
  <si>
    <t>16Aug2025</t>
  </si>
  <si>
    <t>17Aug2025</t>
  </si>
  <si>
    <t>18Aug2025</t>
  </si>
  <si>
    <t>19Aug2025</t>
  </si>
  <si>
    <t>20Aug2025</t>
  </si>
  <si>
    <t>21Aug2025</t>
  </si>
  <si>
    <t>22Aug2025</t>
  </si>
  <si>
    <t>23Aug2025</t>
  </si>
  <si>
    <t>24Aug2025</t>
  </si>
  <si>
    <t>25Aug2025</t>
  </si>
  <si>
    <t>26Aug2025</t>
  </si>
  <si>
    <t>27Aug2025</t>
  </si>
  <si>
    <t>28Aug2025</t>
  </si>
  <si>
    <t>29Aug2025</t>
  </si>
  <si>
    <t>30Aug2025</t>
  </si>
  <si>
    <t>31Aug2025</t>
  </si>
  <si>
    <t>01Sep2025</t>
  </si>
  <si>
    <t>02Sep2025</t>
  </si>
  <si>
    <t>03Sep2025</t>
  </si>
  <si>
    <t>04Sep2025</t>
  </si>
  <si>
    <t>05Sep2025</t>
  </si>
  <si>
    <t>06Sep2025</t>
  </si>
  <si>
    <t>07Sep2025</t>
  </si>
  <si>
    <t>08Sep2025</t>
  </si>
  <si>
    <t>09Sep2025</t>
  </si>
  <si>
    <t>10Sep2025</t>
  </si>
  <si>
    <t>11Sep2025</t>
  </si>
  <si>
    <t>12Sep2025</t>
  </si>
  <si>
    <t>13Sep2025</t>
  </si>
  <si>
    <t>14Sep2025</t>
  </si>
  <si>
    <t>15Sep2025</t>
  </si>
  <si>
    <t>16Sep2025</t>
  </si>
  <si>
    <t>17Sep2025</t>
  </si>
  <si>
    <t>18Sep2025</t>
  </si>
  <si>
    <t>19Sep2025</t>
  </si>
  <si>
    <t>20Sep2025</t>
  </si>
  <si>
    <t>21Sep2025</t>
  </si>
  <si>
    <t>22Sep2025</t>
  </si>
  <si>
    <t>23Sep2025</t>
  </si>
  <si>
    <t>24Sep2025</t>
  </si>
  <si>
    <t>25Sep2025</t>
  </si>
  <si>
    <t>26Sep2025</t>
  </si>
  <si>
    <t>27Sep2025</t>
  </si>
  <si>
    <t>28Sep2025</t>
  </si>
  <si>
    <t>29Sep2025</t>
  </si>
  <si>
    <t>30Sep2025</t>
  </si>
  <si>
    <t>01Oct2025</t>
  </si>
  <si>
    <t>02Oct2025</t>
  </si>
  <si>
    <t>03Oct2025</t>
  </si>
  <si>
    <t>04Oct2025</t>
  </si>
  <si>
    <t>05Oct2025</t>
  </si>
  <si>
    <t>06Oct2025</t>
  </si>
  <si>
    <t>07Oct2025</t>
  </si>
  <si>
    <t>08Oct2025</t>
  </si>
  <si>
    <t>09Oct2025</t>
  </si>
  <si>
    <t>10Oct2025</t>
  </si>
  <si>
    <t>11Oct2025</t>
  </si>
  <si>
    <t>12Oct2025</t>
  </si>
  <si>
    <t>13Oct2025</t>
  </si>
  <si>
    <t>14Oct2025</t>
  </si>
  <si>
    <t>15Oct2025</t>
  </si>
  <si>
    <t>16Oct2025</t>
  </si>
  <si>
    <t>17Oct2025</t>
  </si>
  <si>
    <t>18Oct2025</t>
  </si>
  <si>
    <t>19Oct2025</t>
  </si>
  <si>
    <t>20Oct2025</t>
  </si>
  <si>
    <t>21Oct2025</t>
  </si>
  <si>
    <t>22Oct2025</t>
  </si>
  <si>
    <t>23Oct2025</t>
  </si>
  <si>
    <t>24Oct2025</t>
  </si>
  <si>
    <t>25Oct2025</t>
  </si>
  <si>
    <t>26Oct2025</t>
  </si>
  <si>
    <t>27Oct2025</t>
  </si>
  <si>
    <t>28Oct2025</t>
  </si>
  <si>
    <t>29Oct2025</t>
  </si>
  <si>
    <t>30Oct2025</t>
  </si>
  <si>
    <t>31Oct2025</t>
  </si>
  <si>
    <t>01Nov2025</t>
  </si>
  <si>
    <t>02Nov2025</t>
  </si>
  <si>
    <t>03Nov2025</t>
  </si>
  <si>
    <t>04Nov2025</t>
  </si>
  <si>
    <t>05Nov2025</t>
  </si>
  <si>
    <t>06Nov2025</t>
  </si>
  <si>
    <t>07Nov2025</t>
  </si>
  <si>
    <t>08Nov2025</t>
  </si>
  <si>
    <t>09Nov2025</t>
  </si>
  <si>
    <t>10Nov2025</t>
  </si>
  <si>
    <t>11Nov2025</t>
  </si>
  <si>
    <t>12Nov2025</t>
  </si>
  <si>
    <t>13Nov2025</t>
  </si>
  <si>
    <t>14Nov2025</t>
  </si>
  <si>
    <t>15Nov2025</t>
  </si>
  <si>
    <t>16Nov2025</t>
  </si>
  <si>
    <t>17Nov2025</t>
  </si>
  <si>
    <t>18Nov2025</t>
  </si>
  <si>
    <t>19Nov2025</t>
  </si>
  <si>
    <t>20Nov2025</t>
  </si>
  <si>
    <t>21Nov2025</t>
  </si>
  <si>
    <t>22Nov2025</t>
  </si>
  <si>
    <t>23Nov2025</t>
  </si>
  <si>
    <t>24Nov2025</t>
  </si>
  <si>
    <t>25Nov2025</t>
  </si>
  <si>
    <t>26Nov2025</t>
  </si>
  <si>
    <t>27Nov2025</t>
  </si>
  <si>
    <t>28Nov2025</t>
  </si>
  <si>
    <t>29Nov2025</t>
  </si>
  <si>
    <t>30Nov2025</t>
  </si>
  <si>
    <t>01Dec2025</t>
  </si>
  <si>
    <t>02Dec2025</t>
  </si>
  <si>
    <t>03Dec2025</t>
  </si>
  <si>
    <t>04Dec2025</t>
  </si>
  <si>
    <t>05Dec2025</t>
  </si>
  <si>
    <t>06Dec2025</t>
  </si>
  <si>
    <t>07Dec2025</t>
  </si>
  <si>
    <t>08Dec2025</t>
  </si>
  <si>
    <t>09Dec2025</t>
  </si>
  <si>
    <t>10Dec2025</t>
  </si>
  <si>
    <t>11Dec2025</t>
  </si>
  <si>
    <t>12Dec2025</t>
  </si>
  <si>
    <t>13Dec2025</t>
  </si>
  <si>
    <t>14Dec2025</t>
  </si>
  <si>
    <t>15Dec2025</t>
  </si>
  <si>
    <t>16Dec2025</t>
  </si>
  <si>
    <t>17Dec2025</t>
  </si>
  <si>
    <t>18Dec2025</t>
  </si>
  <si>
    <t>19Dec2025</t>
  </si>
  <si>
    <t>20Dec2025</t>
  </si>
  <si>
    <t>21Dec2025</t>
  </si>
  <si>
    <t>22Dec2025</t>
  </si>
  <si>
    <t>23Dec2025</t>
  </si>
  <si>
    <t>24Dec2025</t>
  </si>
  <si>
    <t>25Dec2025</t>
  </si>
  <si>
    <t>26Dec2025</t>
  </si>
  <si>
    <t>27Dec2025</t>
  </si>
  <si>
    <t>28Dec2025</t>
  </si>
  <si>
    <t>29Dec2025</t>
  </si>
  <si>
    <t>30Dec2025</t>
  </si>
  <si>
    <t>31Dec2025</t>
  </si>
  <si>
    <t>01Jan2026</t>
  </si>
  <si>
    <t>02Jan2026</t>
  </si>
  <si>
    <t>03Jan2026</t>
  </si>
  <si>
    <t>04Jan2026</t>
  </si>
  <si>
    <t>05Jan2026</t>
  </si>
  <si>
    <t>06Jan2026</t>
  </si>
  <si>
    <t>07Jan2026</t>
  </si>
  <si>
    <t>08Jan2026</t>
  </si>
  <si>
    <t>09Jan2026</t>
  </si>
  <si>
    <t>10Jan2026</t>
  </si>
  <si>
    <t>11Jan2026</t>
  </si>
  <si>
    <t>12Jan2026</t>
  </si>
  <si>
    <t>13Jan2026</t>
  </si>
  <si>
    <t>14Jan2026</t>
  </si>
  <si>
    <t>15Jan2026</t>
  </si>
  <si>
    <t>16Jan2026</t>
  </si>
  <si>
    <t>17Jan2026</t>
  </si>
  <si>
    <t>18Jan2026</t>
  </si>
  <si>
    <t>19Jan2026</t>
  </si>
  <si>
    <t>20Jan2026</t>
  </si>
  <si>
    <t>21Jan2026</t>
  </si>
  <si>
    <t>22Jan2026</t>
  </si>
  <si>
    <t>23Jan2026</t>
  </si>
  <si>
    <t>24Jan2026</t>
  </si>
  <si>
    <t>25Jan2026</t>
  </si>
  <si>
    <t>26Jan2026</t>
  </si>
  <si>
    <t>27Jan2026</t>
  </si>
  <si>
    <t>28Jan2026</t>
  </si>
  <si>
    <t>29Jan2026</t>
  </si>
  <si>
    <t>30Jan2026</t>
  </si>
  <si>
    <t>31Jan2026</t>
  </si>
  <si>
    <t>01Feb2026</t>
  </si>
  <si>
    <t>02Feb2026</t>
  </si>
  <si>
    <t>03Feb2026</t>
  </si>
  <si>
    <t>04Feb2026</t>
  </si>
  <si>
    <t>05Feb2026</t>
  </si>
  <si>
    <t>06Feb2026</t>
  </si>
  <si>
    <t>07Feb2026</t>
  </si>
  <si>
    <t>08Feb2026</t>
  </si>
  <si>
    <t>09Feb2026</t>
  </si>
  <si>
    <t>10Feb2026</t>
  </si>
  <si>
    <t>11Feb2026</t>
  </si>
  <si>
    <t>12Feb2026</t>
  </si>
  <si>
    <t>13Feb2026</t>
  </si>
  <si>
    <t>14Feb2026</t>
  </si>
  <si>
    <t>15Feb2026</t>
  </si>
  <si>
    <t>16Feb2026</t>
  </si>
  <si>
    <t>17Feb2026</t>
  </si>
  <si>
    <t>18Feb2026</t>
  </si>
  <si>
    <t>19Feb2026</t>
  </si>
  <si>
    <t>20Feb2026</t>
  </si>
  <si>
    <t>21Feb2026</t>
  </si>
  <si>
    <t>22Feb2026</t>
  </si>
  <si>
    <t>23Feb2026</t>
  </si>
  <si>
    <t>24Feb2026</t>
  </si>
  <si>
    <t>25Feb2026</t>
  </si>
  <si>
    <t>26Feb2026</t>
  </si>
  <si>
    <t>27Feb2026</t>
  </si>
  <si>
    <t>28Feb2026</t>
  </si>
  <si>
    <t>01Mar2026</t>
  </si>
  <si>
    <t>02Mar2026</t>
  </si>
  <si>
    <t>03Mar2026</t>
  </si>
  <si>
    <t>04Mar2026</t>
  </si>
  <si>
    <t>05Mar2026</t>
  </si>
  <si>
    <t>06Mar2026</t>
  </si>
  <si>
    <t>07Mar2026</t>
  </si>
  <si>
    <t>08Mar2026</t>
  </si>
  <si>
    <t>09Mar2026</t>
  </si>
  <si>
    <t>10Mar2026</t>
  </si>
  <si>
    <t>11Mar2026</t>
  </si>
  <si>
    <t>12Mar2026</t>
  </si>
  <si>
    <t>13Mar2026</t>
  </si>
  <si>
    <t>14Mar2026</t>
  </si>
  <si>
    <t>15Mar2026</t>
  </si>
  <si>
    <t>16Mar2026</t>
  </si>
  <si>
    <t>17Mar2026</t>
  </si>
  <si>
    <t>18Mar2026</t>
  </si>
  <si>
    <t>19Mar2026</t>
  </si>
  <si>
    <t>20Mar2026</t>
  </si>
  <si>
    <t>21Mar2026</t>
  </si>
  <si>
    <t>22Mar2026</t>
  </si>
  <si>
    <t>23Mar2026</t>
  </si>
  <si>
    <t>24Mar2026</t>
  </si>
  <si>
    <t>25Mar2026</t>
  </si>
  <si>
    <t>26Mar2026</t>
  </si>
  <si>
    <t>27Mar2026</t>
  </si>
  <si>
    <t>28Mar2026</t>
  </si>
  <si>
    <t>29Mar2026</t>
  </si>
  <si>
    <t>30Mar2026</t>
  </si>
  <si>
    <t>31Mar2026</t>
  </si>
  <si>
    <t>01Apr2026</t>
  </si>
  <si>
    <t>02Apr2026</t>
  </si>
  <si>
    <t>03Apr2026</t>
  </si>
  <si>
    <t>04Apr2026</t>
  </si>
  <si>
    <t>05Apr2026</t>
  </si>
  <si>
    <t>06Apr2026</t>
  </si>
  <si>
    <t>07Apr2026</t>
  </si>
  <si>
    <t>08Apr2026</t>
  </si>
  <si>
    <t>09Apr2026</t>
  </si>
  <si>
    <t>10Apr2026</t>
  </si>
  <si>
    <t>11Apr2026</t>
  </si>
  <si>
    <t>12Apr2026</t>
  </si>
  <si>
    <t>13Apr2026</t>
  </si>
  <si>
    <t>14Apr2026</t>
  </si>
  <si>
    <t>15Apr2026</t>
  </si>
  <si>
    <t>16Apr2026</t>
  </si>
  <si>
    <t>17Apr2026</t>
  </si>
  <si>
    <t>18Apr2026</t>
  </si>
  <si>
    <t>19Apr2026</t>
  </si>
  <si>
    <t>20Apr2026</t>
  </si>
  <si>
    <t>21Apr2026</t>
  </si>
  <si>
    <t>22Apr2026</t>
  </si>
  <si>
    <t>23Apr2026</t>
  </si>
  <si>
    <t>24Apr2026</t>
  </si>
  <si>
    <t>25Apr2026</t>
  </si>
  <si>
    <t>26Apr2026</t>
  </si>
  <si>
    <t>27Apr2026</t>
  </si>
  <si>
    <t>28Apr2026</t>
  </si>
  <si>
    <t>29Apr2026</t>
  </si>
  <si>
    <t>30Apr2026</t>
  </si>
  <si>
    <t>01May2026</t>
  </si>
  <si>
    <t>02May2026</t>
  </si>
  <si>
    <t>03May2026</t>
  </si>
  <si>
    <t>04May2026</t>
  </si>
  <si>
    <t>05May2026</t>
  </si>
  <si>
    <t>06May2026</t>
  </si>
  <si>
    <t>07May2026</t>
  </si>
  <si>
    <t>08May2026</t>
  </si>
  <si>
    <t>09May2026</t>
  </si>
  <si>
    <t>10May2026</t>
  </si>
  <si>
    <t>11May2026</t>
  </si>
  <si>
    <t>12May2026</t>
  </si>
  <si>
    <t>13May2026</t>
  </si>
  <si>
    <t>14May2026</t>
  </si>
  <si>
    <t>15May2026</t>
  </si>
  <si>
    <t>16May2026</t>
  </si>
  <si>
    <t>17May2026</t>
  </si>
  <si>
    <t>18May2026</t>
  </si>
  <si>
    <t>19May2026</t>
  </si>
  <si>
    <t>20May2026</t>
  </si>
  <si>
    <t>21May2026</t>
  </si>
  <si>
    <t>22May2026</t>
  </si>
  <si>
    <t>23May2026</t>
  </si>
  <si>
    <t>24May2026</t>
  </si>
  <si>
    <t>25May2026</t>
  </si>
  <si>
    <t>26May2026</t>
  </si>
  <si>
    <t>27May2026</t>
  </si>
  <si>
    <t>28May2026</t>
  </si>
  <si>
    <t>29May2026</t>
  </si>
  <si>
    <t>30May2026</t>
  </si>
  <si>
    <t>31May2026</t>
  </si>
  <si>
    <t>01Jun2026</t>
  </si>
  <si>
    <t>02Jun2026</t>
  </si>
  <si>
    <t>03Jun2026</t>
  </si>
  <si>
    <t>04Jun2026</t>
  </si>
  <si>
    <t>05Jun2026</t>
  </si>
  <si>
    <t>06Jun2026</t>
  </si>
  <si>
    <t>07Jun2026</t>
  </si>
  <si>
    <t>08Jun2026</t>
  </si>
  <si>
    <t>09Jun2026</t>
  </si>
  <si>
    <t>10Jun2026</t>
  </si>
  <si>
    <t>11Jun2026</t>
  </si>
  <si>
    <t>12Jun2026</t>
  </si>
  <si>
    <t>13Jun2026</t>
  </si>
  <si>
    <t>14Jun2026</t>
  </si>
  <si>
    <t>15Jun2026</t>
  </si>
  <si>
    <t>16Jun2026</t>
  </si>
  <si>
    <t>17Jun2026</t>
  </si>
  <si>
    <t>18Jun2026</t>
  </si>
  <si>
    <t>19Jun2026</t>
  </si>
  <si>
    <t>20Jun2026</t>
  </si>
  <si>
    <t>21Jun2026</t>
  </si>
  <si>
    <t>22Jun2026</t>
  </si>
  <si>
    <t>23Jun2026</t>
  </si>
  <si>
    <t>24Jun2026</t>
  </si>
  <si>
    <t>25Jun2026</t>
  </si>
  <si>
    <t>26Jun2026</t>
  </si>
  <si>
    <t>27Jun2026</t>
  </si>
  <si>
    <t>28Jun2026</t>
  </si>
  <si>
    <t>29Jun2026</t>
  </si>
  <si>
    <t>30Jun2026</t>
  </si>
  <si>
    <t>01Jul2026</t>
  </si>
  <si>
    <t>02Jul2026</t>
  </si>
  <si>
    <t>03Jul2026</t>
  </si>
  <si>
    <t>04Jul2026</t>
  </si>
  <si>
    <t>05Jul2026</t>
  </si>
  <si>
    <t>06Jul2026</t>
  </si>
  <si>
    <t>07Jul2026</t>
  </si>
  <si>
    <t>08Jul2026</t>
  </si>
  <si>
    <t>09Jul2026</t>
  </si>
  <si>
    <t>10Jul2026</t>
  </si>
  <si>
    <t>11Jul2026</t>
  </si>
  <si>
    <t>12Jul2026</t>
  </si>
  <si>
    <t>13Jul2026</t>
  </si>
  <si>
    <t>14Jul2026</t>
  </si>
  <si>
    <t>15Jul2026</t>
  </si>
  <si>
    <t>16Jul2026</t>
  </si>
  <si>
    <t>17Jul2026</t>
  </si>
  <si>
    <t>18Jul2026</t>
  </si>
  <si>
    <t>19Jul2026</t>
  </si>
  <si>
    <t>20Jul2026</t>
  </si>
  <si>
    <t>21Jul2026</t>
  </si>
  <si>
    <t>22Jul2026</t>
  </si>
  <si>
    <t>23Jul2026</t>
  </si>
  <si>
    <t>24Jul2026</t>
  </si>
  <si>
    <t>25Jul2026</t>
  </si>
  <si>
    <t>26Jul2026</t>
  </si>
  <si>
    <t>27Jul2026</t>
  </si>
  <si>
    <t>28Jul2026</t>
  </si>
  <si>
    <t>29Jul2026</t>
  </si>
  <si>
    <t>30Jul2026</t>
  </si>
  <si>
    <t>31Jul2026</t>
  </si>
  <si>
    <t>01Aug2026</t>
  </si>
  <si>
    <t>02Aug2026</t>
  </si>
  <si>
    <t>03Aug2026</t>
  </si>
  <si>
    <t>04Aug2026</t>
  </si>
  <si>
    <t>05Aug2026</t>
  </si>
  <si>
    <t>06Aug2026</t>
  </si>
  <si>
    <t>07Aug2026</t>
  </si>
  <si>
    <t>08Aug2026</t>
  </si>
  <si>
    <t>09Aug2026</t>
  </si>
  <si>
    <t>10Aug2026</t>
  </si>
  <si>
    <t>11Aug2026</t>
  </si>
  <si>
    <t>12Aug2026</t>
  </si>
  <si>
    <t>13Aug2026</t>
  </si>
  <si>
    <t>14Aug2026</t>
  </si>
  <si>
    <t>15Aug2026</t>
  </si>
  <si>
    <t>16Aug2026</t>
  </si>
  <si>
    <t>17Aug2026</t>
  </si>
  <si>
    <t>18Aug2026</t>
  </si>
  <si>
    <t>19Aug2026</t>
  </si>
  <si>
    <t>20Aug2026</t>
  </si>
  <si>
    <t>21Aug2026</t>
  </si>
  <si>
    <t>22Aug2026</t>
  </si>
  <si>
    <t>23Aug2026</t>
  </si>
  <si>
    <t>24Aug2026</t>
  </si>
  <si>
    <t>25Aug2026</t>
  </si>
  <si>
    <t>26Aug2026</t>
  </si>
  <si>
    <t>27Aug2026</t>
  </si>
  <si>
    <t>28Aug2026</t>
  </si>
  <si>
    <t>29Aug2026</t>
  </si>
  <si>
    <t>30Aug2026</t>
  </si>
  <si>
    <t>31Aug2026</t>
  </si>
  <si>
    <t>01Sep2026</t>
  </si>
  <si>
    <t>02Sep2026</t>
  </si>
  <si>
    <t>03Sep2026</t>
  </si>
  <si>
    <t>04Sep2026</t>
  </si>
  <si>
    <t>05Sep2026</t>
  </si>
  <si>
    <t>06Sep2026</t>
  </si>
  <si>
    <t>07Sep2026</t>
  </si>
  <si>
    <t>08Sep2026</t>
  </si>
  <si>
    <t>09Sep2026</t>
  </si>
  <si>
    <t>10Sep2026</t>
  </si>
  <si>
    <t>11Sep2026</t>
  </si>
  <si>
    <t>12Sep2026</t>
  </si>
  <si>
    <t>13Sep2026</t>
  </si>
  <si>
    <t>14Sep2026</t>
  </si>
  <si>
    <t>15Sep2026</t>
  </si>
  <si>
    <t>16Sep2026</t>
  </si>
  <si>
    <t>17Sep2026</t>
  </si>
  <si>
    <t>18Sep2026</t>
  </si>
  <si>
    <t>19Sep2026</t>
  </si>
  <si>
    <t>20Sep2026</t>
  </si>
  <si>
    <t>21Sep2026</t>
  </si>
  <si>
    <t>22Sep2026</t>
  </si>
  <si>
    <t>23Sep2026</t>
  </si>
  <si>
    <t>24Sep2026</t>
  </si>
  <si>
    <t>25Sep2026</t>
  </si>
  <si>
    <t>26Sep2026</t>
  </si>
  <si>
    <t>27Sep2026</t>
  </si>
  <si>
    <t>28Sep2026</t>
  </si>
  <si>
    <t>29Sep2026</t>
  </si>
  <si>
    <t>30Sep2026</t>
  </si>
  <si>
    <t>01Oct2026</t>
  </si>
  <si>
    <t>02Oct2026</t>
  </si>
  <si>
    <t>03Oct2026</t>
  </si>
  <si>
    <t>04Oct2026</t>
  </si>
  <si>
    <t>05Oct2026</t>
  </si>
  <si>
    <t>06Oct2026</t>
  </si>
  <si>
    <t>07Oct2026</t>
  </si>
  <si>
    <t>08Oct2026</t>
  </si>
  <si>
    <t>09Oct2026</t>
  </si>
  <si>
    <t>10Oct2026</t>
  </si>
  <si>
    <t>11Oct2026</t>
  </si>
  <si>
    <t>12Oct2026</t>
  </si>
  <si>
    <t>13Oct2026</t>
  </si>
  <si>
    <t>14Oct2026</t>
  </si>
  <si>
    <t>15Oct2026</t>
  </si>
  <si>
    <t>16Oct2026</t>
  </si>
  <si>
    <t>17Oct2026</t>
  </si>
  <si>
    <t>18Oct2026</t>
  </si>
  <si>
    <t>19Oct2026</t>
  </si>
  <si>
    <t>20Oct2026</t>
  </si>
  <si>
    <t>21Oct2026</t>
  </si>
  <si>
    <t>22Oct2026</t>
  </si>
  <si>
    <t>23Oct2026</t>
  </si>
  <si>
    <t>24Oct2026</t>
  </si>
  <si>
    <t>25Oct2026</t>
  </si>
  <si>
    <t>26Oct2026</t>
  </si>
  <si>
    <t>27Oct2026</t>
  </si>
  <si>
    <t>28Oct2026</t>
  </si>
  <si>
    <t>29Oct2026</t>
  </si>
  <si>
    <t>30Oct2026</t>
  </si>
  <si>
    <t>31Oct2026</t>
  </si>
  <si>
    <t>01Nov2026</t>
  </si>
  <si>
    <t>02Nov2026</t>
  </si>
  <si>
    <t>03Nov2026</t>
  </si>
  <si>
    <t>04Nov2026</t>
  </si>
  <si>
    <t>05Nov2026</t>
  </si>
  <si>
    <t>06Nov2026</t>
  </si>
  <si>
    <t>07Nov2026</t>
  </si>
  <si>
    <t>08Nov2026</t>
  </si>
  <si>
    <t>09Nov2026</t>
  </si>
  <si>
    <t>10Nov2026</t>
  </si>
  <si>
    <t>11Nov2026</t>
  </si>
  <si>
    <t>12Nov2026</t>
  </si>
  <si>
    <t>13Nov2026</t>
  </si>
  <si>
    <t>14Nov2026</t>
  </si>
  <si>
    <t>15Nov2026</t>
  </si>
  <si>
    <t>16Nov2026</t>
  </si>
  <si>
    <t>17Nov2026</t>
  </si>
  <si>
    <t>18Nov2026</t>
  </si>
  <si>
    <t>19Nov2026</t>
  </si>
  <si>
    <t>20Nov2026</t>
  </si>
  <si>
    <t>21Nov2026</t>
  </si>
  <si>
    <t>22Nov2026</t>
  </si>
  <si>
    <t>23Nov2026</t>
  </si>
  <si>
    <t>24Nov2026</t>
  </si>
  <si>
    <t>25Nov2026</t>
  </si>
  <si>
    <t>26Nov2026</t>
  </si>
  <si>
    <t>27Nov2026</t>
  </si>
  <si>
    <t>28Nov2026</t>
  </si>
  <si>
    <t>29Nov2026</t>
  </si>
  <si>
    <t>30Nov2026</t>
  </si>
  <si>
    <t>01Dec2026</t>
  </si>
  <si>
    <t>02Dec2026</t>
  </si>
  <si>
    <t>03Dec2026</t>
  </si>
  <si>
    <t>04Dec2026</t>
  </si>
  <si>
    <t>05Dec2026</t>
  </si>
  <si>
    <t>06Dec2026</t>
  </si>
  <si>
    <t>07Dec2026</t>
  </si>
  <si>
    <t>08Dec2026</t>
  </si>
  <si>
    <t>09Dec2026</t>
  </si>
  <si>
    <t>10Dec2026</t>
  </si>
  <si>
    <t>11Dec2026</t>
  </si>
  <si>
    <t>12Dec2026</t>
  </si>
  <si>
    <t>13Dec2026</t>
  </si>
  <si>
    <t>14Dec2026</t>
  </si>
  <si>
    <t>15Dec2026</t>
  </si>
  <si>
    <t>16Dec2026</t>
  </si>
  <si>
    <t>17Dec2026</t>
  </si>
  <si>
    <t>18Dec2026</t>
  </si>
  <si>
    <t>19Dec2026</t>
  </si>
  <si>
    <t>20Dec2026</t>
  </si>
  <si>
    <t>21Dec2026</t>
  </si>
  <si>
    <t>22Dec2026</t>
  </si>
  <si>
    <t>23Dec2026</t>
  </si>
  <si>
    <t>24Dec2026</t>
  </si>
  <si>
    <t>25Dec2026</t>
  </si>
  <si>
    <t>26Dec2026</t>
  </si>
  <si>
    <t>27Dec2026</t>
  </si>
  <si>
    <t>28Dec2026</t>
  </si>
  <si>
    <t>29Dec2026</t>
  </si>
  <si>
    <t>30Dec2026</t>
  </si>
  <si>
    <t>31Dec2026</t>
  </si>
  <si>
    <t>01Jan2027</t>
  </si>
  <si>
    <t>02Jan2027</t>
  </si>
  <si>
    <t>03Jan2027</t>
  </si>
  <si>
    <t>04Jan2027</t>
  </si>
  <si>
    <t>05Jan2027</t>
  </si>
  <si>
    <t>06Jan2027</t>
  </si>
  <si>
    <t>07Jan2027</t>
  </si>
  <si>
    <t>08Jan2027</t>
  </si>
  <si>
    <t>09Jan2027</t>
  </si>
  <si>
    <t>10Jan2027</t>
  </si>
  <si>
    <t>11Jan2027</t>
  </si>
  <si>
    <t>12Jan2027</t>
  </si>
  <si>
    <t>13Jan2027</t>
  </si>
  <si>
    <t>14Jan2027</t>
  </si>
  <si>
    <t>15Jan2027</t>
  </si>
  <si>
    <t>16Jan2027</t>
  </si>
  <si>
    <t>17Jan2027</t>
  </si>
  <si>
    <t>18Jan2027</t>
  </si>
  <si>
    <t>19Jan2027</t>
  </si>
  <si>
    <t>20Jan2027</t>
  </si>
  <si>
    <t>21Jan2027</t>
  </si>
  <si>
    <t>22Jan2027</t>
  </si>
  <si>
    <t>23Jan2027</t>
  </si>
  <si>
    <t>24Jan2027</t>
  </si>
  <si>
    <t>25Jan2027</t>
  </si>
  <si>
    <t>26Jan2027</t>
  </si>
  <si>
    <t>27Jan2027</t>
  </si>
  <si>
    <t>28Jan2027</t>
  </si>
  <si>
    <t>29Jan2027</t>
  </si>
  <si>
    <t>30Jan2027</t>
  </si>
  <si>
    <t>31Jan2027</t>
  </si>
  <si>
    <t>01Feb2027</t>
  </si>
  <si>
    <t>02Feb2027</t>
  </si>
  <si>
    <t>03Feb2027</t>
  </si>
  <si>
    <t>04Feb2027</t>
  </si>
  <si>
    <t>05Feb2027</t>
  </si>
  <si>
    <t>06Feb2027</t>
  </si>
  <si>
    <t>07Feb2027</t>
  </si>
  <si>
    <t>08Feb2027</t>
  </si>
  <si>
    <t>09Feb2027</t>
  </si>
  <si>
    <t>10Feb2027</t>
  </si>
  <si>
    <t>11Feb2027</t>
  </si>
  <si>
    <t>12Feb2027</t>
  </si>
  <si>
    <t>13Feb2027</t>
  </si>
  <si>
    <t>14Feb2027</t>
  </si>
  <si>
    <t>15Feb2027</t>
  </si>
  <si>
    <t>16Feb2027</t>
  </si>
  <si>
    <t>17Feb2027</t>
  </si>
  <si>
    <t>18Feb2027</t>
  </si>
  <si>
    <t>19Feb2027</t>
  </si>
  <si>
    <t>20Feb2027</t>
  </si>
  <si>
    <t>21Feb2027</t>
  </si>
  <si>
    <t>22Feb2027</t>
  </si>
  <si>
    <t>23Feb2027</t>
  </si>
  <si>
    <t>24Feb2027</t>
  </si>
  <si>
    <t>25Feb2027</t>
  </si>
  <si>
    <t>26Feb2027</t>
  </si>
  <si>
    <t>27Feb2027</t>
  </si>
  <si>
    <t>28Feb2027</t>
  </si>
  <si>
    <t>01Mar2027</t>
  </si>
  <si>
    <t>02Mar2027</t>
  </si>
  <si>
    <t>03Mar2027</t>
  </si>
  <si>
    <t>04Mar2027</t>
  </si>
  <si>
    <t>05Mar2027</t>
  </si>
  <si>
    <t>06Mar2027</t>
  </si>
  <si>
    <t>07Mar2027</t>
  </si>
  <si>
    <t>08Mar2027</t>
  </si>
  <si>
    <t>09Mar2027</t>
  </si>
  <si>
    <t>10Mar2027</t>
  </si>
  <si>
    <t>11Mar2027</t>
  </si>
  <si>
    <t>12Mar2027</t>
  </si>
  <si>
    <t>13Mar2027</t>
  </si>
  <si>
    <t>14Mar2027</t>
  </si>
  <si>
    <t>15Mar2027</t>
  </si>
  <si>
    <t>16Mar2027</t>
  </si>
  <si>
    <t>17Mar2027</t>
  </si>
  <si>
    <t>18Mar2027</t>
  </si>
  <si>
    <t>19Mar2027</t>
  </si>
  <si>
    <t>20Mar2027</t>
  </si>
  <si>
    <t>21Mar2027</t>
  </si>
  <si>
    <t>22Mar2027</t>
  </si>
  <si>
    <t>23Mar2027</t>
  </si>
  <si>
    <t>24Mar2027</t>
  </si>
  <si>
    <t>25Mar2027</t>
  </si>
  <si>
    <t>26Mar2027</t>
  </si>
  <si>
    <t>27Mar2027</t>
  </si>
  <si>
    <t>28Mar2027</t>
  </si>
  <si>
    <t>29Mar2027</t>
  </si>
  <si>
    <t>30Mar2027</t>
  </si>
  <si>
    <t>31Mar2027</t>
  </si>
  <si>
    <t>01Apr2027</t>
  </si>
  <si>
    <t>02Apr2027</t>
  </si>
  <si>
    <t>03Apr2027</t>
  </si>
  <si>
    <t>04Apr2027</t>
  </si>
  <si>
    <t>05Apr2027</t>
  </si>
  <si>
    <t>06Apr2027</t>
  </si>
  <si>
    <t>07Apr2027</t>
  </si>
  <si>
    <t>08Apr2027</t>
  </si>
  <si>
    <t>09Apr2027</t>
  </si>
  <si>
    <t>10Apr2027</t>
  </si>
  <si>
    <t>11Apr2027</t>
  </si>
  <si>
    <t>12Apr2027</t>
  </si>
  <si>
    <t>13Apr2027</t>
  </si>
  <si>
    <t>14Apr2027</t>
  </si>
  <si>
    <t>15Apr2027</t>
  </si>
  <si>
    <t>16Apr2027</t>
  </si>
  <si>
    <t>17Apr2027</t>
  </si>
  <si>
    <t>18Apr2027</t>
  </si>
  <si>
    <t>19Apr2027</t>
  </si>
  <si>
    <t>20Apr2027</t>
  </si>
  <si>
    <t>21Apr2027</t>
  </si>
  <si>
    <t>22Apr2027</t>
  </si>
  <si>
    <t>23Apr2027</t>
  </si>
  <si>
    <t>24Apr2027</t>
  </si>
  <si>
    <t>25Apr2027</t>
  </si>
  <si>
    <t>26Apr2027</t>
  </si>
  <si>
    <t>27Apr2027</t>
  </si>
  <si>
    <t>28Apr2027</t>
  </si>
  <si>
    <t>29Apr2027</t>
  </si>
  <si>
    <t>30Apr2027</t>
  </si>
  <si>
    <t>01May2027</t>
  </si>
  <si>
    <t>02May2027</t>
  </si>
  <si>
    <t>03May2027</t>
  </si>
  <si>
    <t>04May2027</t>
  </si>
  <si>
    <t>05May2027</t>
  </si>
  <si>
    <t>06May2027</t>
  </si>
  <si>
    <t>07May2027</t>
  </si>
  <si>
    <t>08May2027</t>
  </si>
  <si>
    <t>09May2027</t>
  </si>
  <si>
    <t>10May2027</t>
  </si>
  <si>
    <t>11May2027</t>
  </si>
  <si>
    <t>12May2027</t>
  </si>
  <si>
    <t>13May2027</t>
  </si>
  <si>
    <t>14May2027</t>
  </si>
  <si>
    <t>15May2027</t>
  </si>
  <si>
    <t>16May2027</t>
  </si>
  <si>
    <t>17May2027</t>
  </si>
  <si>
    <t>18May2027</t>
  </si>
  <si>
    <t>19May2027</t>
  </si>
  <si>
    <t>20May2027</t>
  </si>
  <si>
    <t>21May2027</t>
  </si>
  <si>
    <t>22May2027</t>
  </si>
  <si>
    <t>23May2027</t>
  </si>
  <si>
    <t>24May2027</t>
  </si>
  <si>
    <t>25May2027</t>
  </si>
  <si>
    <t>26May2027</t>
  </si>
  <si>
    <t>27May2027</t>
  </si>
  <si>
    <t>28May2027</t>
  </si>
  <si>
    <t>29May2027</t>
  </si>
  <si>
    <t>30May2027</t>
  </si>
  <si>
    <t>31May2027</t>
  </si>
  <si>
    <t>01Jun2027</t>
  </si>
  <si>
    <t>02Jun2027</t>
  </si>
  <si>
    <t>03Jun2027</t>
  </si>
  <si>
    <t>04Jun2027</t>
  </si>
  <si>
    <t>05Jun2027</t>
  </si>
  <si>
    <t>06Jun2027</t>
  </si>
  <si>
    <t>07Jun2027</t>
  </si>
  <si>
    <t>08Jun2027</t>
  </si>
  <si>
    <t>09Jun2027</t>
  </si>
  <si>
    <t>10Jun2027</t>
  </si>
  <si>
    <t>11Jun2027</t>
  </si>
  <si>
    <t>12Jun2027</t>
  </si>
  <si>
    <t>13Jun2027</t>
  </si>
  <si>
    <t>14Jun2027</t>
  </si>
  <si>
    <t>15Jun2027</t>
  </si>
  <si>
    <t>16Jun2027</t>
  </si>
  <si>
    <t>17Jun2027</t>
  </si>
  <si>
    <t>18Jun2027</t>
  </si>
  <si>
    <t>19Jun2027</t>
  </si>
  <si>
    <t>20Jun2027</t>
  </si>
  <si>
    <t>21Jun2027</t>
  </si>
  <si>
    <t>22Jun2027</t>
  </si>
  <si>
    <t>23Jun2027</t>
  </si>
  <si>
    <t>24Jun2027</t>
  </si>
  <si>
    <t>25Jun2027</t>
  </si>
  <si>
    <t>26Jun2027</t>
  </si>
  <si>
    <t>27Jun2027</t>
  </si>
  <si>
    <t>28Jun2027</t>
  </si>
  <si>
    <t>29Jun2027</t>
  </si>
  <si>
    <t>30Jun2027</t>
  </si>
  <si>
    <t>01Jul2027</t>
  </si>
  <si>
    <t>02Jul2027</t>
  </si>
  <si>
    <t>03Jul2027</t>
  </si>
  <si>
    <t>04Jul2027</t>
  </si>
  <si>
    <t>05Jul2027</t>
  </si>
  <si>
    <t>06Jul2027</t>
  </si>
  <si>
    <t>07Jul2027</t>
  </si>
  <si>
    <t>08Jul2027</t>
  </si>
  <si>
    <t>09Jul2027</t>
  </si>
  <si>
    <t>10Jul2027</t>
  </si>
  <si>
    <t>11Jul2027</t>
  </si>
  <si>
    <t>12Jul2027</t>
  </si>
  <si>
    <t>13Jul2027</t>
  </si>
  <si>
    <t>14Jul2027</t>
  </si>
  <si>
    <t>15Jul2027</t>
  </si>
  <si>
    <t>16Jul2027</t>
  </si>
  <si>
    <t>17Jul2027</t>
  </si>
  <si>
    <t>18Jul2027</t>
  </si>
  <si>
    <t>19Jul2027</t>
  </si>
  <si>
    <t>20Jul2027</t>
  </si>
  <si>
    <t>21Jul2027</t>
  </si>
  <si>
    <t>22Jul2027</t>
  </si>
  <si>
    <t>23Jul2027</t>
  </si>
  <si>
    <t>24Jul2027</t>
  </si>
  <si>
    <t>25Jul2027</t>
  </si>
  <si>
    <t>26Jul2027</t>
  </si>
  <si>
    <t>27Jul2027</t>
  </si>
  <si>
    <t>28Jul2027</t>
  </si>
  <si>
    <t>29Jul2027</t>
  </si>
  <si>
    <t>30Jul2027</t>
  </si>
  <si>
    <t>31Jul2027</t>
  </si>
  <si>
    <t>01Aug2027</t>
  </si>
  <si>
    <t>02Aug2027</t>
  </si>
  <si>
    <t>03Aug2027</t>
  </si>
  <si>
    <t>04Aug2027</t>
  </si>
  <si>
    <t>05Aug2027</t>
  </si>
  <si>
    <t>06Aug2027</t>
  </si>
  <si>
    <t>07Aug2027</t>
  </si>
  <si>
    <t>08Aug2027</t>
  </si>
  <si>
    <t>09Aug2027</t>
  </si>
  <si>
    <t>10Aug2027</t>
  </si>
  <si>
    <t>11Aug2027</t>
  </si>
  <si>
    <t>12Aug2027</t>
  </si>
  <si>
    <t>13Aug2027</t>
  </si>
  <si>
    <t>14Aug2027</t>
  </si>
  <si>
    <t>15Aug2027</t>
  </si>
  <si>
    <t>16Aug2027</t>
  </si>
  <si>
    <t>17Aug2027</t>
  </si>
  <si>
    <t>18Aug2027</t>
  </si>
  <si>
    <t>19Aug2027</t>
  </si>
  <si>
    <t>20Aug2027</t>
  </si>
  <si>
    <t>21Aug2027</t>
  </si>
  <si>
    <t>22Aug2027</t>
  </si>
  <si>
    <t>23Aug2027</t>
  </si>
  <si>
    <t>24Aug2027</t>
  </si>
  <si>
    <t>25Aug2027</t>
  </si>
  <si>
    <t>26Aug2027</t>
  </si>
  <si>
    <t>27Aug2027</t>
  </si>
  <si>
    <t>28Aug2027</t>
  </si>
  <si>
    <t>29Aug2027</t>
  </si>
  <si>
    <t>30Aug2027</t>
  </si>
  <si>
    <t>31Aug2027</t>
  </si>
  <si>
    <t>01Sep2027</t>
  </si>
  <si>
    <t>02Sep2027</t>
  </si>
  <si>
    <t>03Sep2027</t>
  </si>
  <si>
    <t>04Sep2027</t>
  </si>
  <si>
    <t>05Sep2027</t>
  </si>
  <si>
    <t>06Sep2027</t>
  </si>
  <si>
    <t>07Sep2027</t>
  </si>
  <si>
    <t>08Sep2027</t>
  </si>
  <si>
    <t>09Sep2027</t>
  </si>
  <si>
    <t>10Sep2027</t>
  </si>
  <si>
    <t>11Sep2027</t>
  </si>
  <si>
    <t>12Sep2027</t>
  </si>
  <si>
    <t>13Sep2027</t>
  </si>
  <si>
    <t>14Sep2027</t>
  </si>
  <si>
    <t>15Sep2027</t>
  </si>
  <si>
    <t>16Sep2027</t>
  </si>
  <si>
    <t>17Sep2027</t>
  </si>
  <si>
    <t>18Sep2027</t>
  </si>
  <si>
    <t>19Sep2027</t>
  </si>
  <si>
    <t>20Sep2027</t>
  </si>
  <si>
    <t>21Sep2027</t>
  </si>
  <si>
    <t>22Sep2027</t>
  </si>
  <si>
    <t>23Sep2027</t>
  </si>
  <si>
    <t>24Sep2027</t>
  </si>
  <si>
    <t>25Sep2027</t>
  </si>
  <si>
    <t>26Sep2027</t>
  </si>
  <si>
    <t>27Sep2027</t>
  </si>
  <si>
    <t>28Sep2027</t>
  </si>
  <si>
    <t>29Sep2027</t>
  </si>
  <si>
    <t>30Sep2027</t>
  </si>
  <si>
    <t>01Oct2027</t>
  </si>
  <si>
    <t>02Oct2027</t>
  </si>
  <si>
    <t>03Oct2027</t>
  </si>
  <si>
    <t>04Oct2027</t>
  </si>
  <si>
    <t>05Oct2027</t>
  </si>
  <si>
    <t>06Oct2027</t>
  </si>
  <si>
    <t>07Oct2027</t>
  </si>
  <si>
    <t>08Oct2027</t>
  </si>
  <si>
    <t>09Oct2027</t>
  </si>
  <si>
    <t>10Oct2027</t>
  </si>
  <si>
    <t>11Oct2027</t>
  </si>
  <si>
    <t>12Oct2027</t>
  </si>
  <si>
    <t>13Oct2027</t>
  </si>
  <si>
    <t>14Oct2027</t>
  </si>
  <si>
    <t>15Oct2027</t>
  </si>
  <si>
    <t>16Oct2027</t>
  </si>
  <si>
    <t>17Oct2027</t>
  </si>
  <si>
    <t>18Oct2027</t>
  </si>
  <si>
    <t>19Oct2027</t>
  </si>
  <si>
    <t>20Oct2027</t>
  </si>
  <si>
    <t>21Oct2027</t>
  </si>
  <si>
    <t>22Oct2027</t>
  </si>
  <si>
    <t>23Oct2027</t>
  </si>
  <si>
    <t>24Oct2027</t>
  </si>
  <si>
    <t>25Oct2027</t>
  </si>
  <si>
    <t>26Oct2027</t>
  </si>
  <si>
    <t>27Oct2027</t>
  </si>
  <si>
    <t>28Oct2027</t>
  </si>
  <si>
    <t>29Oct2027</t>
  </si>
  <si>
    <t>30Oct2027</t>
  </si>
  <si>
    <t>31Oct2027</t>
  </si>
  <si>
    <t>01Nov2027</t>
  </si>
  <si>
    <t>02Nov2027</t>
  </si>
  <si>
    <t>03Nov2027</t>
  </si>
  <si>
    <t>04Nov2027</t>
  </si>
  <si>
    <t>05Nov2027</t>
  </si>
  <si>
    <t>06Nov2027</t>
  </si>
  <si>
    <t>07Nov2027</t>
  </si>
  <si>
    <t>08Nov2027</t>
  </si>
  <si>
    <t>09Nov2027</t>
  </si>
  <si>
    <t>10Nov2027</t>
  </si>
  <si>
    <t>11Nov2027</t>
  </si>
  <si>
    <t>12Nov2027</t>
  </si>
  <si>
    <t>13Nov2027</t>
  </si>
  <si>
    <t>14Nov2027</t>
  </si>
  <si>
    <t>15Nov2027</t>
  </si>
  <si>
    <t>16Nov2027</t>
  </si>
  <si>
    <t>17Nov2027</t>
  </si>
  <si>
    <t>18Nov2027</t>
  </si>
  <si>
    <t>19Nov2027</t>
  </si>
  <si>
    <t>20Nov2027</t>
  </si>
  <si>
    <t>21Nov2027</t>
  </si>
  <si>
    <t>22Nov2027</t>
  </si>
  <si>
    <t>23Nov2027</t>
  </si>
  <si>
    <t>24Nov2027</t>
  </si>
  <si>
    <t>25Nov2027</t>
  </si>
  <si>
    <t>26Nov2027</t>
  </si>
  <si>
    <t>27Nov2027</t>
  </si>
  <si>
    <t>28Nov2027</t>
  </si>
  <si>
    <t>29Nov2027</t>
  </si>
  <si>
    <t>30Nov2027</t>
  </si>
  <si>
    <t>01Dec2027</t>
  </si>
  <si>
    <t>02Dec2027</t>
  </si>
  <si>
    <t>03Dec2027</t>
  </si>
  <si>
    <t>04Dec2027</t>
  </si>
  <si>
    <t>05Dec2027</t>
  </si>
  <si>
    <t>06Dec2027</t>
  </si>
  <si>
    <t>07Dec2027</t>
  </si>
  <si>
    <t>08Dec2027</t>
  </si>
  <si>
    <t>09Dec2027</t>
  </si>
  <si>
    <t>10Dec2027</t>
  </si>
  <si>
    <t>11Dec2027</t>
  </si>
  <si>
    <t>12Dec2027</t>
  </si>
  <si>
    <t>13Dec2027</t>
  </si>
  <si>
    <t>14Dec2027</t>
  </si>
  <si>
    <t>15Dec2027</t>
  </si>
  <si>
    <t>16Dec2027</t>
  </si>
  <si>
    <t>17Dec2027</t>
  </si>
  <si>
    <t>18Dec2027</t>
  </si>
  <si>
    <t>19Dec2027</t>
  </si>
  <si>
    <t>20Dec2027</t>
  </si>
  <si>
    <t>21Dec2027</t>
  </si>
  <si>
    <t>22Dec2027</t>
  </si>
  <si>
    <t>23Dec2027</t>
  </si>
  <si>
    <t>24Dec2027</t>
  </si>
  <si>
    <t>25Dec2027</t>
  </si>
  <si>
    <t>26Dec2027</t>
  </si>
  <si>
    <t>27Dec2027</t>
  </si>
  <si>
    <t>28Dec2027</t>
  </si>
  <si>
    <t>29Dec2027</t>
  </si>
  <si>
    <t>30Dec2027</t>
  </si>
  <si>
    <t>31Dec2027</t>
  </si>
  <si>
    <t>01Jan2028</t>
  </si>
  <si>
    <t>02Jan2028</t>
  </si>
  <si>
    <t>03Jan2028</t>
  </si>
  <si>
    <t>04Jan2028</t>
  </si>
  <si>
    <t>05Jan2028</t>
  </si>
  <si>
    <t>06Jan2028</t>
  </si>
  <si>
    <t>07Jan2028</t>
  </si>
  <si>
    <t>08Jan2028</t>
  </si>
  <si>
    <t>09Jan2028</t>
  </si>
  <si>
    <t>10Jan2028</t>
  </si>
  <si>
    <t>11Jan2028</t>
  </si>
  <si>
    <t>12Jan2028</t>
  </si>
  <si>
    <t>13Jan2028</t>
  </si>
  <si>
    <t>14Jan2028</t>
  </si>
  <si>
    <t>15Jan2028</t>
  </si>
  <si>
    <t>16Jan2028</t>
  </si>
  <si>
    <t>17Jan2028</t>
  </si>
  <si>
    <t>18Jan2028</t>
  </si>
  <si>
    <t>19Jan2028</t>
  </si>
  <si>
    <t>20Jan2028</t>
  </si>
  <si>
    <t>21Jan2028</t>
  </si>
  <si>
    <t>22Jan2028</t>
  </si>
  <si>
    <t>23Jan2028</t>
  </si>
  <si>
    <t>24Jan2028</t>
  </si>
  <si>
    <t>25Jan2028</t>
  </si>
  <si>
    <t>26Jan2028</t>
  </si>
  <si>
    <t>27Jan2028</t>
  </si>
  <si>
    <t>28Jan2028</t>
  </si>
  <si>
    <t>29Jan2028</t>
  </si>
  <si>
    <t>30Jan2028</t>
  </si>
  <si>
    <t>31Jan2028</t>
  </si>
  <si>
    <t>01Feb2028</t>
  </si>
  <si>
    <t>02Feb2028</t>
  </si>
  <si>
    <t>03Feb2028</t>
  </si>
  <si>
    <t>04Feb2028</t>
  </si>
  <si>
    <t>05Feb2028</t>
  </si>
  <si>
    <t>06Feb2028</t>
  </si>
  <si>
    <t>07Feb2028</t>
  </si>
  <si>
    <t>08Feb2028</t>
  </si>
  <si>
    <t>09Feb2028</t>
  </si>
  <si>
    <t>10Feb2028</t>
  </si>
  <si>
    <t>11Feb2028</t>
  </si>
  <si>
    <t>12Feb2028</t>
  </si>
  <si>
    <t>13Feb2028</t>
  </si>
  <si>
    <t>14Feb2028</t>
  </si>
  <si>
    <t>15Feb2028</t>
  </si>
  <si>
    <t>16Feb2028</t>
  </si>
  <si>
    <t>17Feb2028</t>
  </si>
  <si>
    <t>18Feb2028</t>
  </si>
  <si>
    <t>19Feb2028</t>
  </si>
  <si>
    <t>20Feb2028</t>
  </si>
  <si>
    <t>21Feb2028</t>
  </si>
  <si>
    <t>22Feb2028</t>
  </si>
  <si>
    <t>23Feb2028</t>
  </si>
  <si>
    <t>24Feb2028</t>
  </si>
  <si>
    <t>25Feb2028</t>
  </si>
  <si>
    <t>26Feb2028</t>
  </si>
  <si>
    <t>27Feb2028</t>
  </si>
  <si>
    <t>28Feb2028</t>
  </si>
  <si>
    <t>29Feb2028</t>
  </si>
  <si>
    <t>01Mar2028</t>
  </si>
  <si>
    <t>02Mar2028</t>
  </si>
  <si>
    <t>03Mar2028</t>
  </si>
  <si>
    <t>04Mar2028</t>
  </si>
  <si>
    <t>05Mar2028</t>
  </si>
  <si>
    <t>06Mar2028</t>
  </si>
  <si>
    <t>07Mar2028</t>
  </si>
  <si>
    <t>08Mar2028</t>
  </si>
  <si>
    <t>09Mar2028</t>
  </si>
  <si>
    <t>10Mar2028</t>
  </si>
  <si>
    <t>11Mar2028</t>
  </si>
  <si>
    <t>12Mar2028</t>
  </si>
  <si>
    <t>13Mar2028</t>
  </si>
  <si>
    <t>14Mar2028</t>
  </si>
  <si>
    <t>15Mar2028</t>
  </si>
  <si>
    <t>16Mar2028</t>
  </si>
  <si>
    <t>17Mar2028</t>
  </si>
  <si>
    <t>18Mar2028</t>
  </si>
  <si>
    <t>19Mar2028</t>
  </si>
  <si>
    <t>20Mar2028</t>
  </si>
  <si>
    <t>21Mar2028</t>
  </si>
  <si>
    <t>22Mar2028</t>
  </si>
  <si>
    <t>23Mar2028</t>
  </si>
  <si>
    <t>24Mar2028</t>
  </si>
  <si>
    <t>25Mar2028</t>
  </si>
  <si>
    <t>26Mar2028</t>
  </si>
  <si>
    <t>27Mar2028</t>
  </si>
  <si>
    <t>28Mar2028</t>
  </si>
  <si>
    <t>29Mar2028</t>
  </si>
  <si>
    <t>30Mar2028</t>
  </si>
  <si>
    <t>31Mar2028</t>
  </si>
  <si>
    <t>01Apr2028</t>
  </si>
  <si>
    <t>02Apr2028</t>
  </si>
  <si>
    <t>03Apr2028</t>
  </si>
  <si>
    <t>04Apr2028</t>
  </si>
  <si>
    <t>05Apr2028</t>
  </si>
  <si>
    <t>06Apr2028</t>
  </si>
  <si>
    <t>07Apr2028</t>
  </si>
  <si>
    <t>08Apr2028</t>
  </si>
  <si>
    <t>09Apr2028</t>
  </si>
  <si>
    <t>10Apr2028</t>
  </si>
  <si>
    <t>11Apr2028</t>
  </si>
  <si>
    <t>12Apr2028</t>
  </si>
  <si>
    <t>13Apr2028</t>
  </si>
  <si>
    <t>14Apr2028</t>
  </si>
  <si>
    <t>15Apr2028</t>
  </si>
  <si>
    <t>16Apr2028</t>
  </si>
  <si>
    <t>17Apr2028</t>
  </si>
  <si>
    <t>18Apr2028</t>
  </si>
  <si>
    <t>19Apr2028</t>
  </si>
  <si>
    <t>20Apr2028</t>
  </si>
  <si>
    <t>21Apr2028</t>
  </si>
  <si>
    <t>22Apr2028</t>
  </si>
  <si>
    <t>23Apr2028</t>
  </si>
  <si>
    <t>24Apr2028</t>
  </si>
  <si>
    <t>25Apr2028</t>
  </si>
  <si>
    <t>26Apr2028</t>
  </si>
  <si>
    <t>27Apr2028</t>
  </si>
  <si>
    <t>28Apr2028</t>
  </si>
  <si>
    <t>29Apr2028</t>
  </si>
  <si>
    <t>30Apr2028</t>
  </si>
  <si>
    <t>01May2028</t>
  </si>
  <si>
    <t>02May2028</t>
  </si>
  <si>
    <t>03May2028</t>
  </si>
  <si>
    <t>04May2028</t>
  </si>
  <si>
    <t>05May2028</t>
  </si>
  <si>
    <t>06May2028</t>
  </si>
  <si>
    <t>07May2028</t>
  </si>
  <si>
    <t>08May2028</t>
  </si>
  <si>
    <t>09May2028</t>
  </si>
  <si>
    <t>10May2028</t>
  </si>
  <si>
    <t>11May2028</t>
  </si>
  <si>
    <t>12May2028</t>
  </si>
  <si>
    <t>13May2028</t>
  </si>
  <si>
    <t>14May2028</t>
  </si>
  <si>
    <t>15May2028</t>
  </si>
  <si>
    <t>16May2028</t>
  </si>
  <si>
    <t>17May2028</t>
  </si>
  <si>
    <t>18May2028</t>
  </si>
  <si>
    <t>19May2028</t>
  </si>
  <si>
    <t>20May2028</t>
  </si>
  <si>
    <t>21May2028</t>
  </si>
  <si>
    <t>22May2028</t>
  </si>
  <si>
    <t>23May2028</t>
  </si>
  <si>
    <t>24May2028</t>
  </si>
  <si>
    <t>25May2028</t>
  </si>
  <si>
    <t>26May2028</t>
  </si>
  <si>
    <t>27May2028</t>
  </si>
  <si>
    <t>28May2028</t>
  </si>
  <si>
    <t>29May2028</t>
  </si>
  <si>
    <t>30May2028</t>
  </si>
  <si>
    <t>31May2028</t>
  </si>
  <si>
    <t>01Jun2028</t>
  </si>
  <si>
    <t>02Jun2028</t>
  </si>
  <si>
    <t>03Jun2028</t>
  </si>
  <si>
    <t>04Jun2028</t>
  </si>
  <si>
    <t>05Jun2028</t>
  </si>
  <si>
    <t>06Jun2028</t>
  </si>
  <si>
    <t>07Jun2028</t>
  </si>
  <si>
    <t>08Jun2028</t>
  </si>
  <si>
    <t>09Jun2028</t>
  </si>
  <si>
    <t>10Jun2028</t>
  </si>
  <si>
    <t>11Jun2028</t>
  </si>
  <si>
    <t>12Jun2028</t>
  </si>
  <si>
    <t>13Jun2028</t>
  </si>
  <si>
    <t>14Jun2028</t>
  </si>
  <si>
    <t>15Jun2028</t>
  </si>
  <si>
    <t>16Jun2028</t>
  </si>
  <si>
    <t>17Jun2028</t>
  </si>
  <si>
    <t>18Jun2028</t>
  </si>
  <si>
    <t>19Jun2028</t>
  </si>
  <si>
    <t>20Jun2028</t>
  </si>
  <si>
    <t>21Jun2028</t>
  </si>
  <si>
    <t>22Jun2028</t>
  </si>
  <si>
    <t>23Jun2028</t>
  </si>
  <si>
    <t>24Jun2028</t>
  </si>
  <si>
    <t>25Jun2028</t>
  </si>
  <si>
    <t>26Jun2028</t>
  </si>
  <si>
    <t>27Jun2028</t>
  </si>
  <si>
    <t>28Jun2028</t>
  </si>
  <si>
    <t>29Jun2028</t>
  </si>
  <si>
    <t>30Jun2028</t>
  </si>
  <si>
    <t>01Jul2028</t>
  </si>
  <si>
    <t>02Jul2028</t>
  </si>
  <si>
    <t>03Jul2028</t>
  </si>
  <si>
    <t>04Jul2028</t>
  </si>
  <si>
    <t>05Jul2028</t>
  </si>
  <si>
    <t>06Jul2028</t>
  </si>
  <si>
    <t>07Jul2028</t>
  </si>
  <si>
    <t>08Jul2028</t>
  </si>
  <si>
    <t>09Jul2028</t>
  </si>
  <si>
    <t>10Jul2028</t>
  </si>
  <si>
    <t>11Jul2028</t>
  </si>
  <si>
    <t>12Jul2028</t>
  </si>
  <si>
    <t>13Jul2028</t>
  </si>
  <si>
    <t>14Jul2028</t>
  </si>
  <si>
    <t>15Jul2028</t>
  </si>
  <si>
    <t>16Jul2028</t>
  </si>
  <si>
    <t>17Jul2028</t>
  </si>
  <si>
    <t>18Jul2028</t>
  </si>
  <si>
    <t>19Jul2028</t>
  </si>
  <si>
    <t>20Jul2028</t>
  </si>
  <si>
    <t>21Jul2028</t>
  </si>
  <si>
    <t>22Jul2028</t>
  </si>
  <si>
    <t>23Jul2028</t>
  </si>
  <si>
    <t>24Jul2028</t>
  </si>
  <si>
    <t>25Jul2028</t>
  </si>
  <si>
    <t>26Jul2028</t>
  </si>
  <si>
    <t>27Jul2028</t>
  </si>
  <si>
    <t>28Jul2028</t>
  </si>
  <si>
    <t>29Jul2028</t>
  </si>
  <si>
    <t>30Jul2028</t>
  </si>
  <si>
    <t>31Jul2028</t>
  </si>
  <si>
    <t>01Aug2028</t>
  </si>
  <si>
    <t>02Aug2028</t>
  </si>
  <si>
    <t>03Aug2028</t>
  </si>
  <si>
    <t>04Aug2028</t>
  </si>
  <si>
    <t>05Aug2028</t>
  </si>
  <si>
    <t>06Aug2028</t>
  </si>
  <si>
    <t>07Aug2028</t>
  </si>
  <si>
    <t>08Aug2028</t>
  </si>
  <si>
    <t>09Aug2028</t>
  </si>
  <si>
    <t>10Aug2028</t>
  </si>
  <si>
    <t>11Aug2028</t>
  </si>
  <si>
    <t>12Aug2028</t>
  </si>
  <si>
    <t>13Aug2028</t>
  </si>
  <si>
    <t>14Aug2028</t>
  </si>
  <si>
    <t>15Aug2028</t>
  </si>
  <si>
    <t>16Aug2028</t>
  </si>
  <si>
    <t>17Aug2028</t>
  </si>
  <si>
    <t>18Aug2028</t>
  </si>
  <si>
    <t>19Aug2028</t>
  </si>
  <si>
    <t>20Aug2028</t>
  </si>
  <si>
    <t>21Aug2028</t>
  </si>
  <si>
    <t>22Aug2028</t>
  </si>
  <si>
    <t>23Aug2028</t>
  </si>
  <si>
    <t>24Aug2028</t>
  </si>
  <si>
    <t>25Aug2028</t>
  </si>
  <si>
    <t>26Aug2028</t>
  </si>
  <si>
    <t>27Aug2028</t>
  </si>
  <si>
    <t>28Aug2028</t>
  </si>
  <si>
    <t>29Aug2028</t>
  </si>
  <si>
    <t>30Aug2028</t>
  </si>
  <si>
    <t>31Aug2028</t>
  </si>
  <si>
    <t>01Sep2028</t>
  </si>
  <si>
    <t>02Sep2028</t>
  </si>
  <si>
    <t>03Sep2028</t>
  </si>
  <si>
    <t>04Sep2028</t>
  </si>
  <si>
    <t>05Sep2028</t>
  </si>
  <si>
    <t>06Sep2028</t>
  </si>
  <si>
    <t>07Sep2028</t>
  </si>
  <si>
    <t>08Sep2028</t>
  </si>
  <si>
    <t>09Sep2028</t>
  </si>
  <si>
    <t>10Sep2028</t>
  </si>
  <si>
    <t>11Sep2028</t>
  </si>
  <si>
    <t>12Sep2028</t>
  </si>
  <si>
    <t>13Sep2028</t>
  </si>
  <si>
    <t>14Sep2028</t>
  </si>
  <si>
    <t>15Sep2028</t>
  </si>
  <si>
    <t>16Sep2028</t>
  </si>
  <si>
    <t>17Sep2028</t>
  </si>
  <si>
    <t>18Sep2028</t>
  </si>
  <si>
    <t>19Sep2028</t>
  </si>
  <si>
    <t>20Sep2028</t>
  </si>
  <si>
    <t>21Sep2028</t>
  </si>
  <si>
    <t>22Sep2028</t>
  </si>
  <si>
    <t>23Sep2028</t>
  </si>
  <si>
    <t>24Sep2028</t>
  </si>
  <si>
    <t>25Sep2028</t>
  </si>
  <si>
    <t>26Sep2028</t>
  </si>
  <si>
    <t>27Sep2028</t>
  </si>
  <si>
    <t>28Sep2028</t>
  </si>
  <si>
    <t>29Sep2028</t>
  </si>
  <si>
    <t>30Sep2028</t>
  </si>
  <si>
    <t>01Oct2028</t>
  </si>
  <si>
    <t>02Oct2028</t>
  </si>
  <si>
    <t>03Oct2028</t>
  </si>
  <si>
    <t>04Oct2028</t>
  </si>
  <si>
    <t>05Oct2028</t>
  </si>
  <si>
    <t>06Oct2028</t>
  </si>
  <si>
    <t>07Oct2028</t>
  </si>
  <si>
    <t>08Oct2028</t>
  </si>
  <si>
    <t>09Oct2028</t>
  </si>
  <si>
    <t>10Oct2028</t>
  </si>
  <si>
    <t>11Oct2028</t>
  </si>
  <si>
    <t>12Oct2028</t>
  </si>
  <si>
    <t>13Oct2028</t>
  </si>
  <si>
    <t>14Oct2028</t>
  </si>
  <si>
    <t>15Oct2028</t>
  </si>
  <si>
    <t>16Oct2028</t>
  </si>
  <si>
    <t>17Oct2028</t>
  </si>
  <si>
    <t>18Oct2028</t>
  </si>
  <si>
    <t>19Oct2028</t>
  </si>
  <si>
    <t>20Oct2028</t>
  </si>
  <si>
    <t>21Oct2028</t>
  </si>
  <si>
    <t>22Oct2028</t>
  </si>
  <si>
    <t>23Oct2028</t>
  </si>
  <si>
    <t>24Oct2028</t>
  </si>
  <si>
    <t>25Oct2028</t>
  </si>
  <si>
    <t>26Oct2028</t>
  </si>
  <si>
    <t>27Oct2028</t>
  </si>
  <si>
    <t>28Oct2028</t>
  </si>
  <si>
    <t>29Oct2028</t>
  </si>
  <si>
    <t>30Oct2028</t>
  </si>
  <si>
    <t>31Oct2028</t>
  </si>
  <si>
    <t>01Nov2028</t>
  </si>
  <si>
    <t>02Nov2028</t>
  </si>
  <si>
    <t>03Nov2028</t>
  </si>
  <si>
    <t>04Nov2028</t>
  </si>
  <si>
    <t>05Nov2028</t>
  </si>
  <si>
    <t>06Nov2028</t>
  </si>
  <si>
    <t>07Nov2028</t>
  </si>
  <si>
    <t>08Nov2028</t>
  </si>
  <si>
    <t>09Nov2028</t>
  </si>
  <si>
    <t>10Nov2028</t>
  </si>
  <si>
    <t>11Nov2028</t>
  </si>
  <si>
    <t>12Nov2028</t>
  </si>
  <si>
    <t>13Nov2028</t>
  </si>
  <si>
    <t>14Nov2028</t>
  </si>
  <si>
    <t>15Nov2028</t>
  </si>
  <si>
    <t>16Nov2028</t>
  </si>
  <si>
    <t>17Nov2028</t>
  </si>
  <si>
    <t>18Nov2028</t>
  </si>
  <si>
    <t>19Nov2028</t>
  </si>
  <si>
    <t>20Nov2028</t>
  </si>
  <si>
    <t>21Nov2028</t>
  </si>
  <si>
    <t>22Nov2028</t>
  </si>
  <si>
    <t>23Nov2028</t>
  </si>
  <si>
    <t>24Nov2028</t>
  </si>
  <si>
    <t>25Nov2028</t>
  </si>
  <si>
    <t>26Nov2028</t>
  </si>
  <si>
    <t>27Nov2028</t>
  </si>
  <si>
    <t>28Nov2028</t>
  </si>
  <si>
    <t>29Nov2028</t>
  </si>
  <si>
    <t>30Nov2028</t>
  </si>
  <si>
    <t>01Dec2028</t>
  </si>
  <si>
    <t>02Dec2028</t>
  </si>
  <si>
    <t>03Dec2028</t>
  </si>
  <si>
    <t>04Dec2028</t>
  </si>
  <si>
    <t>05Dec2028</t>
  </si>
  <si>
    <t>06Dec2028</t>
  </si>
  <si>
    <t>07Dec2028</t>
  </si>
  <si>
    <t>08Dec2028</t>
  </si>
  <si>
    <t>09Dec2028</t>
  </si>
  <si>
    <t>10Dec2028</t>
  </si>
  <si>
    <t>11Dec2028</t>
  </si>
  <si>
    <t>12Dec2028</t>
  </si>
  <si>
    <t>13Dec2028</t>
  </si>
  <si>
    <t>14Dec2028</t>
  </si>
  <si>
    <t>15Dec2028</t>
  </si>
  <si>
    <t>16Dec2028</t>
  </si>
  <si>
    <t>17Dec2028</t>
  </si>
  <si>
    <t>18Dec2028</t>
  </si>
  <si>
    <t>19Dec2028</t>
  </si>
  <si>
    <t>20Dec2028</t>
  </si>
  <si>
    <t>21Dec2028</t>
  </si>
  <si>
    <t>22Dec2028</t>
  </si>
  <si>
    <t>23Dec2028</t>
  </si>
  <si>
    <t>24Dec2028</t>
  </si>
  <si>
    <t>25Dec2028</t>
  </si>
  <si>
    <t>26Dec2028</t>
  </si>
  <si>
    <t>27Dec2028</t>
  </si>
  <si>
    <t>28Dec2028</t>
  </si>
  <si>
    <t>29Dec2028</t>
  </si>
  <si>
    <t>30Dec2028</t>
  </si>
  <si>
    <t>31Dec2028</t>
  </si>
  <si>
    <t>01Jan2029</t>
  </si>
  <si>
    <t>02Jan2029</t>
  </si>
  <si>
    <t>03Jan2029</t>
  </si>
  <si>
    <t>04Jan2029</t>
  </si>
  <si>
    <t>05Jan2029</t>
  </si>
  <si>
    <t>06Jan2029</t>
  </si>
  <si>
    <t>07Jan2029</t>
  </si>
  <si>
    <t>08Jan2029</t>
  </si>
  <si>
    <t>09Jan2029</t>
  </si>
  <si>
    <t>10Jan2029</t>
  </si>
  <si>
    <t>11Jan2029</t>
  </si>
  <si>
    <t>12Jan2029</t>
  </si>
  <si>
    <t>13Jan2029</t>
  </si>
  <si>
    <t>14Jan2029</t>
  </si>
  <si>
    <t>15Jan2029</t>
  </si>
  <si>
    <t>16Jan2029</t>
  </si>
  <si>
    <t>17Jan2029</t>
  </si>
  <si>
    <t>18Jan2029</t>
  </si>
  <si>
    <t>19Jan2029</t>
  </si>
  <si>
    <t>20Jan2029</t>
  </si>
  <si>
    <t>21Jan2029</t>
  </si>
  <si>
    <t>22Jan2029</t>
  </si>
  <si>
    <t>23Jan2029</t>
  </si>
  <si>
    <t>24Jan2029</t>
  </si>
  <si>
    <t>25Jan2029</t>
  </si>
  <si>
    <t>26Jan2029</t>
  </si>
  <si>
    <t>27Jan2029</t>
  </si>
  <si>
    <t>28Jan2029</t>
  </si>
  <si>
    <t>29Jan2029</t>
  </si>
  <si>
    <t>30Jan2029</t>
  </si>
  <si>
    <t>31Jan2029</t>
  </si>
  <si>
    <t>01Feb2029</t>
  </si>
  <si>
    <t>02Feb2029</t>
  </si>
  <si>
    <t>03Feb2029</t>
  </si>
  <si>
    <t>04Feb2029</t>
  </si>
  <si>
    <t>05Feb2029</t>
  </si>
  <si>
    <t>06Feb2029</t>
  </si>
  <si>
    <t>07Feb2029</t>
  </si>
  <si>
    <t>08Feb2029</t>
  </si>
  <si>
    <t>09Feb2029</t>
  </si>
  <si>
    <t>10Feb2029</t>
  </si>
  <si>
    <t>11Feb2029</t>
  </si>
  <si>
    <t>12Feb2029</t>
  </si>
  <si>
    <t>13Feb2029</t>
  </si>
  <si>
    <t>14Feb2029</t>
  </si>
  <si>
    <t>15Feb2029</t>
  </si>
  <si>
    <t>16Feb2029</t>
  </si>
  <si>
    <t>17Feb2029</t>
  </si>
  <si>
    <t>18Feb2029</t>
  </si>
  <si>
    <t>19Feb2029</t>
  </si>
  <si>
    <t>20Feb2029</t>
  </si>
  <si>
    <t>21Feb2029</t>
  </si>
  <si>
    <t>22Feb2029</t>
  </si>
  <si>
    <t>23Feb2029</t>
  </si>
  <si>
    <t>24Feb2029</t>
  </si>
  <si>
    <t>25Feb2029</t>
  </si>
  <si>
    <t>26Feb2029</t>
  </si>
  <si>
    <t>27Feb2029</t>
  </si>
  <si>
    <t>28Feb2029</t>
  </si>
  <si>
    <t>01Mar2029</t>
  </si>
  <si>
    <t>02Mar2029</t>
  </si>
  <si>
    <t>03Mar2029</t>
  </si>
  <si>
    <t>04Mar2029</t>
  </si>
  <si>
    <t>05Mar2029</t>
  </si>
  <si>
    <t>06Mar2029</t>
  </si>
  <si>
    <t>07Mar2029</t>
  </si>
  <si>
    <t>08Mar2029</t>
  </si>
  <si>
    <t>09Mar2029</t>
  </si>
  <si>
    <t>10Mar2029</t>
  </si>
  <si>
    <t>11Mar2029</t>
  </si>
  <si>
    <t>12Mar2029</t>
  </si>
  <si>
    <t>13Mar2029</t>
  </si>
  <si>
    <t>14Mar2029</t>
  </si>
  <si>
    <t>15Mar2029</t>
  </si>
  <si>
    <t>16Mar2029</t>
  </si>
  <si>
    <t>17Mar2029</t>
  </si>
  <si>
    <t>18Mar2029</t>
  </si>
  <si>
    <t>19Mar2029</t>
  </si>
  <si>
    <t>20Mar2029</t>
  </si>
  <si>
    <t>21Mar2029</t>
  </si>
  <si>
    <t>22Mar2029</t>
  </si>
  <si>
    <t>23Mar2029</t>
  </si>
  <si>
    <t>24Mar2029</t>
  </si>
  <si>
    <t>25Mar2029</t>
  </si>
  <si>
    <t>26Mar2029</t>
  </si>
  <si>
    <t>27Mar2029</t>
  </si>
  <si>
    <t>28Mar2029</t>
  </si>
  <si>
    <t>29Mar2029</t>
  </si>
  <si>
    <t>30Mar2029</t>
  </si>
  <si>
    <t>31Mar2029</t>
  </si>
  <si>
    <t>01Apr2029</t>
  </si>
  <si>
    <t>02Apr2029</t>
  </si>
  <si>
    <t>03Apr2029</t>
  </si>
  <si>
    <t>04Apr2029</t>
  </si>
  <si>
    <t>05Apr2029</t>
  </si>
  <si>
    <t>06Apr2029</t>
  </si>
  <si>
    <t>07Apr2029</t>
  </si>
  <si>
    <t>08Apr2029</t>
  </si>
  <si>
    <t>09Apr2029</t>
  </si>
  <si>
    <t>10Apr2029</t>
  </si>
  <si>
    <t>11Apr2029</t>
  </si>
  <si>
    <t>12Apr2029</t>
  </si>
  <si>
    <t>13Apr2029</t>
  </si>
  <si>
    <t>14Apr2029</t>
  </si>
  <si>
    <t>15Apr2029</t>
  </si>
  <si>
    <t>16Apr2029</t>
  </si>
  <si>
    <t>17Apr2029</t>
  </si>
  <si>
    <t>18Apr2029</t>
  </si>
  <si>
    <t>19Apr2029</t>
  </si>
  <si>
    <t>20Apr2029</t>
  </si>
  <si>
    <t>21Apr2029</t>
  </si>
  <si>
    <t>22Apr2029</t>
  </si>
  <si>
    <t>23Apr2029</t>
  </si>
  <si>
    <t>24Apr2029</t>
  </si>
  <si>
    <t>25Apr2029</t>
  </si>
  <si>
    <t>26Apr2029</t>
  </si>
  <si>
    <t>27Apr2029</t>
  </si>
  <si>
    <t>28Apr2029</t>
  </si>
  <si>
    <t>29Apr2029</t>
  </si>
  <si>
    <t>30Apr2029</t>
  </si>
  <si>
    <t>01May2029</t>
  </si>
  <si>
    <t>02May2029</t>
  </si>
  <si>
    <t>03May2029</t>
  </si>
  <si>
    <t>04May2029</t>
  </si>
  <si>
    <t>05May2029</t>
  </si>
  <si>
    <t>06May2029</t>
  </si>
  <si>
    <t>07May2029</t>
  </si>
  <si>
    <t>08May2029</t>
  </si>
  <si>
    <t>09May2029</t>
  </si>
  <si>
    <t>10May2029</t>
  </si>
  <si>
    <t>11May2029</t>
  </si>
  <si>
    <t>12May2029</t>
  </si>
  <si>
    <t>13May2029</t>
  </si>
  <si>
    <t>14May2029</t>
  </si>
  <si>
    <t>15May2029</t>
  </si>
  <si>
    <t>16May2029</t>
  </si>
  <si>
    <t>17May2029</t>
  </si>
  <si>
    <t>18May2029</t>
  </si>
  <si>
    <t>19May2029</t>
  </si>
  <si>
    <t>20May2029</t>
  </si>
  <si>
    <t>21May2029</t>
  </si>
  <si>
    <t>22May2029</t>
  </si>
  <si>
    <t>23May2029</t>
  </si>
  <si>
    <t>24May2029</t>
  </si>
  <si>
    <t>25May2029</t>
  </si>
  <si>
    <t>26May2029</t>
  </si>
  <si>
    <t>27May2029</t>
  </si>
  <si>
    <t>28May2029</t>
  </si>
  <si>
    <t>29May2029</t>
  </si>
  <si>
    <t>30May2029</t>
  </si>
  <si>
    <t>31May2029</t>
  </si>
  <si>
    <t>01Jun2029</t>
  </si>
  <si>
    <t>02Jun2029</t>
  </si>
  <si>
    <t>03Jun2029</t>
  </si>
  <si>
    <t>04Jun2029</t>
  </si>
  <si>
    <t>05Jun2029</t>
  </si>
  <si>
    <t>06Jun2029</t>
  </si>
  <si>
    <t>07Jun2029</t>
  </si>
  <si>
    <t>08Jun2029</t>
  </si>
  <si>
    <t>09Jun2029</t>
  </si>
  <si>
    <t>10Jun2029</t>
  </si>
  <si>
    <t>11Jun2029</t>
  </si>
  <si>
    <t>12Jun2029</t>
  </si>
  <si>
    <t>13Jun2029</t>
  </si>
  <si>
    <t>14Jun2029</t>
  </si>
  <si>
    <t>15Jun2029</t>
  </si>
  <si>
    <t>16Jun2029</t>
  </si>
  <si>
    <t>17Jun2029</t>
  </si>
  <si>
    <t>18Jun2029</t>
  </si>
  <si>
    <t>19Jun2029</t>
  </si>
  <si>
    <t>20Jun2029</t>
  </si>
  <si>
    <t>21Jun2029</t>
  </si>
  <si>
    <t>22Jun2029</t>
  </si>
  <si>
    <t>23Jun2029</t>
  </si>
  <si>
    <t>24Jun2029</t>
  </si>
  <si>
    <t>25Jun2029</t>
  </si>
  <si>
    <t>26Jun2029</t>
  </si>
  <si>
    <t>27Jun2029</t>
  </si>
  <si>
    <t>28Jun2029</t>
  </si>
  <si>
    <t>29Jun2029</t>
  </si>
  <si>
    <t>30Jun2029</t>
  </si>
  <si>
    <t>01Jul2029</t>
  </si>
  <si>
    <t>02Jul2029</t>
  </si>
  <si>
    <t>03Jul2029</t>
  </si>
  <si>
    <t>04Jul2029</t>
  </si>
  <si>
    <t>05Jul2029</t>
  </si>
  <si>
    <t>06Jul2029</t>
  </si>
  <si>
    <t>07Jul2029</t>
  </si>
  <si>
    <t>08Jul2029</t>
  </si>
  <si>
    <t>09Jul2029</t>
  </si>
  <si>
    <t>10Jul2029</t>
  </si>
  <si>
    <t>11Jul2029</t>
  </si>
  <si>
    <t>12Jul2029</t>
  </si>
  <si>
    <t>13Jul2029</t>
  </si>
  <si>
    <t>14Jul2029</t>
  </si>
  <si>
    <t>15Jul2029</t>
  </si>
  <si>
    <t>16Jul2029</t>
  </si>
  <si>
    <t>17Jul2029</t>
  </si>
  <si>
    <t>18Jul2029</t>
  </si>
  <si>
    <t>19Jul2029</t>
  </si>
  <si>
    <t>20Jul2029</t>
  </si>
  <si>
    <t>21Jul2029</t>
  </si>
  <si>
    <t>22Jul2029</t>
  </si>
  <si>
    <t>23Jul2029</t>
  </si>
  <si>
    <t>24Jul2029</t>
  </si>
  <si>
    <t>25Jul2029</t>
  </si>
  <si>
    <t>26Jul2029</t>
  </si>
  <si>
    <t>27Jul2029</t>
  </si>
  <si>
    <t>28Jul2029</t>
  </si>
  <si>
    <t>29Jul2029</t>
  </si>
  <si>
    <t>30Jul2029</t>
  </si>
  <si>
    <t>31Jul2029</t>
  </si>
  <si>
    <t>01Aug2029</t>
  </si>
  <si>
    <t>02Aug2029</t>
  </si>
  <si>
    <t>03Aug2029</t>
  </si>
  <si>
    <t>04Aug2029</t>
  </si>
  <si>
    <t>05Aug2029</t>
  </si>
  <si>
    <t>06Aug2029</t>
  </si>
  <si>
    <t>07Aug2029</t>
  </si>
  <si>
    <t>08Aug2029</t>
  </si>
  <si>
    <t>09Aug2029</t>
  </si>
  <si>
    <t>10Aug2029</t>
  </si>
  <si>
    <t>11Aug2029</t>
  </si>
  <si>
    <t>12Aug2029</t>
  </si>
  <si>
    <t>13Aug2029</t>
  </si>
  <si>
    <t>14Aug2029</t>
  </si>
  <si>
    <t>15Aug2029</t>
  </si>
  <si>
    <t>16Aug2029</t>
  </si>
  <si>
    <t>17Aug2029</t>
  </si>
  <si>
    <t>18Aug2029</t>
  </si>
  <si>
    <t>19Aug2029</t>
  </si>
  <si>
    <t>20Aug2029</t>
  </si>
  <si>
    <t>21Aug2029</t>
  </si>
  <si>
    <t>22Aug2029</t>
  </si>
  <si>
    <t>23Aug2029</t>
  </si>
  <si>
    <t>24Aug2029</t>
  </si>
  <si>
    <t>25Aug2029</t>
  </si>
  <si>
    <t>26Aug2029</t>
  </si>
  <si>
    <t>27Aug2029</t>
  </si>
  <si>
    <t>28Aug2029</t>
  </si>
  <si>
    <t>29Aug2029</t>
  </si>
  <si>
    <t>30Aug2029</t>
  </si>
  <si>
    <t>31Aug2029</t>
  </si>
  <si>
    <t>01Sep2029</t>
  </si>
  <si>
    <t>02Sep2029</t>
  </si>
  <si>
    <t>03Sep2029</t>
  </si>
  <si>
    <t>04Sep2029</t>
  </si>
  <si>
    <t>05Sep2029</t>
  </si>
  <si>
    <t>06Sep2029</t>
  </si>
  <si>
    <t>07Sep2029</t>
  </si>
  <si>
    <t>08Sep2029</t>
  </si>
  <si>
    <t>09Sep2029</t>
  </si>
  <si>
    <t>10Sep2029</t>
  </si>
  <si>
    <t>11Sep2029</t>
  </si>
  <si>
    <t>12Sep2029</t>
  </si>
  <si>
    <t>13Sep2029</t>
  </si>
  <si>
    <t>14Sep2029</t>
  </si>
  <si>
    <t>15Sep2029</t>
  </si>
  <si>
    <t>16Sep2029</t>
  </si>
  <si>
    <t>17Sep2029</t>
  </si>
  <si>
    <t>18Sep2029</t>
  </si>
  <si>
    <t>19Sep2029</t>
  </si>
  <si>
    <t>20Sep2029</t>
  </si>
  <si>
    <t>21Sep2029</t>
  </si>
  <si>
    <t>22Sep2029</t>
  </si>
  <si>
    <t>23Sep2029</t>
  </si>
  <si>
    <t>24Sep2029</t>
  </si>
  <si>
    <t>25Sep2029</t>
  </si>
  <si>
    <t>26Sep2029</t>
  </si>
  <si>
    <t>27Sep2029</t>
  </si>
  <si>
    <t>28Sep2029</t>
  </si>
  <si>
    <t>29Sep2029</t>
  </si>
  <si>
    <t>30Sep2029</t>
  </si>
  <si>
    <t>01Oct2029</t>
  </si>
  <si>
    <t>02Oct2029</t>
  </si>
  <si>
    <t>03Oct2029</t>
  </si>
  <si>
    <t>04Oct2029</t>
  </si>
  <si>
    <t>05Oct2029</t>
  </si>
  <si>
    <t>06Oct2029</t>
  </si>
  <si>
    <t>07Oct2029</t>
  </si>
  <si>
    <t>08Oct2029</t>
  </si>
  <si>
    <t>09Oct2029</t>
  </si>
  <si>
    <t>10Oct2029</t>
  </si>
  <si>
    <t>11Oct2029</t>
  </si>
  <si>
    <t>12Oct2029</t>
  </si>
  <si>
    <t>13Oct2029</t>
  </si>
  <si>
    <t>14Oct2029</t>
  </si>
  <si>
    <t>15Oct2029</t>
  </si>
  <si>
    <t>16Oct2029</t>
  </si>
  <si>
    <t>17Oct2029</t>
  </si>
  <si>
    <t>18Oct2029</t>
  </si>
  <si>
    <t>19Oct2029</t>
  </si>
  <si>
    <t>20Oct2029</t>
  </si>
  <si>
    <t>21Oct2029</t>
  </si>
  <si>
    <t>22Oct2029</t>
  </si>
  <si>
    <t>23Oct2029</t>
  </si>
  <si>
    <t>24Oct2029</t>
  </si>
  <si>
    <t>25Oct2029</t>
  </si>
  <si>
    <t>26Oct2029</t>
  </si>
  <si>
    <t>27Oct2029</t>
  </si>
  <si>
    <t>28Oct2029</t>
  </si>
  <si>
    <t>29Oct2029</t>
  </si>
  <si>
    <t>30Oct2029</t>
  </si>
  <si>
    <t>31Oct2029</t>
  </si>
  <si>
    <t>01Nov2029</t>
  </si>
  <si>
    <t>02Nov2029</t>
  </si>
  <si>
    <t>03Nov2029</t>
  </si>
  <si>
    <t>04Nov2029</t>
  </si>
  <si>
    <t>05Nov2029</t>
  </si>
  <si>
    <t>06Nov2029</t>
  </si>
  <si>
    <t>07Nov2029</t>
  </si>
  <si>
    <t>08Nov2029</t>
  </si>
  <si>
    <t>09Nov2029</t>
  </si>
  <si>
    <t>10Nov2029</t>
  </si>
  <si>
    <t>11Nov2029</t>
  </si>
  <si>
    <t>12Nov2029</t>
  </si>
  <si>
    <t>13Nov2029</t>
  </si>
  <si>
    <t>14Nov2029</t>
  </si>
  <si>
    <t>15Nov2029</t>
  </si>
  <si>
    <t>16Nov2029</t>
  </si>
  <si>
    <t>17Nov2029</t>
  </si>
  <si>
    <t>18Nov2029</t>
  </si>
  <si>
    <t>19Nov2029</t>
  </si>
  <si>
    <t>20Nov2029</t>
  </si>
  <si>
    <t>21Nov2029</t>
  </si>
  <si>
    <t>22Nov2029</t>
  </si>
  <si>
    <t>23Nov2029</t>
  </si>
  <si>
    <t>24Nov2029</t>
  </si>
  <si>
    <t>25Nov2029</t>
  </si>
  <si>
    <t>26Nov2029</t>
  </si>
  <si>
    <t>27Nov2029</t>
  </si>
  <si>
    <t>28Nov2029</t>
  </si>
  <si>
    <t>29Nov2029</t>
  </si>
  <si>
    <t>30Nov2029</t>
  </si>
  <si>
    <t>01Dec2029</t>
  </si>
  <si>
    <t>02Dec2029</t>
  </si>
  <si>
    <t>03Dec2029</t>
  </si>
  <si>
    <t>04Dec2029</t>
  </si>
  <si>
    <t>05Dec2029</t>
  </si>
  <si>
    <t>06Dec2029</t>
  </si>
  <si>
    <t>07Dec2029</t>
  </si>
  <si>
    <t>08Dec2029</t>
  </si>
  <si>
    <t>09Dec2029</t>
  </si>
  <si>
    <t>10Dec2029</t>
  </si>
  <si>
    <t>11Dec2029</t>
  </si>
  <si>
    <t>12Dec2029</t>
  </si>
  <si>
    <t>13Dec2029</t>
  </si>
  <si>
    <t>14Dec2029</t>
  </si>
  <si>
    <t>15Dec2029</t>
  </si>
  <si>
    <t>16Dec2029</t>
  </si>
  <si>
    <t>17Dec2029</t>
  </si>
  <si>
    <t>18Dec2029</t>
  </si>
  <si>
    <t>19Dec2029</t>
  </si>
  <si>
    <t>20Dec2029</t>
  </si>
  <si>
    <t>21Dec2029</t>
  </si>
  <si>
    <t>22Dec2029</t>
  </si>
  <si>
    <t>23Dec2029</t>
  </si>
  <si>
    <t>24Dec2029</t>
  </si>
  <si>
    <t>25Dec2029</t>
  </si>
  <si>
    <t>26Dec2029</t>
  </si>
  <si>
    <t>27Dec2029</t>
  </si>
  <si>
    <t>28Dec2029</t>
  </si>
  <si>
    <t>29Dec2029</t>
  </si>
  <si>
    <t>30Dec2029</t>
  </si>
  <si>
    <t>31Dec2029</t>
  </si>
  <si>
    <r>
      <rPr>
        <b/>
        <u/>
        <sz val="16"/>
        <color rgb="FFFF0000"/>
        <rFont val="Calibri"/>
        <family val="2"/>
        <scheme val="minor"/>
      </rPr>
      <t xml:space="preserve">***Any NEW lesions to report?  Please </t>
    </r>
    <r>
      <rPr>
        <u/>
        <sz val="16"/>
        <color theme="10"/>
        <rFont val="Calibri"/>
        <family val="2"/>
        <scheme val="minor"/>
      </rPr>
      <t>click here</t>
    </r>
    <r>
      <rPr>
        <b/>
        <u/>
        <sz val="16"/>
        <color rgb="FFFF0000"/>
        <rFont val="Calibri"/>
        <family val="2"/>
        <scheme val="minor"/>
      </rPr>
      <t xml:space="preserve"> to enter.***</t>
    </r>
  </si>
  <si>
    <t>[V0TPT1]</t>
  </si>
  <si>
    <t>[V0LNT1]</t>
  </si>
  <si>
    <t>[V0MTT1]</t>
  </si>
  <si>
    <t>[V0TPT2]</t>
  </si>
  <si>
    <t>[V0LNT2]</t>
  </si>
  <si>
    <t>[V0MTT2]</t>
  </si>
  <si>
    <t>[V0TPT3]</t>
  </si>
  <si>
    <t>[V0LNT3]</t>
  </si>
  <si>
    <t>[V0MTT3]</t>
  </si>
  <si>
    <t>[V0TPT4]</t>
  </si>
  <si>
    <t>[V0LNT4]</t>
  </si>
  <si>
    <t>[V0MTT4]</t>
  </si>
  <si>
    <t>[V0TPT5]</t>
  </si>
  <si>
    <t>[V0LNT5]</t>
  </si>
  <si>
    <t>[V0MTT5]</t>
  </si>
  <si>
    <t>[V0TPT6]</t>
  </si>
  <si>
    <t>[V0LNT6]</t>
  </si>
  <si>
    <t>[V0MTT6]</t>
  </si>
  <si>
    <t>[V0TPT7]</t>
  </si>
  <si>
    <t>[V0LNT7]</t>
  </si>
  <si>
    <t>[V0MTT7]</t>
  </si>
  <si>
    <t>[V0TPT8]</t>
  </si>
  <si>
    <t>[V0LNT8]</t>
  </si>
  <si>
    <t>[V0MTT8]</t>
  </si>
  <si>
    <t>[V0TPT9]</t>
  </si>
  <si>
    <t>[V0LNT9]</t>
  </si>
  <si>
    <t>[V0MTT9]</t>
  </si>
  <si>
    <t>[V0TPT10]</t>
  </si>
  <si>
    <t>[V0LNT10]</t>
  </si>
  <si>
    <t>[V0MTT10]</t>
  </si>
  <si>
    <t>[V0LNNT1]</t>
  </si>
  <si>
    <t>[V0MTNT1]</t>
  </si>
  <si>
    <t>[V0LNNT2]</t>
  </si>
  <si>
    <t>[V0MTNT2]</t>
  </si>
  <si>
    <t>[V0LNNT3]</t>
  </si>
  <si>
    <t>[V0MTNT3]</t>
  </si>
  <si>
    <t>[V0LNNT4]</t>
  </si>
  <si>
    <t>[V0MTNT4]</t>
  </si>
  <si>
    <t>[V0LNNT5]</t>
  </si>
  <si>
    <t>[V0MTNT5]</t>
  </si>
  <si>
    <t>[V0LNNT6]</t>
  </si>
  <si>
    <t>[V0MTNT6]</t>
  </si>
  <si>
    <t>[V0LNNT7]</t>
  </si>
  <si>
    <t>[V0MTNT7]</t>
  </si>
  <si>
    <t>[V0LNNT8]</t>
  </si>
  <si>
    <t>[V0MTNT8]</t>
  </si>
  <si>
    <t>[V0LNNT9]</t>
  </si>
  <si>
    <t>[V0MTNT9]</t>
  </si>
  <si>
    <t>[V0LNNT10]</t>
  </si>
  <si>
    <t>[V0MTNT10]</t>
  </si>
  <si>
    <t>[TPN1]</t>
  </si>
  <si>
    <t>[LNN1]</t>
  </si>
  <si>
    <t>[MTN1]</t>
  </si>
  <si>
    <t>[TPN2]</t>
  </si>
  <si>
    <t>[LNN2]</t>
  </si>
  <si>
    <t>[MTN2]</t>
  </si>
  <si>
    <t>[TPN3]</t>
  </si>
  <si>
    <t>[LNN3]</t>
  </si>
  <si>
    <t>[MTN3]</t>
  </si>
  <si>
    <t>[TPN4]</t>
  </si>
  <si>
    <t>[LNN4]</t>
  </si>
  <si>
    <t>[MTN4]</t>
  </si>
  <si>
    <t>[TPN5]</t>
  </si>
  <si>
    <t>[LNN5]</t>
  </si>
  <si>
    <t>[MTN5]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</si>
</sst>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4"/>
      <color theme="1"/>
      <name val="Arial Black"/>
      <family val="2"/>
    </font>
    <font>
      <sz val="6"/>
      <color theme="0" tint="-0.499984740745262"/>
      <name val="Calibri"/>
      <family val="2"/>
      <scheme val="minor"/>
    </font>
    <font>
      <b/>
      <sz val="11"/>
      <color theme="0"/>
      <name val="Calibri"/>
      <family val="2"/>
      <scheme val="minor"/>
    </font>
    <font>
      <b/>
      <sz val="7"/>
      <color theme="4"/>
      <name val="Calibri"/>
      <family val="2"/>
      <scheme val="minor"/>
    </font>
    <font>
      <b/>
      <sz val="12"/>
      <color theme="1"/>
      <name val="Arial Black"/>
      <family val="2"/>
    </font>
    <font>
      <sz val="12"/>
      <color theme="1"/>
      <name val="Calibri"/>
      <family val="2"/>
      <scheme val="minor"/>
    </font>
    <font>
      <b/>
      <sz val="12"/>
      <color theme="1"/>
      <name val="Calibri"/>
      <family val="2"/>
      <scheme val="minor"/>
    </font>
    <font>
      <i/>
      <sz val="8"/>
      <color theme="4"/>
      <name val="Calibri"/>
      <family val="2"/>
      <scheme val="minor"/>
    </font>
    <font>
      <i/>
      <sz val="9"/>
      <color theme="4"/>
      <name val="Calibri"/>
      <family val="2"/>
      <scheme val="minor"/>
    </font>
    <font>
      <sz val="9"/>
      <color theme="1"/>
      <name val="Calibri"/>
      <family val="2"/>
      <scheme val="minor"/>
    </font>
    <font>
      <sz val="8"/>
      <name val="Calibri"/>
      <family val="2"/>
      <scheme val="minor"/>
    </font>
    <font>
      <sz val="2"/>
      <color theme="0"/>
      <name val="Calibri"/>
      <family val="2"/>
      <scheme val="minor"/>
    </font>
    <font>
      <u/>
      <sz val="11"/>
      <color theme="0"/>
      <name val="Calibri"/>
      <family val="2"/>
      <scheme val="minor"/>
    </font>
    <font>
      <b/>
      <sz val="20"/>
      <color theme="1"/>
      <name val="Calibri"/>
      <family val="2"/>
      <scheme val="minor"/>
    </font>
    <font>
      <b/>
      <sz val="9"/>
      <color rgb="FFFF0000"/>
      <name val="Calibri"/>
      <family val="2"/>
      <scheme val="minor"/>
    </font>
    <font>
      <b/>
      <sz val="11"/>
      <color rgb="FFFF0000"/>
      <name val="Calibri"/>
      <family val="2"/>
      <scheme val="minor"/>
    </font>
    <font>
      <u/>
      <sz val="16"/>
      <color theme="10"/>
      <name val="Calibri"/>
      <family val="2"/>
      <scheme val="minor"/>
    </font>
    <font>
      <b/>
      <u/>
      <sz val="16"/>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s>
  <cellStyleXfs count="2">
    <xf numFmtId="0" fontId="0" fillId="0" borderId="0"/>
    <xf numFmtId="0" fontId="3" fillId="0" borderId="0" applyNumberFormat="0" applyFill="0" applyBorder="0" applyAlignment="0" applyProtection="0"/>
  </cellStyleXfs>
  <cellXfs count="113">
    <xf numFmtId="0" fontId="0" fillId="0" borderId="0" xfId="0"/>
    <xf numFmtId="0" fontId="2" fillId="0" borderId="0" xfId="0" applyFont="1"/>
    <xf numFmtId="0" fontId="3" fillId="0" borderId="0" xfId="1"/>
    <xf numFmtId="22" fontId="0" fillId="0" borderId="0" xfId="0" applyNumberFormat="1"/>
    <xf numFmtId="0" fontId="0" fillId="2" borderId="0" xfId="0" applyFill="1"/>
    <xf numFmtId="0" fontId="0" fillId="3" borderId="0" xfId="0" applyFill="1"/>
    <xf numFmtId="0" fontId="5" fillId="3" borderId="0" xfId="0" applyFont="1" applyFill="1"/>
    <xf numFmtId="0" fontId="2" fillId="3" borderId="0" xfId="0" applyFont="1" applyFill="1"/>
    <xf numFmtId="0" fontId="6" fillId="3" borderId="0" xfId="0" applyFont="1" applyFill="1" applyAlignment="1">
      <alignment vertical="top"/>
    </xf>
    <xf numFmtId="0" fontId="6" fillId="3" borderId="0" xfId="0" applyFont="1" applyFill="1"/>
    <xf numFmtId="0" fontId="0" fillId="3" borderId="0" xfId="0" applyFill="1" applyAlignment="1"/>
    <xf numFmtId="0" fontId="0" fillId="2" borderId="0" xfId="0" applyFill="1" applyAlignment="1"/>
    <xf numFmtId="0" fontId="8" fillId="3" borderId="0" xfId="0" applyFont="1" applyFill="1"/>
    <xf numFmtId="0" fontId="2" fillId="3" borderId="0" xfId="0" applyFont="1" applyFill="1" applyAlignment="1">
      <alignment horizontal="right" vertical="center"/>
    </xf>
    <xf numFmtId="0" fontId="2" fillId="3" borderId="0" xfId="0" applyFont="1" applyFill="1" applyAlignment="1">
      <alignment vertical="center"/>
    </xf>
    <xf numFmtId="0" fontId="0" fillId="4" borderId="1" xfId="0" applyFill="1" applyBorder="1" applyProtection="1">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vertical="center" shrinkToFit="1"/>
      <protection locked="0"/>
    </xf>
    <xf numFmtId="0" fontId="0" fillId="3" borderId="4" xfId="0" applyFill="1" applyBorder="1" applyAlignment="1"/>
    <xf numFmtId="0" fontId="8" fillId="2" borderId="0" xfId="0" applyFont="1" applyFill="1"/>
    <xf numFmtId="0" fontId="2" fillId="2" borderId="0" xfId="0" applyFont="1" applyFill="1" applyAlignment="1">
      <alignment vertical="center"/>
    </xf>
    <xf numFmtId="0" fontId="2" fillId="2" borderId="0" xfId="0" applyFont="1" applyFill="1" applyAlignment="1">
      <alignment horizontal="right" vertical="center"/>
    </xf>
    <xf numFmtId="0" fontId="9" fillId="2" borderId="0" xfId="0" applyFont="1" applyFill="1" applyAlignment="1"/>
    <xf numFmtId="0" fontId="6" fillId="2" borderId="0" xfId="0" applyFont="1" applyFill="1" applyAlignment="1">
      <alignment vertical="top"/>
    </xf>
    <xf numFmtId="0" fontId="0" fillId="2" borderId="0" xfId="0" applyFill="1" applyProtection="1"/>
    <xf numFmtId="0" fontId="2" fillId="2" borderId="0" xfId="0" applyFont="1" applyFill="1"/>
    <xf numFmtId="0" fontId="6" fillId="2" borderId="0" xfId="0" applyFont="1" applyFill="1"/>
    <xf numFmtId="0" fontId="6" fillId="2" borderId="0" xfId="0" applyFont="1" applyFill="1" applyAlignment="1" applyProtection="1">
      <alignment vertical="top"/>
    </xf>
    <xf numFmtId="0" fontId="6" fillId="2" borderId="0" xfId="0" applyFont="1" applyFill="1" applyProtection="1"/>
    <xf numFmtId="0" fontId="0" fillId="2" borderId="4" xfId="0" applyFill="1" applyBorder="1" applyAlignment="1"/>
    <xf numFmtId="0" fontId="4" fillId="2" borderId="0" xfId="0" applyFont="1" applyFill="1" applyAlignment="1">
      <alignment vertical="top"/>
    </xf>
    <xf numFmtId="0" fontId="0" fillId="2" borderId="0" xfId="0" applyFill="1" applyAlignment="1"/>
    <xf numFmtId="0" fontId="0" fillId="4" borderId="1" xfId="0" applyFill="1" applyBorder="1" applyAlignment="1" applyProtection="1">
      <alignment horizontal="center" vertical="center"/>
      <protection locked="0"/>
    </xf>
    <xf numFmtId="0" fontId="0" fillId="2" borderId="0" xfId="0" applyFill="1" applyBorder="1" applyAlignment="1"/>
    <xf numFmtId="0" fontId="2" fillId="2" borderId="0" xfId="0" applyFont="1" applyFill="1" applyAlignment="1">
      <alignment shrinkToFit="1"/>
    </xf>
    <xf numFmtId="0" fontId="4" fillId="3" borderId="0" xfId="0" applyFont="1" applyFill="1" applyAlignment="1">
      <alignment vertical="top"/>
    </xf>
    <xf numFmtId="0" fontId="9" fillId="3" borderId="0" xfId="0" applyFont="1" applyFill="1" applyAlignment="1"/>
    <xf numFmtId="0" fontId="0" fillId="0" borderId="0" xfId="0" applyFill="1"/>
    <xf numFmtId="0" fontId="0" fillId="3" borderId="0" xfId="0" applyFill="1" applyProtection="1"/>
    <xf numFmtId="0" fontId="2" fillId="3" borderId="0" xfId="0" applyFont="1" applyFill="1" applyAlignment="1">
      <alignment shrinkToFit="1"/>
    </xf>
    <xf numFmtId="0" fontId="6" fillId="3" borderId="0" xfId="0" applyFont="1" applyFill="1" applyAlignment="1" applyProtection="1">
      <alignment vertical="top"/>
    </xf>
    <xf numFmtId="0" fontId="6" fillId="3" borderId="0" xfId="0" applyFont="1" applyFill="1" applyProtection="1"/>
    <xf numFmtId="0" fontId="0" fillId="3" borderId="0" xfId="0" applyFill="1" applyBorder="1" applyAlignment="1"/>
    <xf numFmtId="0" fontId="0" fillId="5" borderId="0" xfId="0" applyFill="1"/>
    <xf numFmtId="0" fontId="2" fillId="5" borderId="0" xfId="0" applyFont="1" applyFill="1"/>
    <xf numFmtId="0" fontId="8" fillId="5" borderId="0" xfId="0" applyFont="1" applyFill="1"/>
    <xf numFmtId="0" fontId="4" fillId="5" borderId="0" xfId="0" applyFont="1" applyFill="1" applyAlignment="1">
      <alignment vertical="top"/>
    </xf>
    <xf numFmtId="0" fontId="6" fillId="5" borderId="0" xfId="0" applyFont="1" applyFill="1" applyAlignment="1">
      <alignment vertical="top"/>
    </xf>
    <xf numFmtId="0" fontId="6" fillId="5" borderId="0" xfId="0" applyFont="1" applyFill="1"/>
    <xf numFmtId="0" fontId="4" fillId="3" borderId="0" xfId="0" applyFont="1" applyFill="1" applyAlignment="1">
      <alignment vertical="top"/>
    </xf>
    <xf numFmtId="0" fontId="0" fillId="3" borderId="0" xfId="0" applyFill="1" applyAlignment="1"/>
    <xf numFmtId="0" fontId="0" fillId="2" borderId="0" xfId="0" applyFill="1" applyAlignment="1"/>
    <xf numFmtId="0" fontId="4" fillId="2" borderId="0" xfId="0" applyFont="1" applyFill="1" applyAlignment="1">
      <alignment vertical="top"/>
    </xf>
    <xf numFmtId="0" fontId="9" fillId="3" borderId="0" xfId="0" applyFont="1" applyFill="1" applyAlignment="1"/>
    <xf numFmtId="0" fontId="18" fillId="5" borderId="0" xfId="0" applyFont="1" applyFill="1" applyAlignment="1">
      <alignment horizontal="left" vertical="center"/>
    </xf>
    <xf numFmtId="0" fontId="1" fillId="6" borderId="0" xfId="0" applyFont="1" applyFill="1"/>
    <xf numFmtId="0" fontId="7" fillId="6" borderId="0" xfId="0" applyFont="1" applyFill="1"/>
    <xf numFmtId="0" fontId="19" fillId="6" borderId="0" xfId="0" applyFont="1" applyFill="1" applyAlignment="1">
      <alignment vertical="top"/>
    </xf>
    <xf numFmtId="0" fontId="2" fillId="4" borderId="6" xfId="0" applyFont="1" applyFill="1" applyBorder="1" applyAlignment="1" applyProtection="1">
      <alignment horizontal="center" shrinkToFit="1"/>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16" fillId="4" borderId="12" xfId="0" applyFont="1" applyFill="1" applyBorder="1" applyAlignment="1" applyProtection="1">
      <alignment shrinkToFit="1"/>
      <protection locked="0"/>
    </xf>
    <xf numFmtId="0" fontId="16" fillId="4" borderId="13" xfId="0" applyFont="1" applyFill="1" applyBorder="1" applyAlignment="1" applyProtection="1">
      <alignment shrinkToFit="1"/>
      <protection locked="0"/>
    </xf>
    <xf numFmtId="49" fontId="0" fillId="0" borderId="0" xfId="0" applyNumberFormat="1" applyFill="1"/>
    <xf numFmtId="0" fontId="20" fillId="0" borderId="0" xfId="0" applyFont="1" applyFill="1" applyAlignment="1">
      <alignment horizontal="center" vertical="center"/>
    </xf>
    <xf numFmtId="0" fontId="0" fillId="0" borderId="0" xfId="0" applyFill="1" applyBorder="1" applyAlignment="1"/>
    <xf numFmtId="0" fontId="0" fillId="0" borderId="0" xfId="0" applyFill="1" applyProtection="1"/>
    <xf numFmtId="0" fontId="0" fillId="0" borderId="0" xfId="0" applyFill="1" applyAlignment="1"/>
    <xf numFmtId="0" fontId="11" fillId="3" borderId="8" xfId="0" applyFont="1" applyFill="1" applyBorder="1" applyAlignment="1">
      <alignment shrinkToFit="1"/>
    </xf>
    <xf numFmtId="0" fontId="0" fillId="3" borderId="8" xfId="0" applyFill="1" applyBorder="1" applyAlignment="1"/>
    <xf numFmtId="0" fontId="2" fillId="4" borderId="6" xfId="0" applyFont="1" applyFill="1" applyBorder="1" applyAlignment="1" applyProtection="1">
      <alignment horizontal="center" vertical="center"/>
      <protection locked="0"/>
    </xf>
    <xf numFmtId="0" fontId="0" fillId="4" borderId="7" xfId="0" applyFont="1" applyFill="1" applyBorder="1" applyAlignment="1" applyProtection="1">
      <alignment horizontal="center"/>
      <protection locked="0"/>
    </xf>
    <xf numFmtId="0" fontId="4" fillId="3" borderId="0" xfId="0" applyFont="1" applyFill="1" applyAlignment="1">
      <alignment vertical="top" wrapText="1" shrinkToFit="1"/>
    </xf>
    <xf numFmtId="0" fontId="0" fillId="3" borderId="0" xfId="0" applyFill="1" applyAlignment="1">
      <alignment wrapText="1" shrinkToFit="1"/>
    </xf>
    <xf numFmtId="0" fontId="0" fillId="4" borderId="2" xfId="0" applyFill="1" applyBorder="1" applyAlignment="1" applyProtection="1">
      <alignment vertical="center"/>
      <protection locked="0"/>
    </xf>
    <xf numFmtId="0" fontId="0" fillId="4" borderId="3" xfId="0" applyFill="1" applyBorder="1" applyAlignment="1" applyProtection="1">
      <protection locked="0"/>
    </xf>
    <xf numFmtId="0" fontId="4" fillId="3" borderId="0" xfId="0" applyFont="1" applyFill="1" applyAlignment="1">
      <alignment vertical="top"/>
    </xf>
    <xf numFmtId="0" fontId="0" fillId="3" borderId="0" xfId="0" applyFill="1" applyAlignment="1"/>
    <xf numFmtId="0" fontId="21" fillId="3" borderId="0" xfId="1" applyFont="1" applyFill="1" applyAlignment="1" applyProtection="1">
      <protection locked="0"/>
    </xf>
    <xf numFmtId="0" fontId="2" fillId="4" borderId="7" xfId="0" applyFont="1" applyFill="1" applyBorder="1" applyAlignment="1" applyProtection="1">
      <alignment horizontal="center"/>
      <protection locked="0"/>
    </xf>
    <xf numFmtId="0" fontId="11" fillId="2" borderId="8" xfId="0" applyFont="1" applyFill="1" applyBorder="1" applyAlignment="1">
      <alignment shrinkToFit="1"/>
    </xf>
    <xf numFmtId="0" fontId="0" fillId="0" borderId="8" xfId="0" applyBorder="1" applyAlignment="1"/>
    <xf numFmtId="0" fontId="2" fillId="0" borderId="7" xfId="0" applyFont="1" applyBorder="1" applyAlignment="1" applyProtection="1">
      <alignment horizontal="center"/>
      <protection locked="0"/>
    </xf>
    <xf numFmtId="0" fontId="4" fillId="2" borderId="0" xfId="0" applyFont="1" applyFill="1" applyAlignment="1">
      <alignment vertical="top" wrapText="1" shrinkToFit="1"/>
    </xf>
    <xf numFmtId="0" fontId="0" fillId="2" borderId="0" xfId="0" applyFill="1" applyAlignment="1">
      <alignment wrapText="1" shrinkToFit="1"/>
    </xf>
    <xf numFmtId="0" fontId="0" fillId="0" borderId="7" xfId="0" applyFont="1" applyBorder="1" applyAlignment="1" applyProtection="1">
      <alignment horizontal="center"/>
      <protection locked="0"/>
    </xf>
    <xf numFmtId="0" fontId="0" fillId="4" borderId="2" xfId="0" applyFill="1" applyBorder="1" applyAlignment="1" applyProtection="1">
      <alignment shrinkToFit="1"/>
      <protection locked="0"/>
    </xf>
    <xf numFmtId="0" fontId="0" fillId="4" borderId="5" xfId="0" applyFill="1" applyBorder="1" applyAlignment="1" applyProtection="1">
      <alignment shrinkToFit="1"/>
      <protection locked="0"/>
    </xf>
    <xf numFmtId="0" fontId="0" fillId="4" borderId="3" xfId="0" applyFill="1" applyBorder="1" applyAlignment="1" applyProtection="1">
      <alignment shrinkToFit="1"/>
      <protection locked="0"/>
    </xf>
    <xf numFmtId="0" fontId="8" fillId="3" borderId="9" xfId="0" applyFont="1" applyFill="1" applyBorder="1" applyAlignment="1"/>
    <xf numFmtId="0" fontId="4" fillId="2" borderId="0" xfId="0" applyFont="1" applyFill="1" applyAlignment="1">
      <alignment vertical="top"/>
    </xf>
    <xf numFmtId="0" fontId="0" fillId="2" borderId="0" xfId="0" applyFill="1" applyAlignment="1"/>
    <xf numFmtId="0" fontId="21" fillId="2" borderId="0" xfId="1" applyFont="1" applyFill="1" applyAlignment="1" applyProtection="1">
      <protection locked="0"/>
    </xf>
    <xf numFmtId="0" fontId="21" fillId="0" borderId="0" xfId="1" applyFont="1" applyAlignment="1" applyProtection="1">
      <protection locked="0"/>
    </xf>
    <xf numFmtId="0" fontId="0" fillId="0" borderId="5" xfId="0" applyBorder="1" applyAlignment="1" applyProtection="1">
      <alignment shrinkToFit="1"/>
      <protection locked="0"/>
    </xf>
    <xf numFmtId="0" fontId="0" fillId="0" borderId="3" xfId="0" applyBorder="1" applyAlignment="1" applyProtection="1">
      <alignment shrinkToFit="1"/>
      <protection locked="0"/>
    </xf>
    <xf numFmtId="0" fontId="8" fillId="2" borderId="9" xfId="0" applyFont="1" applyFill="1" applyBorder="1" applyAlignment="1"/>
    <xf numFmtId="0" fontId="17" fillId="6" borderId="0" xfId="1" applyFont="1" applyFill="1" applyAlignment="1">
      <alignment horizontal="center" vertical="top" shrinkToFit="1"/>
    </xf>
    <xf numFmtId="0" fontId="1" fillId="6" borderId="0" xfId="0" applyFont="1" applyFill="1" applyAlignment="1">
      <alignment horizontal="center" vertical="top" shrinkToFit="1"/>
    </xf>
    <xf numFmtId="0" fontId="1" fillId="6" borderId="14" xfId="0" applyFont="1" applyFill="1" applyBorder="1" applyAlignment="1" applyProtection="1">
      <alignment horizontal="center" vertical="center" shrinkToFit="1"/>
      <protection locked="0"/>
    </xf>
    <xf numFmtId="0" fontId="0" fillId="6" borderId="15" xfId="0" applyFill="1" applyBorder="1" applyAlignment="1" applyProtection="1">
      <alignment horizontal="center" vertical="center" shrinkToFit="1"/>
      <protection locked="0"/>
    </xf>
    <xf numFmtId="0" fontId="4" fillId="5" borderId="0" xfId="0" applyFont="1" applyFill="1" applyAlignment="1">
      <alignment vertical="top"/>
    </xf>
    <xf numFmtId="0" fontId="0" fillId="5" borderId="0" xfId="0" applyFill="1" applyAlignment="1"/>
    <xf numFmtId="0" fontId="8" fillId="3" borderId="0" xfId="0" applyFont="1" applyFill="1" applyBorder="1" applyAlignment="1"/>
    <xf numFmtId="0" fontId="0" fillId="0" borderId="0" xfId="0" applyAlignment="1"/>
    <xf numFmtId="0" fontId="12" fillId="3" borderId="0" xfId="0" applyFont="1" applyFill="1" applyAlignment="1">
      <alignment wrapText="1"/>
    </xf>
    <xf numFmtId="0" fontId="12" fillId="0" borderId="0" xfId="0" applyFont="1" applyAlignment="1">
      <alignment wrapText="1"/>
    </xf>
    <xf numFmtId="0" fontId="0" fillId="0" borderId="3" xfId="0" applyBorder="1" applyAlignment="1" applyProtection="1">
      <protection locked="0"/>
    </xf>
    <xf numFmtId="0" fontId="13" fillId="3" borderId="4" xfId="0" applyFont="1" applyFill="1" applyBorder="1" applyAlignment="1">
      <alignment vertical="top" wrapText="1"/>
    </xf>
    <xf numFmtId="0" fontId="14" fillId="0" borderId="4" xfId="0" applyFont="1" applyBorder="1" applyAlignment="1">
      <alignment vertical="top"/>
    </xf>
    <xf numFmtId="0" fontId="0" fillId="4" borderId="3" xfId="0" applyFill="1" applyBorder="1" applyAlignment="1" applyProtection="1">
      <alignment vertical="center"/>
      <protection locked="0"/>
    </xf>
    <xf numFmtId="0" fontId="9" fillId="3" borderId="0" xfId="0" applyFont="1" applyFill="1" applyAlignment="1"/>
    <xf numFmtId="0" fontId="10"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R360 Online Data Entry Form'!C606"/><Relationship Id="rId13" Type="http://schemas.openxmlformats.org/officeDocument/2006/relationships/hyperlink" Target="#'R360 Online Data Entry Form'!C1214"/><Relationship Id="rId18" Type="http://schemas.openxmlformats.org/officeDocument/2006/relationships/hyperlink" Target="#'R360 Online Data Entry Form'!C1518"/><Relationship Id="rId26" Type="http://schemas.openxmlformats.org/officeDocument/2006/relationships/image" Target="../media/image2.png"/><Relationship Id="rId3" Type="http://schemas.openxmlformats.org/officeDocument/2006/relationships/image" Target="../media/image1.gif"/><Relationship Id="rId21" Type="http://schemas.openxmlformats.org/officeDocument/2006/relationships/hyperlink" Target="#'R360 Online Data Entry Form'!C2582"/><Relationship Id="rId7" Type="http://schemas.openxmlformats.org/officeDocument/2006/relationships/hyperlink" Target="#'R360 Online Data Entry Form'!C454"/><Relationship Id="rId12" Type="http://schemas.openxmlformats.org/officeDocument/2006/relationships/hyperlink" Target="#'R360 Online Data Entry Form'!C1062"/><Relationship Id="rId17" Type="http://schemas.openxmlformats.org/officeDocument/2006/relationships/hyperlink" Target="#'R360 Online Data Entry Form'!C2886"/><Relationship Id="rId25" Type="http://schemas.openxmlformats.org/officeDocument/2006/relationships/hyperlink" Target="#'R360 Online Data Entry Form'!C3191"/><Relationship Id="rId2" Type="http://schemas.openxmlformats.org/officeDocument/2006/relationships/hyperlink" Target="https://www.apples-and-oranges.co.uk" TargetMode="External"/><Relationship Id="rId16" Type="http://schemas.openxmlformats.org/officeDocument/2006/relationships/hyperlink" Target="#'R360 Online Data Entry Form'!C1366"/><Relationship Id="rId20" Type="http://schemas.openxmlformats.org/officeDocument/2006/relationships/hyperlink" Target="#'R360 Online Data Entry Form'!C2734"/><Relationship Id="rId1" Type="http://schemas.openxmlformats.org/officeDocument/2006/relationships/hyperlink" Target="https://www.apples-and-oranges.co.uk/recist360-beta" TargetMode="External"/><Relationship Id="rId6" Type="http://schemas.openxmlformats.org/officeDocument/2006/relationships/hyperlink" Target="#'R360 Online Data Entry Form'!C302"/><Relationship Id="rId11" Type="http://schemas.openxmlformats.org/officeDocument/2006/relationships/hyperlink" Target="#'R360 Online Data Entry Form'!C2278"/><Relationship Id="rId24" Type="http://schemas.openxmlformats.org/officeDocument/2006/relationships/hyperlink" Target="#'R360 Online Data Entry Form'!C2126"/><Relationship Id="rId5" Type="http://schemas.openxmlformats.org/officeDocument/2006/relationships/hyperlink" Target="#'R360 Online Data Entry Form'!C150"/><Relationship Id="rId15" Type="http://schemas.openxmlformats.org/officeDocument/2006/relationships/hyperlink" Target="#'R360 Online Data Entry Form'!C3038"/><Relationship Id="rId23" Type="http://schemas.openxmlformats.org/officeDocument/2006/relationships/hyperlink" Target="#'R360 Online Data Entry Form'!C1974"/><Relationship Id="rId10" Type="http://schemas.openxmlformats.org/officeDocument/2006/relationships/hyperlink" Target="#'R360 Online Data Entry Form'!C910"/><Relationship Id="rId19" Type="http://schemas.openxmlformats.org/officeDocument/2006/relationships/hyperlink" Target="#'R360 Online Data Entry Form'!C1670"/><Relationship Id="rId4" Type="http://schemas.openxmlformats.org/officeDocument/2006/relationships/hyperlink" Target="#'R360 Online Data Entry Form'!C15"/><Relationship Id="rId9" Type="http://schemas.openxmlformats.org/officeDocument/2006/relationships/hyperlink" Target="#'R360 Online Data Entry Form'!C758"/><Relationship Id="rId14" Type="http://schemas.openxmlformats.org/officeDocument/2006/relationships/hyperlink" Target="#'R360 Online Data Entry Form'!C2430"/><Relationship Id="rId22" Type="http://schemas.openxmlformats.org/officeDocument/2006/relationships/hyperlink" Target="#'R360 Online Data Entry Form'!C1822"/><Relationship Id="rId27" Type="http://schemas.openxmlformats.org/officeDocument/2006/relationships/hyperlink" Target="https://www.apples-and-oranges.co.uk/r360-tou" TargetMode="External"/></Relationships>
</file>

<file path=xl/drawings/drawing1.xml><?xml version="1.0" encoding="utf-8"?>
<xdr:wsDr xmlns:xdr="http://schemas.openxmlformats.org/drawingml/2006/spreadsheetDrawing" xmlns:a="http://schemas.openxmlformats.org/drawingml/2006/main">
  <xdr:oneCellAnchor>
    <xdr:from>
      <xdr:col>3</xdr:col>
      <xdr:colOff>9525</xdr:colOff>
      <xdr:row>5</xdr:row>
      <xdr:rowOff>104775</xdr:rowOff>
    </xdr:from>
    <xdr:ext cx="847348" cy="264560"/>
    <xdr:sp macro="" textlink="">
      <xdr:nvSpPr>
        <xdr:cNvPr id="5" name="TextBox 4">
          <a:extLst>
            <a:ext uri="{FF2B5EF4-FFF2-40B4-BE49-F238E27FC236}">
              <a16:creationId xmlns:a16="http://schemas.microsoft.com/office/drawing/2014/main" id="{CA00CBA4-6EF8-46BB-8B11-6421F5E73E7F}"/>
            </a:ext>
          </a:extLst>
        </xdr:cNvPr>
        <xdr:cNvSpPr txBox="1"/>
      </xdr:nvSpPr>
      <xdr:spPr>
        <a:xfrm>
          <a:off x="2533650" y="933450"/>
          <a:ext cx="84734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a:solidFill>
                <a:schemeClr val="bg1"/>
              </a:solidFill>
            </a:rPr>
            <a:t>Visits </a:t>
          </a:r>
          <a:r>
            <a:rPr lang="en-GB" sz="900" b="1" i="1" u="sng">
              <a:solidFill>
                <a:srgbClr val="00B0F0"/>
              </a:solidFill>
            </a:rPr>
            <a:t>(click!)</a:t>
          </a:r>
          <a:endParaRPr lang="en-GB" sz="900" b="1" i="1" u="sng">
            <a:solidFill>
              <a:schemeClr val="bg1"/>
            </a:solidFill>
          </a:endParaRPr>
        </a:p>
      </xdr:txBody>
    </xdr:sp>
    <xdr:clientData/>
  </xdr:oneCellAnchor>
  <xdr:oneCellAnchor>
    <xdr:from>
      <xdr:col>4</xdr:col>
      <xdr:colOff>373062</xdr:colOff>
      <xdr:row>6</xdr:row>
      <xdr:rowOff>160338</xdr:rowOff>
    </xdr:from>
    <xdr:ext cx="257956" cy="264560"/>
    <xdr:sp macro="" textlink="$AL$1">
      <xdr:nvSpPr>
        <xdr:cNvPr id="6" name="V0issue">
          <a:extLst>
            <a:ext uri="{FF2B5EF4-FFF2-40B4-BE49-F238E27FC236}">
              <a16:creationId xmlns:a16="http://schemas.microsoft.com/office/drawing/2014/main" id="{77253073-0DBB-4F76-BAC6-3F8C97775F12}"/>
            </a:ext>
          </a:extLst>
        </xdr:cNvPr>
        <xdr:cNvSpPr txBox="1"/>
      </xdr:nvSpPr>
      <xdr:spPr>
        <a:xfrm>
          <a:off x="3363912" y="1179513"/>
          <a:ext cx="257956"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013EDCE0-CFF4-4BC7-81FB-AFBCC2180217}" type="TxLink">
            <a:rPr lang="en-US" sz="1100" b="1" i="0" u="none" strike="noStrike">
              <a:solidFill>
                <a:srgbClr val="FF0000"/>
              </a:solidFill>
              <a:latin typeface="Calibri"/>
              <a:cs typeface="Calibri"/>
            </a:rPr>
            <a:pPr algn="ctr"/>
            <a:t>Y</a:t>
          </a:fld>
          <a:endParaRPr lang="en-GB" sz="1100" b="1">
            <a:solidFill>
              <a:srgbClr val="FF0000"/>
            </a:solidFill>
          </a:endParaRPr>
        </a:p>
      </xdr:txBody>
    </xdr:sp>
    <xdr:clientData/>
  </xdr:oneCellAnchor>
  <xdr:oneCellAnchor>
    <xdr:from>
      <xdr:col>3</xdr:col>
      <xdr:colOff>10346</xdr:colOff>
      <xdr:row>6</xdr:row>
      <xdr:rowOff>152400</xdr:rowOff>
    </xdr:from>
    <xdr:ext cx="856004" cy="264560"/>
    <xdr:sp macro="" textlink="">
      <xdr:nvSpPr>
        <xdr:cNvPr id="9" name="TextBox 8">
          <a:extLst>
            <a:ext uri="{FF2B5EF4-FFF2-40B4-BE49-F238E27FC236}">
              <a16:creationId xmlns:a16="http://schemas.microsoft.com/office/drawing/2014/main" id="{83D44385-21C4-434F-9342-4BF0AFD45919}"/>
            </a:ext>
          </a:extLst>
        </xdr:cNvPr>
        <xdr:cNvSpPr txBox="1"/>
      </xdr:nvSpPr>
      <xdr:spPr>
        <a:xfrm>
          <a:off x="2534471" y="1171575"/>
          <a:ext cx="8560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a:solidFill>
                <a:schemeClr val="bg1"/>
              </a:solidFill>
            </a:rPr>
            <a:t>Data Issue?</a:t>
          </a:r>
        </a:p>
      </xdr:txBody>
    </xdr:sp>
    <xdr:clientData/>
  </xdr:oneCellAnchor>
  <xdr:oneCellAnchor>
    <xdr:from>
      <xdr:col>5</xdr:col>
      <xdr:colOff>192299</xdr:colOff>
      <xdr:row>6</xdr:row>
      <xdr:rowOff>160338</xdr:rowOff>
    </xdr:from>
    <xdr:ext cx="216533" cy="264560"/>
    <xdr:sp macro="" textlink="$AL$2">
      <xdr:nvSpPr>
        <xdr:cNvPr id="14" name="V1issue">
          <a:extLst>
            <a:ext uri="{FF2B5EF4-FFF2-40B4-BE49-F238E27FC236}">
              <a16:creationId xmlns:a16="http://schemas.microsoft.com/office/drawing/2014/main" id="{24186799-5B66-42CF-AB78-DA4AD8FBB4D9}"/>
            </a:ext>
          </a:extLst>
        </xdr:cNvPr>
        <xdr:cNvSpPr txBox="1"/>
      </xdr:nvSpPr>
      <xdr:spPr>
        <a:xfrm>
          <a:off x="3697499"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A8D1FF30-5568-40D0-9A1D-FC6A11E5A471}"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5</xdr:col>
      <xdr:colOff>501928</xdr:colOff>
      <xdr:row>6</xdr:row>
      <xdr:rowOff>160338</xdr:rowOff>
    </xdr:from>
    <xdr:ext cx="216533" cy="264560"/>
    <xdr:sp macro="" textlink="$AL$3">
      <xdr:nvSpPr>
        <xdr:cNvPr id="15" name="V2issue">
          <a:extLst>
            <a:ext uri="{FF2B5EF4-FFF2-40B4-BE49-F238E27FC236}">
              <a16:creationId xmlns:a16="http://schemas.microsoft.com/office/drawing/2014/main" id="{24D43209-FF87-4DD0-A599-8E48D078DC16}"/>
            </a:ext>
          </a:extLst>
        </xdr:cNvPr>
        <xdr:cNvSpPr txBox="1"/>
      </xdr:nvSpPr>
      <xdr:spPr>
        <a:xfrm>
          <a:off x="4007128"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BD33C340-5B2B-4CDC-B13C-132F0834B299}"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0</xdr:col>
      <xdr:colOff>133349</xdr:colOff>
      <xdr:row>0</xdr:row>
      <xdr:rowOff>38101</xdr:rowOff>
    </xdr:from>
    <xdr:ext cx="4076701" cy="361950"/>
    <xdr:sp macro="" textlink="">
      <xdr:nvSpPr>
        <xdr:cNvPr id="18" name="TextBox 17">
          <a:extLst>
            <a:ext uri="{FF2B5EF4-FFF2-40B4-BE49-F238E27FC236}">
              <a16:creationId xmlns:a16="http://schemas.microsoft.com/office/drawing/2014/main" id="{8F077FDD-B54E-4859-AD66-009394E0EF65}"/>
            </a:ext>
          </a:extLst>
        </xdr:cNvPr>
        <xdr:cNvSpPr txBox="1"/>
      </xdr:nvSpPr>
      <xdr:spPr>
        <a:xfrm>
          <a:off x="133349" y="38101"/>
          <a:ext cx="4076701" cy="361950"/>
        </a:xfrm>
        <a:prstGeom prst="rect">
          <a:avLst/>
        </a:prstGeom>
        <a:gradFill flip="none" rotWithShape="1">
          <a:gsLst>
            <a:gs pos="7000">
              <a:srgbClr val="7B7C7E"/>
            </a:gs>
            <a:gs pos="0">
              <a:schemeClr val="accent1">
                <a:lumMod val="5000"/>
                <a:lumOff val="95000"/>
              </a:schemeClr>
            </a:gs>
            <a:gs pos="78000">
              <a:schemeClr val="tx1"/>
            </a:gs>
            <a:gs pos="93000">
              <a:schemeClr val="tx1"/>
            </a:gs>
            <a:gs pos="100000">
              <a:schemeClr val="tx1"/>
            </a:gs>
          </a:gsLst>
          <a:lin ang="0" scaled="1"/>
          <a:tileRect/>
        </a:gra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lang="en-GB" sz="1200" b="1">
              <a:solidFill>
                <a:schemeClr val="bg1">
                  <a:lumMod val="85000"/>
                </a:schemeClr>
              </a:solidFill>
            </a:rPr>
            <a:t>RECIST360 DATA ENTRY</a:t>
          </a:r>
          <a:r>
            <a:rPr lang="en-GB" sz="1200" b="1" baseline="0">
              <a:solidFill>
                <a:schemeClr val="bg1">
                  <a:lumMod val="85000"/>
                </a:schemeClr>
              </a:solidFill>
            </a:rPr>
            <a:t> SUBMISSION FORM </a:t>
          </a:r>
          <a:r>
            <a:rPr lang="en-GB" sz="1200" b="1" i="1" baseline="0">
              <a:solidFill>
                <a:schemeClr val="bg1">
                  <a:lumMod val="85000"/>
                </a:schemeClr>
              </a:solidFill>
            </a:rPr>
            <a:t>(RECIST </a:t>
          </a:r>
          <a:r>
            <a:rPr lang="en-GB" sz="1200" b="1" i="1">
              <a:solidFill>
                <a:schemeClr val="bg1">
                  <a:lumMod val="85000"/>
                </a:schemeClr>
              </a:solidFill>
            </a:rPr>
            <a:t>1.1) </a:t>
          </a:r>
        </a:p>
      </xdr:txBody>
    </xdr:sp>
    <xdr:clientData/>
  </xdr:oneCellAnchor>
  <xdr:oneCellAnchor>
    <xdr:from>
      <xdr:col>0</xdr:col>
      <xdr:colOff>57150</xdr:colOff>
      <xdr:row>2</xdr:row>
      <xdr:rowOff>114300</xdr:rowOff>
    </xdr:from>
    <xdr:ext cx="3132845" cy="264560"/>
    <xdr:sp macro="" textlink="">
      <xdr:nvSpPr>
        <xdr:cNvPr id="19" name="TextBox 18">
          <a:extLst>
            <a:ext uri="{FF2B5EF4-FFF2-40B4-BE49-F238E27FC236}">
              <a16:creationId xmlns:a16="http://schemas.microsoft.com/office/drawing/2014/main" id="{FBC265A8-D29E-43E6-AC92-CE7C9CD8AE7A}"/>
            </a:ext>
          </a:extLst>
        </xdr:cNvPr>
        <xdr:cNvSpPr txBox="1"/>
      </xdr:nvSpPr>
      <xdr:spPr>
        <a:xfrm>
          <a:off x="57150" y="400050"/>
          <a:ext cx="31328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i="0">
              <a:solidFill>
                <a:schemeClr val="bg1">
                  <a:lumMod val="85000"/>
                </a:schemeClr>
              </a:solidFill>
            </a:rPr>
            <a:t>Please</a:t>
          </a:r>
          <a:r>
            <a:rPr lang="en-GB" sz="1100" b="1" i="0" baseline="0">
              <a:solidFill>
                <a:schemeClr val="bg1">
                  <a:lumMod val="85000"/>
                </a:schemeClr>
              </a:solidFill>
            </a:rPr>
            <a:t> complete all of the following items &amp; visits:</a:t>
          </a:r>
          <a:endParaRPr lang="en-GB" sz="1100" b="1" i="1">
            <a:solidFill>
              <a:schemeClr val="bg1">
                <a:lumMod val="85000"/>
              </a:schemeClr>
            </a:solidFill>
          </a:endParaRPr>
        </a:p>
      </xdr:txBody>
    </xdr:sp>
    <xdr:clientData/>
  </xdr:oneCellAnchor>
  <xdr:twoCellAnchor>
    <xdr:from>
      <xdr:col>1</xdr:col>
      <xdr:colOff>190500</xdr:colOff>
      <xdr:row>2</xdr:row>
      <xdr:rowOff>95250</xdr:rowOff>
    </xdr:from>
    <xdr:to>
      <xdr:col>15</xdr:col>
      <xdr:colOff>98925</xdr:colOff>
      <xdr:row>2</xdr:row>
      <xdr:rowOff>95250</xdr:rowOff>
    </xdr:to>
    <xdr:cxnSp macro="">
      <xdr:nvCxnSpPr>
        <xdr:cNvPr id="21" name="Straight Connector 20">
          <a:extLst>
            <a:ext uri="{FF2B5EF4-FFF2-40B4-BE49-F238E27FC236}">
              <a16:creationId xmlns:a16="http://schemas.microsoft.com/office/drawing/2014/main" id="{62583509-C1C3-43F4-B861-BF555C9B4A1D}"/>
            </a:ext>
          </a:extLst>
        </xdr:cNvPr>
        <xdr:cNvCxnSpPr/>
      </xdr:nvCxnSpPr>
      <xdr:spPr>
        <a:xfrm>
          <a:off x="352425" y="381000"/>
          <a:ext cx="10224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238125</xdr:colOff>
      <xdr:row>2</xdr:row>
      <xdr:rowOff>95250</xdr:rowOff>
    </xdr:from>
    <xdr:ext cx="824328" cy="264560"/>
    <xdr:sp macro="" textlink="">
      <xdr:nvSpPr>
        <xdr:cNvPr id="22" name="TextBox 21">
          <a:extLst>
            <a:ext uri="{FF2B5EF4-FFF2-40B4-BE49-F238E27FC236}">
              <a16:creationId xmlns:a16="http://schemas.microsoft.com/office/drawing/2014/main" id="{D43ADA08-4900-41BC-BCB6-694E77E8455F}"/>
            </a:ext>
          </a:extLst>
        </xdr:cNvPr>
        <xdr:cNvSpPr txBox="1"/>
      </xdr:nvSpPr>
      <xdr:spPr>
        <a:xfrm>
          <a:off x="3228975" y="381000"/>
          <a:ext cx="8243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Username:</a:t>
          </a:r>
          <a:endParaRPr lang="en-GB" sz="1100" b="1" i="1">
            <a:solidFill>
              <a:schemeClr val="bg1">
                <a:lumMod val="85000"/>
              </a:schemeClr>
            </a:solidFill>
          </a:endParaRPr>
        </a:p>
      </xdr:txBody>
    </xdr:sp>
    <xdr:clientData/>
  </xdr:oneCellAnchor>
  <xdr:oneCellAnchor>
    <xdr:from>
      <xdr:col>4</xdr:col>
      <xdr:colOff>238125</xdr:colOff>
      <xdr:row>3</xdr:row>
      <xdr:rowOff>152400</xdr:rowOff>
    </xdr:from>
    <xdr:ext cx="824328" cy="264560"/>
    <xdr:sp macro="" textlink="">
      <xdr:nvSpPr>
        <xdr:cNvPr id="23" name="TextBox 22">
          <a:extLst>
            <a:ext uri="{FF2B5EF4-FFF2-40B4-BE49-F238E27FC236}">
              <a16:creationId xmlns:a16="http://schemas.microsoft.com/office/drawing/2014/main" id="{C68C1C36-57F0-46CA-B026-ACE835AB125D}"/>
            </a:ext>
          </a:extLst>
        </xdr:cNvPr>
        <xdr:cNvSpPr txBox="1"/>
      </xdr:nvSpPr>
      <xdr:spPr>
        <a:xfrm>
          <a:off x="3228975" y="581025"/>
          <a:ext cx="8243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Patient ID:</a:t>
          </a:r>
          <a:endParaRPr lang="en-GB" sz="1100" b="1" i="1">
            <a:solidFill>
              <a:schemeClr val="bg1">
                <a:lumMod val="85000"/>
              </a:schemeClr>
            </a:solidFill>
          </a:endParaRPr>
        </a:p>
      </xdr:txBody>
    </xdr:sp>
    <xdr:clientData/>
  </xdr:oneCellAnchor>
  <xdr:oneCellAnchor>
    <xdr:from>
      <xdr:col>9</xdr:col>
      <xdr:colOff>257175</xdr:colOff>
      <xdr:row>3</xdr:row>
      <xdr:rowOff>161925</xdr:rowOff>
    </xdr:from>
    <xdr:ext cx="968983" cy="264560"/>
    <xdr:sp macro="" textlink="">
      <xdr:nvSpPr>
        <xdr:cNvPr id="24" name="TextBox 23">
          <a:extLst>
            <a:ext uri="{FF2B5EF4-FFF2-40B4-BE49-F238E27FC236}">
              <a16:creationId xmlns:a16="http://schemas.microsoft.com/office/drawing/2014/main" id="{F9B4006A-F2AD-466D-8EA3-459CF81F1F44}"/>
            </a:ext>
          </a:extLst>
        </xdr:cNvPr>
        <xdr:cNvSpPr txBox="1"/>
      </xdr:nvSpPr>
      <xdr:spPr>
        <a:xfrm>
          <a:off x="6229350" y="590550"/>
          <a:ext cx="9689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Re-enter PW:</a:t>
          </a:r>
          <a:endParaRPr lang="en-GB" sz="1100" b="1" i="1">
            <a:solidFill>
              <a:schemeClr val="bg1">
                <a:lumMod val="85000"/>
              </a:schemeClr>
            </a:solidFill>
          </a:endParaRPr>
        </a:p>
      </xdr:txBody>
    </xdr:sp>
    <xdr:clientData/>
  </xdr:oneCellAnchor>
  <xdr:oneCellAnchor>
    <xdr:from>
      <xdr:col>9</xdr:col>
      <xdr:colOff>57150</xdr:colOff>
      <xdr:row>2</xdr:row>
      <xdr:rowOff>104775</xdr:rowOff>
    </xdr:from>
    <xdr:ext cx="1173142" cy="264560"/>
    <xdr:sp macro="" textlink="">
      <xdr:nvSpPr>
        <xdr:cNvPr id="25" name="TextBox 24">
          <a:extLst>
            <a:ext uri="{FF2B5EF4-FFF2-40B4-BE49-F238E27FC236}">
              <a16:creationId xmlns:a16="http://schemas.microsoft.com/office/drawing/2014/main" id="{7DBC0F58-A7BB-4893-B06A-C8A22BD15F3E}"/>
            </a:ext>
          </a:extLst>
        </xdr:cNvPr>
        <xdr:cNvSpPr txBox="1"/>
      </xdr:nvSpPr>
      <xdr:spPr>
        <a:xfrm>
          <a:off x="6029325" y="390525"/>
          <a:ext cx="11731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1100" b="1" i="0">
              <a:solidFill>
                <a:schemeClr val="bg1">
                  <a:lumMod val="85000"/>
                </a:schemeClr>
              </a:solidFill>
            </a:rPr>
            <a:t>Chose Password:</a:t>
          </a:r>
          <a:endParaRPr lang="en-GB" sz="1100" b="1" i="1">
            <a:solidFill>
              <a:schemeClr val="bg1">
                <a:lumMod val="85000"/>
              </a:schemeClr>
            </a:solidFill>
          </a:endParaRPr>
        </a:p>
      </xdr:txBody>
    </xdr:sp>
    <xdr:clientData/>
  </xdr:oneCellAnchor>
  <xdr:oneCellAnchor>
    <xdr:from>
      <xdr:col>6</xdr:col>
      <xdr:colOff>168625</xdr:colOff>
      <xdr:row>6</xdr:row>
      <xdr:rowOff>160338</xdr:rowOff>
    </xdr:from>
    <xdr:ext cx="216533" cy="264560"/>
    <xdr:sp macro="" textlink="$AL$4">
      <xdr:nvSpPr>
        <xdr:cNvPr id="45" name="V2issue">
          <a:extLst>
            <a:ext uri="{FF2B5EF4-FFF2-40B4-BE49-F238E27FC236}">
              <a16:creationId xmlns:a16="http://schemas.microsoft.com/office/drawing/2014/main" id="{6A8E9AB8-04E1-4D9D-97C8-4B571BAEB9A3}"/>
            </a:ext>
          </a:extLst>
        </xdr:cNvPr>
        <xdr:cNvSpPr txBox="1"/>
      </xdr:nvSpPr>
      <xdr:spPr>
        <a:xfrm>
          <a:off x="4302475"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B0C423FC-0C30-4879-8B3D-3437C46684F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6</xdr:col>
      <xdr:colOff>486194</xdr:colOff>
      <xdr:row>6</xdr:row>
      <xdr:rowOff>160338</xdr:rowOff>
    </xdr:from>
    <xdr:ext cx="216533" cy="264560"/>
    <xdr:sp macro="" textlink="$AL$5">
      <xdr:nvSpPr>
        <xdr:cNvPr id="46" name="V2issue">
          <a:extLst>
            <a:ext uri="{FF2B5EF4-FFF2-40B4-BE49-F238E27FC236}">
              <a16:creationId xmlns:a16="http://schemas.microsoft.com/office/drawing/2014/main" id="{371F101B-CB5F-4946-BAE8-73D4A1763D34}"/>
            </a:ext>
          </a:extLst>
        </xdr:cNvPr>
        <xdr:cNvSpPr txBox="1"/>
      </xdr:nvSpPr>
      <xdr:spPr>
        <a:xfrm>
          <a:off x="4620044"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A5C3B92C-587A-4D17-BD62-B52B03F0B29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7</xdr:col>
      <xdr:colOff>160821</xdr:colOff>
      <xdr:row>6</xdr:row>
      <xdr:rowOff>160338</xdr:rowOff>
    </xdr:from>
    <xdr:ext cx="216533" cy="264560"/>
    <xdr:sp macro="" textlink="$AL$6">
      <xdr:nvSpPr>
        <xdr:cNvPr id="47" name="V2issue">
          <a:extLst>
            <a:ext uri="{FF2B5EF4-FFF2-40B4-BE49-F238E27FC236}">
              <a16:creationId xmlns:a16="http://schemas.microsoft.com/office/drawing/2014/main" id="{DD48CA19-75BD-431E-AE0A-BDCE0B9F319A}"/>
            </a:ext>
          </a:extLst>
        </xdr:cNvPr>
        <xdr:cNvSpPr txBox="1"/>
      </xdr:nvSpPr>
      <xdr:spPr>
        <a:xfrm>
          <a:off x="4951896"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CCA7900D-C07F-45B0-BDF2-A4ACF360DF9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7</xdr:col>
      <xdr:colOff>462511</xdr:colOff>
      <xdr:row>6</xdr:row>
      <xdr:rowOff>160338</xdr:rowOff>
    </xdr:from>
    <xdr:ext cx="216533" cy="264560"/>
    <xdr:sp macro="" textlink="$AL$7">
      <xdr:nvSpPr>
        <xdr:cNvPr id="48" name="V2issue">
          <a:extLst>
            <a:ext uri="{FF2B5EF4-FFF2-40B4-BE49-F238E27FC236}">
              <a16:creationId xmlns:a16="http://schemas.microsoft.com/office/drawing/2014/main" id="{D95D11F9-82D3-4085-B98F-0A243A7C7510}"/>
            </a:ext>
          </a:extLst>
        </xdr:cNvPr>
        <xdr:cNvSpPr txBox="1"/>
      </xdr:nvSpPr>
      <xdr:spPr>
        <a:xfrm>
          <a:off x="5253586"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636E14F8-F0DA-4B02-AB09-C75AC738267A}"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8</xdr:col>
      <xdr:colOff>153029</xdr:colOff>
      <xdr:row>6</xdr:row>
      <xdr:rowOff>160338</xdr:rowOff>
    </xdr:from>
    <xdr:ext cx="216534" cy="264560"/>
    <xdr:sp macro="" textlink="$AL$8">
      <xdr:nvSpPr>
        <xdr:cNvPr id="49" name="V2issue">
          <a:extLst>
            <a:ext uri="{FF2B5EF4-FFF2-40B4-BE49-F238E27FC236}">
              <a16:creationId xmlns:a16="http://schemas.microsoft.com/office/drawing/2014/main" id="{2283E2A4-79A1-4B71-B2CF-CE0F7DB9E240}"/>
            </a:ext>
          </a:extLst>
        </xdr:cNvPr>
        <xdr:cNvSpPr txBox="1"/>
      </xdr:nvSpPr>
      <xdr:spPr>
        <a:xfrm>
          <a:off x="5558467"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E9ECE027-BA21-43A3-9499-713C06D591B5}"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8</xdr:col>
      <xdr:colOff>470584</xdr:colOff>
      <xdr:row>6</xdr:row>
      <xdr:rowOff>160338</xdr:rowOff>
    </xdr:from>
    <xdr:ext cx="216534" cy="264560"/>
    <xdr:sp macro="" textlink="$AL$9">
      <xdr:nvSpPr>
        <xdr:cNvPr id="50" name="V2issue">
          <a:extLst>
            <a:ext uri="{FF2B5EF4-FFF2-40B4-BE49-F238E27FC236}">
              <a16:creationId xmlns:a16="http://schemas.microsoft.com/office/drawing/2014/main" id="{10C9EF10-254C-4D2F-8E3B-1CD5CD6FFD53}"/>
            </a:ext>
          </a:extLst>
        </xdr:cNvPr>
        <xdr:cNvSpPr txBox="1"/>
      </xdr:nvSpPr>
      <xdr:spPr>
        <a:xfrm>
          <a:off x="5876022"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8718E4CE-0EB0-40DF-882B-3F4EC95879A5}"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9</xdr:col>
      <xdr:colOff>208723</xdr:colOff>
      <xdr:row>6</xdr:row>
      <xdr:rowOff>160338</xdr:rowOff>
    </xdr:from>
    <xdr:ext cx="216534" cy="264560"/>
    <xdr:sp macro="" textlink="$AL$10">
      <xdr:nvSpPr>
        <xdr:cNvPr id="51" name="V2issue">
          <a:extLst>
            <a:ext uri="{FF2B5EF4-FFF2-40B4-BE49-F238E27FC236}">
              <a16:creationId xmlns:a16="http://schemas.microsoft.com/office/drawing/2014/main" id="{A1B7993B-4B4C-4D0B-8771-E53824A9A3CC}"/>
            </a:ext>
          </a:extLst>
        </xdr:cNvPr>
        <xdr:cNvSpPr txBox="1"/>
      </xdr:nvSpPr>
      <xdr:spPr>
        <a:xfrm>
          <a:off x="6177723"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3C58A45A-2B55-4EAB-B48E-CE5DBA682F5E}"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9</xdr:col>
      <xdr:colOff>558040</xdr:colOff>
      <xdr:row>6</xdr:row>
      <xdr:rowOff>160338</xdr:rowOff>
    </xdr:from>
    <xdr:ext cx="216534" cy="264560"/>
    <xdr:sp macro="" textlink="$AL$11">
      <xdr:nvSpPr>
        <xdr:cNvPr id="52" name="V2issue">
          <a:extLst>
            <a:ext uri="{FF2B5EF4-FFF2-40B4-BE49-F238E27FC236}">
              <a16:creationId xmlns:a16="http://schemas.microsoft.com/office/drawing/2014/main" id="{E9BE84F3-6A25-4048-81D6-1FFB6262279D}"/>
            </a:ext>
          </a:extLst>
        </xdr:cNvPr>
        <xdr:cNvSpPr txBox="1"/>
      </xdr:nvSpPr>
      <xdr:spPr>
        <a:xfrm>
          <a:off x="6527040"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41B27541-4ED7-4278-8282-5F8B4B681E2C}"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9</xdr:col>
      <xdr:colOff>939109</xdr:colOff>
      <xdr:row>6</xdr:row>
      <xdr:rowOff>160338</xdr:rowOff>
    </xdr:from>
    <xdr:ext cx="216534" cy="264560"/>
    <xdr:sp macro="" textlink="$AL$12">
      <xdr:nvSpPr>
        <xdr:cNvPr id="53" name="V2issue">
          <a:extLst>
            <a:ext uri="{FF2B5EF4-FFF2-40B4-BE49-F238E27FC236}">
              <a16:creationId xmlns:a16="http://schemas.microsoft.com/office/drawing/2014/main" id="{15572FFA-DF9E-45DC-A842-0B5C1414A933}"/>
            </a:ext>
          </a:extLst>
        </xdr:cNvPr>
        <xdr:cNvSpPr txBox="1"/>
      </xdr:nvSpPr>
      <xdr:spPr>
        <a:xfrm>
          <a:off x="6908109"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EC15A1B2-75E8-4104-8CE5-B513A9FE03CF}"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11</xdr:col>
      <xdr:colOff>137493</xdr:colOff>
      <xdr:row>6</xdr:row>
      <xdr:rowOff>160338</xdr:rowOff>
    </xdr:from>
    <xdr:ext cx="216534" cy="264560"/>
    <xdr:sp macro="" textlink="$AL$13">
      <xdr:nvSpPr>
        <xdr:cNvPr id="54" name="V2issue">
          <a:extLst>
            <a:ext uri="{FF2B5EF4-FFF2-40B4-BE49-F238E27FC236}">
              <a16:creationId xmlns:a16="http://schemas.microsoft.com/office/drawing/2014/main" id="{7CB70640-869E-4FFC-A81E-5BF5820FBC7C}"/>
            </a:ext>
          </a:extLst>
        </xdr:cNvPr>
        <xdr:cNvSpPr txBox="1"/>
      </xdr:nvSpPr>
      <xdr:spPr>
        <a:xfrm>
          <a:off x="7297118"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9B8D964A-29FD-44C8-88FC-F632FC5C5BDE}"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11</xdr:col>
      <xdr:colOff>518566</xdr:colOff>
      <xdr:row>6</xdr:row>
      <xdr:rowOff>160338</xdr:rowOff>
    </xdr:from>
    <xdr:ext cx="216534" cy="264560"/>
    <xdr:sp macro="" textlink="$AL$14">
      <xdr:nvSpPr>
        <xdr:cNvPr id="55" name="V2issue">
          <a:extLst>
            <a:ext uri="{FF2B5EF4-FFF2-40B4-BE49-F238E27FC236}">
              <a16:creationId xmlns:a16="http://schemas.microsoft.com/office/drawing/2014/main" id="{F398EE20-E694-4CF5-B5E1-8505ECA0F793}"/>
            </a:ext>
          </a:extLst>
        </xdr:cNvPr>
        <xdr:cNvSpPr txBox="1"/>
      </xdr:nvSpPr>
      <xdr:spPr>
        <a:xfrm>
          <a:off x="7678191"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AF32B1A6-17E2-4CF4-B455-6D6A9DF1FA3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11</xdr:col>
      <xdr:colOff>891691</xdr:colOff>
      <xdr:row>6</xdr:row>
      <xdr:rowOff>160338</xdr:rowOff>
    </xdr:from>
    <xdr:ext cx="216534" cy="264560"/>
    <xdr:sp macro="" textlink="$AL$15">
      <xdr:nvSpPr>
        <xdr:cNvPr id="56" name="V2issue">
          <a:extLst>
            <a:ext uri="{FF2B5EF4-FFF2-40B4-BE49-F238E27FC236}">
              <a16:creationId xmlns:a16="http://schemas.microsoft.com/office/drawing/2014/main" id="{72647D77-4EAB-46DE-8CB0-DB3BA607D0E0}"/>
            </a:ext>
          </a:extLst>
        </xdr:cNvPr>
        <xdr:cNvSpPr txBox="1"/>
      </xdr:nvSpPr>
      <xdr:spPr>
        <a:xfrm>
          <a:off x="8051316"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9D3FAC62-45FF-4883-993B-BCE1E80F5407}"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12</xdr:col>
      <xdr:colOff>50387</xdr:colOff>
      <xdr:row>6</xdr:row>
      <xdr:rowOff>160338</xdr:rowOff>
    </xdr:from>
    <xdr:ext cx="216534" cy="264560"/>
    <xdr:sp macro="" textlink="$AL$16">
      <xdr:nvSpPr>
        <xdr:cNvPr id="57" name="V2issue">
          <a:extLst>
            <a:ext uri="{FF2B5EF4-FFF2-40B4-BE49-F238E27FC236}">
              <a16:creationId xmlns:a16="http://schemas.microsoft.com/office/drawing/2014/main" id="{C2BFAE8A-204C-4AC5-8D7E-9BA5B4F1366B}"/>
            </a:ext>
          </a:extLst>
        </xdr:cNvPr>
        <xdr:cNvSpPr txBox="1"/>
      </xdr:nvSpPr>
      <xdr:spPr>
        <a:xfrm>
          <a:off x="8432387"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FE72610D-8367-4BF5-91BA-05594E46F92A}"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18707</xdr:colOff>
      <xdr:row>6</xdr:row>
      <xdr:rowOff>160338</xdr:rowOff>
    </xdr:from>
    <xdr:ext cx="216534" cy="264560"/>
    <xdr:sp macro="" textlink="$AL$17">
      <xdr:nvSpPr>
        <xdr:cNvPr id="58" name="V2issue">
          <a:extLst>
            <a:ext uri="{FF2B5EF4-FFF2-40B4-BE49-F238E27FC236}">
              <a16:creationId xmlns:a16="http://schemas.microsoft.com/office/drawing/2014/main" id="{1FACAF2E-12C9-439B-BCD4-784B8B7E4373}"/>
            </a:ext>
          </a:extLst>
        </xdr:cNvPr>
        <xdr:cNvSpPr txBox="1"/>
      </xdr:nvSpPr>
      <xdr:spPr>
        <a:xfrm>
          <a:off x="8813457"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52AEB725-F7B8-4536-BBD6-720142AAF648}"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391840</xdr:colOff>
      <xdr:row>6</xdr:row>
      <xdr:rowOff>160338</xdr:rowOff>
    </xdr:from>
    <xdr:ext cx="216534" cy="264560"/>
    <xdr:sp macro="" textlink="$AL$18">
      <xdr:nvSpPr>
        <xdr:cNvPr id="59" name="V2issue">
          <a:extLst>
            <a:ext uri="{FF2B5EF4-FFF2-40B4-BE49-F238E27FC236}">
              <a16:creationId xmlns:a16="http://schemas.microsoft.com/office/drawing/2014/main" id="{D44DF144-AFA4-48D4-BA5D-F342DFD1CE92}"/>
            </a:ext>
          </a:extLst>
        </xdr:cNvPr>
        <xdr:cNvSpPr txBox="1"/>
      </xdr:nvSpPr>
      <xdr:spPr>
        <a:xfrm>
          <a:off x="9186590"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21426715-51BE-4D6D-904E-1DDBBF1F3CA6}"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780849</xdr:colOff>
      <xdr:row>6</xdr:row>
      <xdr:rowOff>160338</xdr:rowOff>
    </xdr:from>
    <xdr:ext cx="216534" cy="264560"/>
    <xdr:sp macro="" textlink="$AL$19">
      <xdr:nvSpPr>
        <xdr:cNvPr id="60" name="V2issue">
          <a:extLst>
            <a:ext uri="{FF2B5EF4-FFF2-40B4-BE49-F238E27FC236}">
              <a16:creationId xmlns:a16="http://schemas.microsoft.com/office/drawing/2014/main" id="{11B8CC09-4D94-40FC-AD46-A4ED93288054}"/>
            </a:ext>
          </a:extLst>
        </xdr:cNvPr>
        <xdr:cNvSpPr txBox="1"/>
      </xdr:nvSpPr>
      <xdr:spPr>
        <a:xfrm>
          <a:off x="9575599"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473E8C86-8CAD-469A-B322-F2FF176757FE}"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13</xdr:col>
      <xdr:colOff>1169853</xdr:colOff>
      <xdr:row>6</xdr:row>
      <xdr:rowOff>160338</xdr:rowOff>
    </xdr:from>
    <xdr:ext cx="216534" cy="264560"/>
    <xdr:sp macro="" textlink="$AL$20">
      <xdr:nvSpPr>
        <xdr:cNvPr id="61" name="V2issue">
          <a:extLst>
            <a:ext uri="{FF2B5EF4-FFF2-40B4-BE49-F238E27FC236}">
              <a16:creationId xmlns:a16="http://schemas.microsoft.com/office/drawing/2014/main" id="{A0BB74A7-0A6A-4F8C-9547-B0197286D20B}"/>
            </a:ext>
          </a:extLst>
        </xdr:cNvPr>
        <xdr:cNvSpPr txBox="1"/>
      </xdr:nvSpPr>
      <xdr:spPr>
        <a:xfrm>
          <a:off x="9964603" y="1176338"/>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C124C715-1EE6-44D7-A23A-B3A75A79EC9A}"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14</xdr:col>
      <xdr:colOff>122173</xdr:colOff>
      <xdr:row>6</xdr:row>
      <xdr:rowOff>160338</xdr:rowOff>
    </xdr:from>
    <xdr:ext cx="216534" cy="264560"/>
    <xdr:sp macro="" textlink="$AL$21">
      <xdr:nvSpPr>
        <xdr:cNvPr id="62" name="V2issue">
          <a:extLst>
            <a:ext uri="{FF2B5EF4-FFF2-40B4-BE49-F238E27FC236}">
              <a16:creationId xmlns:a16="http://schemas.microsoft.com/office/drawing/2014/main" id="{BBCF817B-D45A-492F-A3C4-2E6AE24F7246}"/>
            </a:ext>
          </a:extLst>
        </xdr:cNvPr>
        <xdr:cNvSpPr txBox="1"/>
      </xdr:nvSpPr>
      <xdr:spPr>
        <a:xfrm>
          <a:off x="10332973" y="1179513"/>
          <a:ext cx="21653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176BA6E9-EC45-4B3D-A621-152C25F2A04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0</xdr:col>
      <xdr:colOff>57150</xdr:colOff>
      <xdr:row>3</xdr:row>
      <xdr:rowOff>171450</xdr:rowOff>
    </xdr:from>
    <xdr:ext cx="2352675" cy="600075"/>
    <xdr:sp macro="" textlink="AM1">
      <xdr:nvSpPr>
        <xdr:cNvPr id="66" name="TextBox 65">
          <a:extLst>
            <a:ext uri="{FF2B5EF4-FFF2-40B4-BE49-F238E27FC236}">
              <a16:creationId xmlns:a16="http://schemas.microsoft.com/office/drawing/2014/main" id="{09FA8333-9988-41C7-95D8-B886E2F8D181}"/>
            </a:ext>
          </a:extLst>
        </xdr:cNvPr>
        <xdr:cNvSpPr txBox="1"/>
      </xdr:nvSpPr>
      <xdr:spPr>
        <a:xfrm>
          <a:off x="57150" y="600075"/>
          <a:ext cx="2352675" cy="600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fld id="{93C39685-CD29-47AA-87DC-3C0AD6D22D07}" type="TxLink">
            <a:rPr lang="en-US" sz="1000" b="0" i="1" u="none" strike="noStrike">
              <a:solidFill>
                <a:schemeClr val="bg1">
                  <a:lumMod val="95000"/>
                </a:schemeClr>
              </a:solidFill>
              <a:latin typeface="Calibri"/>
              <a:cs typeface="Calibri"/>
            </a:rPr>
            <a:pPr/>
            <a:t>Please enter &amp; correct all red-text errors.  Once complete &amp; submitted your returned report link will be displayed below.</a:t>
          </a:fld>
          <a:endParaRPr lang="en-GB" sz="1000" b="0" i="1">
            <a:solidFill>
              <a:schemeClr val="bg1">
                <a:lumMod val="95000"/>
              </a:schemeClr>
            </a:solidFill>
          </a:endParaRPr>
        </a:p>
      </xdr:txBody>
    </xdr:sp>
    <xdr:clientData/>
  </xdr:oneCellAnchor>
  <xdr:oneCellAnchor>
    <xdr:from>
      <xdr:col>3</xdr:col>
      <xdr:colOff>19050</xdr:colOff>
      <xdr:row>8</xdr:row>
      <xdr:rowOff>57150</xdr:rowOff>
    </xdr:from>
    <xdr:ext cx="10534650" cy="409575"/>
    <xdr:sp macro="" textlink="">
      <xdr:nvSpPr>
        <xdr:cNvPr id="69" name="TextBox 68">
          <a:extLst>
            <a:ext uri="{FF2B5EF4-FFF2-40B4-BE49-F238E27FC236}">
              <a16:creationId xmlns:a16="http://schemas.microsoft.com/office/drawing/2014/main" id="{0010CD9A-9152-42BD-A38B-890D1590B21A}"/>
            </a:ext>
          </a:extLst>
        </xdr:cNvPr>
        <xdr:cNvSpPr txBox="1"/>
      </xdr:nvSpPr>
      <xdr:spPr>
        <a:xfrm>
          <a:off x="2543175" y="1457325"/>
          <a:ext cx="10534650"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0" i="0" baseline="0">
              <a:solidFill>
                <a:schemeClr val="bg1">
                  <a:lumMod val="85000"/>
                </a:schemeClr>
              </a:solidFill>
            </a:rPr>
            <a:t>Be reminded that this is a data entry form. For the actual report you must submit this form for processing. Ensure you saved this document before submitting.  </a:t>
          </a:r>
        </a:p>
        <a:p>
          <a:r>
            <a:rPr lang="en-GB" sz="1000" b="0" i="0" baseline="0">
              <a:solidFill>
                <a:schemeClr val="bg1">
                  <a:lumMod val="85000"/>
                </a:schemeClr>
              </a:solidFill>
            </a:rPr>
            <a:t>Tip: keep this form safe as you may wish to update and resubmit in the future! Unlike other online calculators, you need not lose your prior entries.</a:t>
          </a:r>
          <a:endParaRPr lang="en-GB" sz="1000" b="0" i="1">
            <a:solidFill>
              <a:schemeClr val="bg1">
                <a:lumMod val="85000"/>
              </a:schemeClr>
            </a:solidFill>
          </a:endParaRPr>
        </a:p>
      </xdr:txBody>
    </xdr:sp>
    <xdr:clientData/>
  </xdr:oneCellAnchor>
  <xdr:oneCellAnchor>
    <xdr:from>
      <xdr:col>0</xdr:col>
      <xdr:colOff>57149</xdr:colOff>
      <xdr:row>8</xdr:row>
      <xdr:rowOff>66675</xdr:rowOff>
    </xdr:from>
    <xdr:ext cx="2676525" cy="228600"/>
    <xdr:sp macro="" textlink="">
      <xdr:nvSpPr>
        <xdr:cNvPr id="70" name="TextBox 69">
          <a:hlinkClick xmlns:r="http://schemas.openxmlformats.org/officeDocument/2006/relationships" r:id="rId1"/>
          <a:extLst>
            <a:ext uri="{FF2B5EF4-FFF2-40B4-BE49-F238E27FC236}">
              <a16:creationId xmlns:a16="http://schemas.microsoft.com/office/drawing/2014/main" id="{67FE92F6-B590-4795-860F-3AD192D6ACA9}"/>
            </a:ext>
          </a:extLst>
        </xdr:cNvPr>
        <xdr:cNvSpPr txBox="1"/>
      </xdr:nvSpPr>
      <xdr:spPr>
        <a:xfrm>
          <a:off x="57149" y="1466850"/>
          <a:ext cx="267652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en-US" sz="1000" b="1" i="1" u="sng" strike="noStrike">
              <a:solidFill>
                <a:srgbClr val="00B0F0"/>
              </a:solidFill>
              <a:latin typeface="Calibri"/>
              <a:cs typeface="Calibri"/>
            </a:rPr>
            <a:t>Click here to submit your form when complete</a:t>
          </a:r>
        </a:p>
      </xdr:txBody>
    </xdr:sp>
    <xdr:clientData/>
  </xdr:oneCellAnchor>
  <xdr:twoCellAnchor>
    <xdr:from>
      <xdr:col>13</xdr:col>
      <xdr:colOff>294505</xdr:colOff>
      <xdr:row>0</xdr:row>
      <xdr:rowOff>97011</xdr:rowOff>
    </xdr:from>
    <xdr:to>
      <xdr:col>13</xdr:col>
      <xdr:colOff>728230</xdr:colOff>
      <xdr:row>2</xdr:row>
      <xdr:rowOff>112767</xdr:rowOff>
    </xdr:to>
    <xdr:pic>
      <xdr:nvPicPr>
        <xdr:cNvPr id="71" name="AOlogo">
          <a:hlinkClick xmlns:r="http://schemas.openxmlformats.org/officeDocument/2006/relationships" r:id="rId2"/>
          <a:extLst>
            <a:ext uri="{FF2B5EF4-FFF2-40B4-BE49-F238E27FC236}">
              <a16:creationId xmlns:a16="http://schemas.microsoft.com/office/drawing/2014/main" id="{8F6A51DD-AFE0-4700-94AA-3CE7285A9E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86080" y="97011"/>
          <a:ext cx="433725" cy="301506"/>
        </a:xfrm>
        <a:prstGeom prst="rect">
          <a:avLst/>
        </a:prstGeom>
      </xdr:spPr>
    </xdr:pic>
    <xdr:clientData/>
  </xdr:twoCellAnchor>
  <xdr:twoCellAnchor>
    <xdr:from>
      <xdr:col>13</xdr:col>
      <xdr:colOff>331638</xdr:colOff>
      <xdr:row>0</xdr:row>
      <xdr:rowOff>79663</xdr:rowOff>
    </xdr:from>
    <xdr:to>
      <xdr:col>15</xdr:col>
      <xdr:colOff>138545</xdr:colOff>
      <xdr:row>3</xdr:row>
      <xdr:rowOff>74468</xdr:rowOff>
    </xdr:to>
    <xdr:sp macro="" textlink="">
      <xdr:nvSpPr>
        <xdr:cNvPr id="72" name="AOWording">
          <a:hlinkClick xmlns:r="http://schemas.openxmlformats.org/officeDocument/2006/relationships" r:id="rId2"/>
          <a:extLst>
            <a:ext uri="{FF2B5EF4-FFF2-40B4-BE49-F238E27FC236}">
              <a16:creationId xmlns:a16="http://schemas.microsoft.com/office/drawing/2014/main" id="{EF81458F-2208-42B2-BD91-3C9D41778DFE}"/>
            </a:ext>
          </a:extLst>
        </xdr:cNvPr>
        <xdr:cNvSpPr txBox="1"/>
      </xdr:nvSpPr>
      <xdr:spPr>
        <a:xfrm>
          <a:off x="9123213" y="79663"/>
          <a:ext cx="1492832" cy="423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700" b="0">
              <a:solidFill>
                <a:schemeClr val="bg1"/>
              </a:solidFill>
            </a:rPr>
            <a:t>www.apples-and-oranges.co.uk </a:t>
          </a:r>
        </a:p>
        <a:p>
          <a:pPr algn="r"/>
          <a:r>
            <a:rPr lang="en-GB" sz="700" b="0">
              <a:solidFill>
                <a:schemeClr val="bg1"/>
              </a:solidFill>
            </a:rPr>
            <a:t>©</a:t>
          </a:r>
          <a:r>
            <a:rPr lang="en-GB" sz="700" b="0" baseline="0">
              <a:solidFill>
                <a:schemeClr val="bg1"/>
              </a:solidFill>
            </a:rPr>
            <a:t> 2018 - 2020</a:t>
          </a:r>
          <a:endParaRPr lang="en-GB" sz="700" b="0">
            <a:solidFill>
              <a:schemeClr val="bg1"/>
            </a:solidFill>
          </a:endParaRPr>
        </a:p>
      </xdr:txBody>
    </xdr:sp>
    <xdr:clientData/>
  </xdr:twoCellAnchor>
  <xdr:oneCellAnchor>
    <xdr:from>
      <xdr:col>15</xdr:col>
      <xdr:colOff>269948</xdr:colOff>
      <xdr:row>6</xdr:row>
      <xdr:rowOff>160338</xdr:rowOff>
    </xdr:from>
    <xdr:ext cx="216533" cy="264560"/>
    <xdr:sp macro="" textlink="$AL$22">
      <xdr:nvSpPr>
        <xdr:cNvPr id="73" name="V2issue">
          <a:extLst>
            <a:ext uri="{FF2B5EF4-FFF2-40B4-BE49-F238E27FC236}">
              <a16:creationId xmlns:a16="http://schemas.microsoft.com/office/drawing/2014/main" id="{E8A4ABD8-6C5B-4675-8564-14BEE06E8E9F}"/>
            </a:ext>
          </a:extLst>
        </xdr:cNvPr>
        <xdr:cNvSpPr txBox="1"/>
      </xdr:nvSpPr>
      <xdr:spPr>
        <a:xfrm>
          <a:off x="10747448" y="1179513"/>
          <a:ext cx="21653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fld id="{28CE4BEA-B7FD-4381-9774-02854648E60B}" type="TxLink">
            <a:rPr lang="en-US" sz="1100" b="1" i="0" u="none" strike="noStrike">
              <a:solidFill>
                <a:srgbClr val="FF0000"/>
              </a:solidFill>
              <a:latin typeface="Calibri"/>
              <a:cs typeface="Calibri"/>
            </a:rPr>
            <a:pPr algn="ctr"/>
            <a:t> </a:t>
          </a:fld>
          <a:endParaRPr lang="en-GB" sz="1100" b="1">
            <a:solidFill>
              <a:srgbClr val="FF0000"/>
            </a:solidFill>
          </a:endParaRPr>
        </a:p>
      </xdr:txBody>
    </xdr:sp>
    <xdr:clientData/>
  </xdr:oneCellAnchor>
  <xdr:oneCellAnchor>
    <xdr:from>
      <xdr:col>4</xdr:col>
      <xdr:colOff>323850</xdr:colOff>
      <xdr:row>5</xdr:row>
      <xdr:rowOff>123825</xdr:rowOff>
    </xdr:from>
    <xdr:ext cx="339580" cy="264560"/>
    <xdr:sp macro="" textlink="">
      <xdr:nvSpPr>
        <xdr:cNvPr id="2" name="TextBox 1">
          <a:hlinkClick xmlns:r="http://schemas.openxmlformats.org/officeDocument/2006/relationships" r:id="rId4"/>
          <a:extLst>
            <a:ext uri="{FF2B5EF4-FFF2-40B4-BE49-F238E27FC236}">
              <a16:creationId xmlns:a16="http://schemas.microsoft.com/office/drawing/2014/main" id="{96FF93B7-B124-4A04-B552-E9019D0B445F}"/>
            </a:ext>
          </a:extLst>
        </xdr:cNvPr>
        <xdr:cNvSpPr txBox="1"/>
      </xdr:nvSpPr>
      <xdr:spPr>
        <a:xfrm>
          <a:off x="3308350"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V0</a:t>
          </a:r>
        </a:p>
      </xdr:txBody>
    </xdr:sp>
    <xdr:clientData/>
  </xdr:oneCellAnchor>
  <xdr:oneCellAnchor>
    <xdr:from>
      <xdr:col>5</xdr:col>
      <xdr:colOff>118578</xdr:colOff>
      <xdr:row>5</xdr:row>
      <xdr:rowOff>123825</xdr:rowOff>
    </xdr:from>
    <xdr:ext cx="339580" cy="264560"/>
    <xdr:sp macro="" textlink="">
      <xdr:nvSpPr>
        <xdr:cNvPr id="3" name="TextBox 2">
          <a:hlinkClick xmlns:r="http://schemas.openxmlformats.org/officeDocument/2006/relationships" r:id="rId5"/>
          <a:extLst>
            <a:ext uri="{FF2B5EF4-FFF2-40B4-BE49-F238E27FC236}">
              <a16:creationId xmlns:a16="http://schemas.microsoft.com/office/drawing/2014/main" id="{6BB30885-710A-434F-AE91-113061F0EDA0}"/>
            </a:ext>
          </a:extLst>
        </xdr:cNvPr>
        <xdr:cNvSpPr txBox="1"/>
      </xdr:nvSpPr>
      <xdr:spPr>
        <a:xfrm>
          <a:off x="3619016"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a:t>
          </a:r>
        </a:p>
      </xdr:txBody>
    </xdr:sp>
    <xdr:clientData/>
  </xdr:oneCellAnchor>
  <xdr:oneCellAnchor>
    <xdr:from>
      <xdr:col>5</xdr:col>
      <xdr:colOff>429244</xdr:colOff>
      <xdr:row>5</xdr:row>
      <xdr:rowOff>123825</xdr:rowOff>
    </xdr:from>
    <xdr:ext cx="339580" cy="264560"/>
    <xdr:sp macro="" textlink="">
      <xdr:nvSpPr>
        <xdr:cNvPr id="4" name="TextBox 3">
          <a:hlinkClick xmlns:r="http://schemas.openxmlformats.org/officeDocument/2006/relationships" r:id="rId6"/>
          <a:extLst>
            <a:ext uri="{FF2B5EF4-FFF2-40B4-BE49-F238E27FC236}">
              <a16:creationId xmlns:a16="http://schemas.microsoft.com/office/drawing/2014/main" id="{3728FBCC-9A93-4109-999F-0CC9F65C8607}"/>
            </a:ext>
          </a:extLst>
        </xdr:cNvPr>
        <xdr:cNvSpPr txBox="1"/>
      </xdr:nvSpPr>
      <xdr:spPr>
        <a:xfrm>
          <a:off x="3929682"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V2</a:t>
          </a:r>
        </a:p>
      </xdr:txBody>
    </xdr:sp>
    <xdr:clientData/>
  </xdr:oneCellAnchor>
  <xdr:oneCellAnchor>
    <xdr:from>
      <xdr:col>6</xdr:col>
      <xdr:colOff>112848</xdr:colOff>
      <xdr:row>5</xdr:row>
      <xdr:rowOff>123825</xdr:rowOff>
    </xdr:from>
    <xdr:ext cx="339580" cy="264560"/>
    <xdr:sp macro="" textlink="">
      <xdr:nvSpPr>
        <xdr:cNvPr id="27" name="TextBox 26">
          <a:hlinkClick xmlns:r="http://schemas.openxmlformats.org/officeDocument/2006/relationships" r:id="rId7"/>
          <a:extLst>
            <a:ext uri="{FF2B5EF4-FFF2-40B4-BE49-F238E27FC236}">
              <a16:creationId xmlns:a16="http://schemas.microsoft.com/office/drawing/2014/main" id="{1D7E9EBC-4570-4F0C-A338-F53A1D049BC9}"/>
            </a:ext>
          </a:extLst>
        </xdr:cNvPr>
        <xdr:cNvSpPr txBox="1"/>
      </xdr:nvSpPr>
      <xdr:spPr>
        <a:xfrm>
          <a:off x="4240348"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V3</a:t>
          </a:r>
        </a:p>
      </xdr:txBody>
    </xdr:sp>
    <xdr:clientData/>
  </xdr:oneCellAnchor>
  <xdr:oneCellAnchor>
    <xdr:from>
      <xdr:col>6</xdr:col>
      <xdr:colOff>423514</xdr:colOff>
      <xdr:row>5</xdr:row>
      <xdr:rowOff>123825</xdr:rowOff>
    </xdr:from>
    <xdr:ext cx="339580" cy="264560"/>
    <xdr:sp macro="" textlink="">
      <xdr:nvSpPr>
        <xdr:cNvPr id="28" name="TextBox 27">
          <a:hlinkClick xmlns:r="http://schemas.openxmlformats.org/officeDocument/2006/relationships" r:id="rId8"/>
          <a:extLst>
            <a:ext uri="{FF2B5EF4-FFF2-40B4-BE49-F238E27FC236}">
              <a16:creationId xmlns:a16="http://schemas.microsoft.com/office/drawing/2014/main" id="{48D0C8CD-5A3E-45BC-9D29-00CB165EBCD3}"/>
            </a:ext>
          </a:extLst>
        </xdr:cNvPr>
        <xdr:cNvSpPr txBox="1"/>
      </xdr:nvSpPr>
      <xdr:spPr>
        <a:xfrm>
          <a:off x="4551014"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V4</a:t>
          </a:r>
        </a:p>
      </xdr:txBody>
    </xdr:sp>
    <xdr:clientData/>
  </xdr:oneCellAnchor>
  <xdr:oneCellAnchor>
    <xdr:from>
      <xdr:col>7</xdr:col>
      <xdr:colOff>75367</xdr:colOff>
      <xdr:row>5</xdr:row>
      <xdr:rowOff>123825</xdr:rowOff>
    </xdr:from>
    <xdr:ext cx="339580" cy="264560"/>
    <xdr:sp macro="" textlink="">
      <xdr:nvSpPr>
        <xdr:cNvPr id="29" name="TextBox 28">
          <a:hlinkClick xmlns:r="http://schemas.openxmlformats.org/officeDocument/2006/relationships" r:id="rId9"/>
          <a:extLst>
            <a:ext uri="{FF2B5EF4-FFF2-40B4-BE49-F238E27FC236}">
              <a16:creationId xmlns:a16="http://schemas.microsoft.com/office/drawing/2014/main" id="{BDA6D760-BFAF-496B-B854-FA07601196F2}"/>
            </a:ext>
          </a:extLst>
        </xdr:cNvPr>
        <xdr:cNvSpPr txBox="1"/>
      </xdr:nvSpPr>
      <xdr:spPr>
        <a:xfrm>
          <a:off x="4861680"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V5</a:t>
          </a:r>
        </a:p>
      </xdr:txBody>
    </xdr:sp>
    <xdr:clientData/>
  </xdr:oneCellAnchor>
  <xdr:oneCellAnchor>
    <xdr:from>
      <xdr:col>7</xdr:col>
      <xdr:colOff>386033</xdr:colOff>
      <xdr:row>5</xdr:row>
      <xdr:rowOff>123825</xdr:rowOff>
    </xdr:from>
    <xdr:ext cx="339580" cy="264560"/>
    <xdr:sp macro="" textlink="">
      <xdr:nvSpPr>
        <xdr:cNvPr id="30" name="TextBox 29">
          <a:hlinkClick xmlns:r="http://schemas.openxmlformats.org/officeDocument/2006/relationships" r:id="rId10"/>
          <a:extLst>
            <a:ext uri="{FF2B5EF4-FFF2-40B4-BE49-F238E27FC236}">
              <a16:creationId xmlns:a16="http://schemas.microsoft.com/office/drawing/2014/main" id="{65F09D3C-6E10-4126-94CC-B17F341950A0}"/>
            </a:ext>
          </a:extLst>
        </xdr:cNvPr>
        <xdr:cNvSpPr txBox="1"/>
      </xdr:nvSpPr>
      <xdr:spPr>
        <a:xfrm>
          <a:off x="5172346"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V6</a:t>
          </a:r>
        </a:p>
      </xdr:txBody>
    </xdr:sp>
    <xdr:clientData/>
  </xdr:oneCellAnchor>
  <xdr:oneCellAnchor>
    <xdr:from>
      <xdr:col>11</xdr:col>
      <xdr:colOff>1166190</xdr:colOff>
      <xdr:row>5</xdr:row>
      <xdr:rowOff>123825</xdr:rowOff>
    </xdr:from>
    <xdr:ext cx="411075" cy="264560"/>
    <xdr:sp macro="" textlink="">
      <xdr:nvSpPr>
        <xdr:cNvPr id="31" name="TextBox 30">
          <a:hlinkClick xmlns:r="http://schemas.openxmlformats.org/officeDocument/2006/relationships" r:id="rId11"/>
          <a:extLst>
            <a:ext uri="{FF2B5EF4-FFF2-40B4-BE49-F238E27FC236}">
              <a16:creationId xmlns:a16="http://schemas.microsoft.com/office/drawing/2014/main" id="{3D057C02-5A6A-4CEF-85DF-25AD36E04660}"/>
            </a:ext>
          </a:extLst>
        </xdr:cNvPr>
        <xdr:cNvSpPr txBox="1"/>
      </xdr:nvSpPr>
      <xdr:spPr>
        <a:xfrm>
          <a:off x="8325815"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V15</a:t>
          </a:r>
        </a:p>
      </xdr:txBody>
    </xdr:sp>
    <xdr:clientData/>
  </xdr:oneCellAnchor>
  <xdr:oneCellAnchor>
    <xdr:from>
      <xdr:col>8</xdr:col>
      <xdr:colOff>77574</xdr:colOff>
      <xdr:row>5</xdr:row>
      <xdr:rowOff>123825</xdr:rowOff>
    </xdr:from>
    <xdr:ext cx="339580" cy="264560"/>
    <xdr:sp macro="" textlink="">
      <xdr:nvSpPr>
        <xdr:cNvPr id="32" name="TextBox 31">
          <a:hlinkClick xmlns:r="http://schemas.openxmlformats.org/officeDocument/2006/relationships" r:id="rId12"/>
          <a:extLst>
            <a:ext uri="{FF2B5EF4-FFF2-40B4-BE49-F238E27FC236}">
              <a16:creationId xmlns:a16="http://schemas.microsoft.com/office/drawing/2014/main" id="{3EF871FD-5190-4EAB-9471-18E0E54D3241}"/>
            </a:ext>
          </a:extLst>
        </xdr:cNvPr>
        <xdr:cNvSpPr txBox="1"/>
      </xdr:nvSpPr>
      <xdr:spPr>
        <a:xfrm>
          <a:off x="5483012"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V7</a:t>
          </a:r>
        </a:p>
      </xdr:txBody>
    </xdr:sp>
    <xdr:clientData/>
  </xdr:oneCellAnchor>
  <xdr:oneCellAnchor>
    <xdr:from>
      <xdr:col>8</xdr:col>
      <xdr:colOff>388240</xdr:colOff>
      <xdr:row>5</xdr:row>
      <xdr:rowOff>123825</xdr:rowOff>
    </xdr:from>
    <xdr:ext cx="339580" cy="264560"/>
    <xdr:sp macro="" textlink="">
      <xdr:nvSpPr>
        <xdr:cNvPr id="33" name="TextBox 32">
          <a:hlinkClick xmlns:r="http://schemas.openxmlformats.org/officeDocument/2006/relationships" r:id="rId13"/>
          <a:extLst>
            <a:ext uri="{FF2B5EF4-FFF2-40B4-BE49-F238E27FC236}">
              <a16:creationId xmlns:a16="http://schemas.microsoft.com/office/drawing/2014/main" id="{F3B6321B-52CE-4B73-9C5B-D098C51C76B0}"/>
            </a:ext>
          </a:extLst>
        </xdr:cNvPr>
        <xdr:cNvSpPr txBox="1"/>
      </xdr:nvSpPr>
      <xdr:spPr>
        <a:xfrm>
          <a:off x="5793678"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V8</a:t>
          </a:r>
        </a:p>
      </xdr:txBody>
    </xdr:sp>
    <xdr:clientData/>
  </xdr:oneCellAnchor>
  <xdr:oneCellAnchor>
    <xdr:from>
      <xdr:col>12</xdr:col>
      <xdr:colOff>325976</xdr:colOff>
      <xdr:row>5</xdr:row>
      <xdr:rowOff>123825</xdr:rowOff>
    </xdr:from>
    <xdr:ext cx="411075" cy="264560"/>
    <xdr:sp macro="" textlink="">
      <xdr:nvSpPr>
        <xdr:cNvPr id="34" name="TextBox 33">
          <a:hlinkClick xmlns:r="http://schemas.openxmlformats.org/officeDocument/2006/relationships" r:id="rId14"/>
          <a:extLst>
            <a:ext uri="{FF2B5EF4-FFF2-40B4-BE49-F238E27FC236}">
              <a16:creationId xmlns:a16="http://schemas.microsoft.com/office/drawing/2014/main" id="{888640AA-BCF6-4F81-ABDB-B6CAE1C841E5}"/>
            </a:ext>
          </a:extLst>
        </xdr:cNvPr>
        <xdr:cNvSpPr txBox="1"/>
      </xdr:nvSpPr>
      <xdr:spPr>
        <a:xfrm>
          <a:off x="8707976"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V16</a:t>
          </a:r>
        </a:p>
      </xdr:txBody>
    </xdr:sp>
    <xdr:clientData/>
  </xdr:oneCellAnchor>
  <xdr:oneCellAnchor>
    <xdr:from>
      <xdr:col>14</xdr:col>
      <xdr:colOff>21057</xdr:colOff>
      <xdr:row>5</xdr:row>
      <xdr:rowOff>123825</xdr:rowOff>
    </xdr:from>
    <xdr:ext cx="411075" cy="264560"/>
    <xdr:sp macro="" textlink="">
      <xdr:nvSpPr>
        <xdr:cNvPr id="35" name="TextBox 34">
          <a:hlinkClick xmlns:r="http://schemas.openxmlformats.org/officeDocument/2006/relationships" r:id="rId15"/>
          <a:extLst>
            <a:ext uri="{FF2B5EF4-FFF2-40B4-BE49-F238E27FC236}">
              <a16:creationId xmlns:a16="http://schemas.microsoft.com/office/drawing/2014/main" id="{B5B46357-7878-4B98-8F34-6ACC5003543B}"/>
            </a:ext>
          </a:extLst>
        </xdr:cNvPr>
        <xdr:cNvSpPr txBox="1"/>
      </xdr:nvSpPr>
      <xdr:spPr>
        <a:xfrm>
          <a:off x="10236620"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V20</a:t>
          </a:r>
        </a:p>
      </xdr:txBody>
    </xdr:sp>
    <xdr:clientData/>
  </xdr:oneCellAnchor>
  <xdr:oneCellAnchor>
    <xdr:from>
      <xdr:col>9</xdr:col>
      <xdr:colOff>135344</xdr:colOff>
      <xdr:row>5</xdr:row>
      <xdr:rowOff>123825</xdr:rowOff>
    </xdr:from>
    <xdr:ext cx="339580" cy="264560"/>
    <xdr:sp macro="" textlink="">
      <xdr:nvSpPr>
        <xdr:cNvPr id="36" name="TextBox 35">
          <a:hlinkClick xmlns:r="http://schemas.openxmlformats.org/officeDocument/2006/relationships" r:id="rId16"/>
          <a:extLst>
            <a:ext uri="{FF2B5EF4-FFF2-40B4-BE49-F238E27FC236}">
              <a16:creationId xmlns:a16="http://schemas.microsoft.com/office/drawing/2014/main" id="{F894C90A-8465-4852-93B0-B6DCA3E502B0}"/>
            </a:ext>
          </a:extLst>
        </xdr:cNvPr>
        <xdr:cNvSpPr txBox="1"/>
      </xdr:nvSpPr>
      <xdr:spPr>
        <a:xfrm>
          <a:off x="6104344" y="949325"/>
          <a:ext cx="3395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V9</a:t>
          </a:r>
        </a:p>
      </xdr:txBody>
    </xdr:sp>
    <xdr:clientData/>
  </xdr:oneCellAnchor>
  <xdr:oneCellAnchor>
    <xdr:from>
      <xdr:col>13</xdr:col>
      <xdr:colOff>1059709</xdr:colOff>
      <xdr:row>5</xdr:row>
      <xdr:rowOff>123825</xdr:rowOff>
    </xdr:from>
    <xdr:ext cx="411075" cy="264560"/>
    <xdr:sp macro="" textlink="">
      <xdr:nvSpPr>
        <xdr:cNvPr id="37" name="TextBox 36">
          <a:hlinkClick xmlns:r="http://schemas.openxmlformats.org/officeDocument/2006/relationships" r:id="rId17"/>
          <a:extLst>
            <a:ext uri="{FF2B5EF4-FFF2-40B4-BE49-F238E27FC236}">
              <a16:creationId xmlns:a16="http://schemas.microsoft.com/office/drawing/2014/main" id="{667DF281-7656-4D62-983C-911DDD8D84AF}"/>
            </a:ext>
          </a:extLst>
        </xdr:cNvPr>
        <xdr:cNvSpPr txBox="1"/>
      </xdr:nvSpPr>
      <xdr:spPr>
        <a:xfrm>
          <a:off x="9854459"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V19</a:t>
          </a:r>
        </a:p>
      </xdr:txBody>
    </xdr:sp>
    <xdr:clientData/>
  </xdr:oneCellAnchor>
  <xdr:oneCellAnchor>
    <xdr:from>
      <xdr:col>9</xdr:col>
      <xdr:colOff>446010</xdr:colOff>
      <xdr:row>5</xdr:row>
      <xdr:rowOff>123825</xdr:rowOff>
    </xdr:from>
    <xdr:ext cx="411075" cy="264560"/>
    <xdr:sp macro="" textlink="">
      <xdr:nvSpPr>
        <xdr:cNvPr id="38" name="TextBox 37">
          <a:hlinkClick xmlns:r="http://schemas.openxmlformats.org/officeDocument/2006/relationships" r:id="rId18"/>
          <a:extLst>
            <a:ext uri="{FF2B5EF4-FFF2-40B4-BE49-F238E27FC236}">
              <a16:creationId xmlns:a16="http://schemas.microsoft.com/office/drawing/2014/main" id="{9C94E90E-A761-4238-9063-696E45AE0B46}"/>
            </a:ext>
          </a:extLst>
        </xdr:cNvPr>
        <xdr:cNvSpPr txBox="1"/>
      </xdr:nvSpPr>
      <xdr:spPr>
        <a:xfrm>
          <a:off x="6415010"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V10</a:t>
          </a:r>
        </a:p>
      </xdr:txBody>
    </xdr:sp>
    <xdr:clientData/>
  </xdr:oneCellAnchor>
  <xdr:oneCellAnchor>
    <xdr:from>
      <xdr:col>9</xdr:col>
      <xdr:colOff>828171</xdr:colOff>
      <xdr:row>5</xdr:row>
      <xdr:rowOff>123825</xdr:rowOff>
    </xdr:from>
    <xdr:ext cx="411075" cy="264560"/>
    <xdr:sp macro="" textlink="">
      <xdr:nvSpPr>
        <xdr:cNvPr id="39" name="TextBox 38">
          <a:hlinkClick xmlns:r="http://schemas.openxmlformats.org/officeDocument/2006/relationships" r:id="rId19"/>
          <a:extLst>
            <a:ext uri="{FF2B5EF4-FFF2-40B4-BE49-F238E27FC236}">
              <a16:creationId xmlns:a16="http://schemas.microsoft.com/office/drawing/2014/main" id="{57F98BD3-74F6-46E8-93D6-D75A01E5D0C5}"/>
            </a:ext>
          </a:extLst>
        </xdr:cNvPr>
        <xdr:cNvSpPr txBox="1"/>
      </xdr:nvSpPr>
      <xdr:spPr>
        <a:xfrm>
          <a:off x="6797171"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V11</a:t>
          </a:r>
        </a:p>
      </xdr:txBody>
    </xdr:sp>
    <xdr:clientData/>
  </xdr:oneCellAnchor>
  <xdr:oneCellAnchor>
    <xdr:from>
      <xdr:col>13</xdr:col>
      <xdr:colOff>677548</xdr:colOff>
      <xdr:row>5</xdr:row>
      <xdr:rowOff>123825</xdr:rowOff>
    </xdr:from>
    <xdr:ext cx="411075" cy="264560"/>
    <xdr:sp macro="" textlink="">
      <xdr:nvSpPr>
        <xdr:cNvPr id="40" name="TextBox 39">
          <a:hlinkClick xmlns:r="http://schemas.openxmlformats.org/officeDocument/2006/relationships" r:id="rId20"/>
          <a:extLst>
            <a:ext uri="{FF2B5EF4-FFF2-40B4-BE49-F238E27FC236}">
              <a16:creationId xmlns:a16="http://schemas.microsoft.com/office/drawing/2014/main" id="{B9F72801-6FA9-483F-8B40-CAA4B6E7D898}"/>
            </a:ext>
          </a:extLst>
        </xdr:cNvPr>
        <xdr:cNvSpPr txBox="1"/>
      </xdr:nvSpPr>
      <xdr:spPr>
        <a:xfrm>
          <a:off x="9472298"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V18</a:t>
          </a:r>
        </a:p>
      </xdr:txBody>
    </xdr:sp>
    <xdr:clientData/>
  </xdr:oneCellAnchor>
  <xdr:oneCellAnchor>
    <xdr:from>
      <xdr:col>13</xdr:col>
      <xdr:colOff>295387</xdr:colOff>
      <xdr:row>5</xdr:row>
      <xdr:rowOff>123825</xdr:rowOff>
    </xdr:from>
    <xdr:ext cx="411075" cy="264560"/>
    <xdr:sp macro="" textlink="">
      <xdr:nvSpPr>
        <xdr:cNvPr id="41" name="TextBox 40">
          <a:hlinkClick xmlns:r="http://schemas.openxmlformats.org/officeDocument/2006/relationships" r:id="rId21"/>
          <a:extLst>
            <a:ext uri="{FF2B5EF4-FFF2-40B4-BE49-F238E27FC236}">
              <a16:creationId xmlns:a16="http://schemas.microsoft.com/office/drawing/2014/main" id="{FD391A93-652B-48EA-97FE-5ABF2305E02E}"/>
            </a:ext>
          </a:extLst>
        </xdr:cNvPr>
        <xdr:cNvSpPr txBox="1"/>
      </xdr:nvSpPr>
      <xdr:spPr>
        <a:xfrm>
          <a:off x="9090137"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V17</a:t>
          </a:r>
        </a:p>
      </xdr:txBody>
    </xdr:sp>
    <xdr:clientData/>
  </xdr:oneCellAnchor>
  <xdr:oneCellAnchor>
    <xdr:from>
      <xdr:col>11</xdr:col>
      <xdr:colOff>19707</xdr:colOff>
      <xdr:row>5</xdr:row>
      <xdr:rowOff>123825</xdr:rowOff>
    </xdr:from>
    <xdr:ext cx="411075" cy="264560"/>
    <xdr:sp macro="" textlink="">
      <xdr:nvSpPr>
        <xdr:cNvPr id="42" name="TextBox 41">
          <a:hlinkClick xmlns:r="http://schemas.openxmlformats.org/officeDocument/2006/relationships" r:id="rId22"/>
          <a:extLst>
            <a:ext uri="{FF2B5EF4-FFF2-40B4-BE49-F238E27FC236}">
              <a16:creationId xmlns:a16="http://schemas.microsoft.com/office/drawing/2014/main" id="{01087E18-CB9F-48EA-B3F1-F1792913FE29}"/>
            </a:ext>
          </a:extLst>
        </xdr:cNvPr>
        <xdr:cNvSpPr txBox="1"/>
      </xdr:nvSpPr>
      <xdr:spPr>
        <a:xfrm>
          <a:off x="7179332"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V12</a:t>
          </a:r>
        </a:p>
      </xdr:txBody>
    </xdr:sp>
    <xdr:clientData/>
  </xdr:oneCellAnchor>
  <xdr:oneCellAnchor>
    <xdr:from>
      <xdr:col>11</xdr:col>
      <xdr:colOff>401868</xdr:colOff>
      <xdr:row>5</xdr:row>
      <xdr:rowOff>123825</xdr:rowOff>
    </xdr:from>
    <xdr:ext cx="411075" cy="264560"/>
    <xdr:sp macro="" textlink="">
      <xdr:nvSpPr>
        <xdr:cNvPr id="43" name="TextBox 42">
          <a:hlinkClick xmlns:r="http://schemas.openxmlformats.org/officeDocument/2006/relationships" r:id="rId23"/>
          <a:extLst>
            <a:ext uri="{FF2B5EF4-FFF2-40B4-BE49-F238E27FC236}">
              <a16:creationId xmlns:a16="http://schemas.microsoft.com/office/drawing/2014/main" id="{42A67706-1501-4E47-A277-4CA2846018CC}"/>
            </a:ext>
          </a:extLst>
        </xdr:cNvPr>
        <xdr:cNvSpPr txBox="1"/>
      </xdr:nvSpPr>
      <xdr:spPr>
        <a:xfrm>
          <a:off x="7561493"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V13</a:t>
          </a:r>
        </a:p>
      </xdr:txBody>
    </xdr:sp>
    <xdr:clientData/>
  </xdr:oneCellAnchor>
  <xdr:oneCellAnchor>
    <xdr:from>
      <xdr:col>11</xdr:col>
      <xdr:colOff>784029</xdr:colOff>
      <xdr:row>5</xdr:row>
      <xdr:rowOff>123825</xdr:rowOff>
    </xdr:from>
    <xdr:ext cx="411075" cy="264560"/>
    <xdr:sp macro="" textlink="">
      <xdr:nvSpPr>
        <xdr:cNvPr id="44" name="TextBox 43">
          <a:hlinkClick xmlns:r="http://schemas.openxmlformats.org/officeDocument/2006/relationships" r:id="rId24"/>
          <a:extLst>
            <a:ext uri="{FF2B5EF4-FFF2-40B4-BE49-F238E27FC236}">
              <a16:creationId xmlns:a16="http://schemas.microsoft.com/office/drawing/2014/main" id="{C21AAE73-23C3-4E89-9313-06D22CB1E08A}"/>
            </a:ext>
          </a:extLst>
        </xdr:cNvPr>
        <xdr:cNvSpPr txBox="1"/>
      </xdr:nvSpPr>
      <xdr:spPr>
        <a:xfrm>
          <a:off x="7943654" y="949325"/>
          <a:ext cx="411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V14</a:t>
          </a:r>
        </a:p>
      </xdr:txBody>
    </xdr:sp>
    <xdr:clientData/>
  </xdr:oneCellAnchor>
  <xdr:oneCellAnchor>
    <xdr:from>
      <xdr:col>15</xdr:col>
      <xdr:colOff>133350</xdr:colOff>
      <xdr:row>5</xdr:row>
      <xdr:rowOff>123825</xdr:rowOff>
    </xdr:from>
    <xdr:ext cx="474232" cy="264560"/>
    <xdr:sp macro="" textlink="">
      <xdr:nvSpPr>
        <xdr:cNvPr id="74" name="TextBox 73">
          <a:hlinkClick xmlns:r="http://schemas.openxmlformats.org/officeDocument/2006/relationships" r:id="rId25"/>
          <a:extLst>
            <a:ext uri="{FF2B5EF4-FFF2-40B4-BE49-F238E27FC236}">
              <a16:creationId xmlns:a16="http://schemas.microsoft.com/office/drawing/2014/main" id="{762B18BA-87B7-465F-98A7-11870A368114}"/>
            </a:ext>
          </a:extLst>
        </xdr:cNvPr>
        <xdr:cNvSpPr txBox="1"/>
      </xdr:nvSpPr>
      <xdr:spPr>
        <a:xfrm>
          <a:off x="10618788" y="949325"/>
          <a:ext cx="4742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1100" b="1">
              <a:solidFill>
                <a:schemeClr val="bg1"/>
              </a:solidFill>
            </a:rPr>
            <a:t>NEW</a:t>
          </a:r>
        </a:p>
      </xdr:txBody>
    </xdr:sp>
    <xdr:clientData/>
  </xdr:oneCellAnchor>
  <xdr:twoCellAnchor editAs="oneCell">
    <xdr:from>
      <xdr:col>0</xdr:col>
      <xdr:colOff>1</xdr:colOff>
      <xdr:row>0</xdr:row>
      <xdr:rowOff>0</xdr:rowOff>
    </xdr:from>
    <xdr:to>
      <xdr:col>1</xdr:col>
      <xdr:colOff>286732</xdr:colOff>
      <xdr:row>3</xdr:row>
      <xdr:rowOff>19050</xdr:rowOff>
    </xdr:to>
    <xdr:pic>
      <xdr:nvPicPr>
        <xdr:cNvPr id="83" name="Picture 82">
          <a:extLst>
            <a:ext uri="{FF2B5EF4-FFF2-40B4-BE49-F238E27FC236}">
              <a16:creationId xmlns:a16="http://schemas.microsoft.com/office/drawing/2014/main" id="{5A71177A-8CAE-485E-B2C3-392210756A1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 y="0"/>
          <a:ext cx="448656" cy="447675"/>
        </a:xfrm>
        <a:prstGeom prst="rect">
          <a:avLst/>
        </a:prstGeom>
        <a:effectLst>
          <a:outerShdw blurRad="50800" dist="38100" dir="5400000" algn="t" rotWithShape="0">
            <a:prstClr val="black">
              <a:alpha val="40000"/>
            </a:prstClr>
          </a:outerShdw>
        </a:effectLst>
      </xdr:spPr>
    </xdr:pic>
    <xdr:clientData/>
  </xdr:twoCellAnchor>
  <xdr:oneCellAnchor>
    <xdr:from>
      <xdr:col>0</xdr:col>
      <xdr:colOff>66674</xdr:colOff>
      <xdr:row>8</xdr:row>
      <xdr:rowOff>304800</xdr:rowOff>
    </xdr:from>
    <xdr:ext cx="2676525" cy="228600"/>
    <xdr:sp macro="" textlink="">
      <xdr:nvSpPr>
        <xdr:cNvPr id="63" name="TextBox 62">
          <a:hlinkClick xmlns:r="http://schemas.openxmlformats.org/officeDocument/2006/relationships" r:id="rId27"/>
          <a:extLst>
            <a:ext uri="{FF2B5EF4-FFF2-40B4-BE49-F238E27FC236}">
              <a16:creationId xmlns:a16="http://schemas.microsoft.com/office/drawing/2014/main" id="{512CC545-E065-4F37-92CE-E0EFDFB5ECCC}"/>
            </a:ext>
          </a:extLst>
        </xdr:cNvPr>
        <xdr:cNvSpPr txBox="1"/>
      </xdr:nvSpPr>
      <xdr:spPr>
        <a:xfrm>
          <a:off x="66674" y="1704975"/>
          <a:ext cx="267652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en-US" sz="1000" b="1" i="1" u="sng" strike="noStrike">
              <a:solidFill>
                <a:srgbClr val="00B0F0"/>
              </a:solidFill>
              <a:latin typeface="Calibri"/>
              <a:cs typeface="Calibri"/>
            </a:rPr>
            <a:t>Terms of</a:t>
          </a:r>
          <a:r>
            <a:rPr lang="en-US" sz="1000" b="1" i="1" u="sng" strike="noStrike" baseline="0">
              <a:solidFill>
                <a:srgbClr val="00B0F0"/>
              </a:solidFill>
              <a:latin typeface="Calibri"/>
              <a:cs typeface="Calibri"/>
            </a:rPr>
            <a:t> Use</a:t>
          </a:r>
          <a:endParaRPr lang="en-US" sz="1000" b="1" i="1" u="sng" strike="noStrike">
            <a:solidFill>
              <a:srgbClr val="00B0F0"/>
            </a:solidFill>
            <a:latin typeface="Calibri"/>
            <a:cs typeface="Calibri"/>
          </a:endParaRPr>
        </a:p>
      </xdr:txBody>
    </xdr:sp>
    <xdr:clientData/>
  </xdr:oneCellAnchor>
  <xdr:oneCellAnchor>
    <xdr:from>
      <xdr:col>11</xdr:col>
      <xdr:colOff>733425</xdr:colOff>
      <xdr:row>1</xdr:row>
      <xdr:rowOff>47626</xdr:rowOff>
    </xdr:from>
    <xdr:ext cx="1381125" cy="228599"/>
    <xdr:sp macro="" textlink="">
      <xdr:nvSpPr>
        <xdr:cNvPr id="64" name="TextBox 63">
          <a:extLst>
            <a:ext uri="{FF2B5EF4-FFF2-40B4-BE49-F238E27FC236}">
              <a16:creationId xmlns:a16="http://schemas.microsoft.com/office/drawing/2014/main" id="{20D65A1E-98E4-4F12-A99A-828F65DE4F29}"/>
            </a:ext>
          </a:extLst>
        </xdr:cNvPr>
        <xdr:cNvSpPr txBox="1"/>
      </xdr:nvSpPr>
      <xdr:spPr>
        <a:xfrm>
          <a:off x="7896225" y="190501"/>
          <a:ext cx="1381125" cy="228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800" b="1" i="0" baseline="0">
              <a:solidFill>
                <a:schemeClr val="bg1">
                  <a:lumMod val="85000"/>
                </a:schemeClr>
              </a:solidFill>
            </a:rPr>
            <a:t>Version 1.1 (16Jan20)</a:t>
          </a:r>
          <a:endParaRPr lang="en-GB" sz="800" b="1" i="1">
            <a:solidFill>
              <a:schemeClr val="bg1">
                <a:lumMod val="8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O/Documents/A%20&amp;%20O/RECIST/20200102/RECIST360%20cleaning%20u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Valid"/>
      <sheetName val="Events Valid"/>
      <sheetName val="RS Valid"/>
      <sheetName val="TR Valid"/>
      <sheetName val="TU Valid"/>
      <sheetName val="LastScreeningDate"/>
      <sheetName val="Report Cover"/>
      <sheetName val="Queries"/>
      <sheetName val="Reporting"/>
      <sheetName val="Report Coverpage"/>
      <sheetName val="DM Spec"/>
      <sheetName val="Events Class Spec"/>
      <sheetName val="RS Spec"/>
      <sheetName val="TR Spec"/>
      <sheetName val="TU Spec"/>
      <sheetName val="Validation References"/>
      <sheetName val="Query Sandbox"/>
      <sheetName val="Sandbox"/>
      <sheetName val="Unique Lists"/>
      <sheetName val="Temp Storage"/>
      <sheetName val="TimelineTables"/>
      <sheetName val="Test Clippings"/>
      <sheetName val="Random Generator"/>
      <sheetName val="notes"/>
      <sheetName val="Welcome"/>
      <sheetName val="Cleaning Home"/>
      <sheetName val="Graphics"/>
      <sheetName val="Cleaning"/>
      <sheetName val="UserInteractions"/>
      <sheetName val="Query Settings"/>
      <sheetName val="Codelists"/>
      <sheetName val="DM"/>
      <sheetName val="DS"/>
      <sheetName val="RS"/>
      <sheetName val="TR"/>
      <sheetName val="TU"/>
      <sheetName val="TR Stored"/>
      <sheetName val="TU Stored"/>
      <sheetName val="DM Stored"/>
      <sheetName val="DS Stored"/>
      <sheetName val="RS Sto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D5"/>
  <sheetViews>
    <sheetView workbookViewId="0">
      <selection activeCell="B5" sqref="B5"/>
    </sheetView>
  </sheetViews>
  <sheetFormatPr defaultRowHeight="15" x14ac:dyDescent="0.25"/>
  <cols>
    <col min="1" max="1" width="14" customWidth="1"/>
    <col min="2" max="2" width="22.7109375" customWidth="1"/>
    <col min="3" max="3" width="40.28515625" customWidth="1"/>
    <col min="4" max="4" width="37.28515625" customWidth="1"/>
  </cols>
  <sheetData>
    <row r="1" spans="1:4" x14ac:dyDescent="0.25">
      <c r="A1" s="1" t="s">
        <v>11</v>
      </c>
      <c r="B1">
        <f>'R360 Online Data Entry Form'!G4</f>
        <v>0</v>
      </c>
      <c r="C1" s="1" t="s">
        <v>14</v>
      </c>
      <c r="D1" s="2" t="str">
        <f>HYPERLINK("https://www."&amp;"apples-and-oranges"&amp;".co.uk/"&amp;LOWER(B1&amp;"-"&amp;"Patient"&amp;"-"&amp;B2))</f>
        <v>https://www.apples-and-oranges.co.uk/0-patient-</v>
      </c>
    </row>
    <row r="2" spans="1:4" x14ac:dyDescent="0.25">
      <c r="A2" s="1" t="s">
        <v>13</v>
      </c>
      <c r="B2" t="str">
        <f>'R360 Online Data Entry Form'!G5&amp;'R360 Online Data Entry Form'!H5</f>
        <v/>
      </c>
      <c r="D2" s="2"/>
    </row>
    <row r="3" spans="1:4" x14ac:dyDescent="0.25">
      <c r="A3" s="1" t="s">
        <v>12</v>
      </c>
      <c r="B3">
        <f>'R360 Online Data Entry Form'!L4</f>
        <v>0</v>
      </c>
    </row>
    <row r="4" spans="1:4" x14ac:dyDescent="0.25">
      <c r="A4" s="1" t="s">
        <v>15</v>
      </c>
      <c r="B4" s="3">
        <f ca="1">NOW()</f>
        <v>43863.96660925926</v>
      </c>
    </row>
    <row r="5" spans="1:4" x14ac:dyDescent="0.25">
      <c r="A5" s="1" t="s">
        <v>16</v>
      </c>
      <c r="B5" t="str">
        <f ca="1">IF(LEFT('R360 Online Data Entry Form'!AM1,3)="Yes","Pass","")</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outlinePr summaryBelow="0"/>
  </sheetPr>
  <dimension ref="A1:CB7306"/>
  <sheetViews>
    <sheetView tabSelected="1" zoomScaleNormal="100" workbookViewId="0">
      <pane ySplit="11" topLeftCell="A12" activePane="bottomLeft" state="frozen"/>
      <selection pane="bottomLeft" activeCell="L5" sqref="L5"/>
    </sheetView>
  </sheetViews>
  <sheetFormatPr defaultColWidth="0" defaultRowHeight="15" zeroHeight="1" x14ac:dyDescent="0.25"/>
  <cols>
    <col min="1" max="1" width="2.42578125" customWidth="1"/>
    <col min="2" max="2" width="26.7109375" customWidth="1"/>
    <col min="3" max="3" width="8.7109375" customWidth="1"/>
    <col min="4" max="4" width="7" customWidth="1"/>
    <col min="5" max="5" width="7.7109375" customWidth="1"/>
    <col min="6" max="6" width="9.42578125" customWidth="1"/>
    <col min="7" max="7" width="9.85546875" customWidth="1"/>
    <col min="8" max="8" width="9.28515625" customWidth="1"/>
    <col min="9" max="9" width="8.42578125" customWidth="1"/>
    <col min="10" max="10" width="14.140625" customWidth="1"/>
    <col min="11" max="11" width="3.7109375" customWidth="1"/>
    <col min="12" max="12" width="18.28515625" customWidth="1"/>
    <col min="13" max="13" width="6.140625" customWidth="1"/>
    <col min="14" max="14" width="21.28515625" customWidth="1"/>
    <col min="15" max="15" width="4" customWidth="1"/>
    <col min="16" max="16" width="22" customWidth="1"/>
    <col min="17" max="17" width="10" customWidth="1"/>
    <col min="18" max="39" width="10" style="37" hidden="1" customWidth="1"/>
    <col min="40" max="40" width="16.85546875" style="37" hidden="1" customWidth="1"/>
    <col min="41" max="61" width="10" style="37" hidden="1" customWidth="1"/>
    <col min="62" max="62" width="22.85546875" style="37" hidden="1" customWidth="1"/>
    <col min="63" max="16384" width="10" style="37" hidden="1"/>
  </cols>
  <sheetData>
    <row r="1" spans="1:53" ht="11.25" customHeight="1" x14ac:dyDescent="0.25">
      <c r="A1" s="55"/>
      <c r="B1" s="55"/>
      <c r="C1" s="55"/>
      <c r="D1" s="55"/>
      <c r="E1" s="55"/>
      <c r="F1" s="55"/>
      <c r="G1" s="55"/>
      <c r="H1" s="55"/>
      <c r="I1" s="55"/>
      <c r="J1" s="55"/>
      <c r="K1" s="55"/>
      <c r="L1" s="55"/>
      <c r="M1" s="55"/>
      <c r="N1" s="55"/>
      <c r="O1" s="55"/>
      <c r="P1" s="55"/>
      <c r="Q1" s="55"/>
      <c r="Z1" s="37" t="s">
        <v>17</v>
      </c>
      <c r="AA1" s="37" t="s">
        <v>9</v>
      </c>
      <c r="AD1" s="63"/>
      <c r="AK1" s="37" t="s">
        <v>577</v>
      </c>
      <c r="AL1" s="64" t="str">
        <f ca="1">IF(COUNTIF(CA$1:CA$3233,AK1&amp;"Issue")&gt;0,"Y","")</f>
        <v>Y</v>
      </c>
      <c r="AM1" s="37" t="str">
        <f ca="1">IF(AND(COUNTIF(AL1:AL22,"Y")=0,H4="",G6="",L6=""),"Yes, this form can be submitted for processing &amp; will be available on the below link.","Please enter &amp; correct all red-text errors.  Once complete &amp; submitted your returned report link will be displayed below.")</f>
        <v>Please enter &amp; correct all red-text errors.  Once complete &amp; submitted your returned report link will be displayed below.</v>
      </c>
      <c r="AN1" s="63" t="s">
        <v>3232</v>
      </c>
      <c r="AZ1" s="37" t="s">
        <v>318</v>
      </c>
      <c r="BA1" s="37" t="s">
        <v>317</v>
      </c>
    </row>
    <row r="2" spans="1:53" ht="11.25" customHeight="1" x14ac:dyDescent="0.25">
      <c r="A2" s="55"/>
      <c r="B2" s="55"/>
      <c r="C2" s="55"/>
      <c r="D2" s="55"/>
      <c r="E2" s="55"/>
      <c r="F2" s="55"/>
      <c r="G2" s="55"/>
      <c r="H2" s="55"/>
      <c r="I2" s="55"/>
      <c r="J2" s="55"/>
      <c r="K2" s="55"/>
      <c r="L2" s="55"/>
      <c r="M2" s="55"/>
      <c r="N2" s="55"/>
      <c r="O2" s="55"/>
      <c r="P2" s="55"/>
      <c r="Q2" s="55"/>
      <c r="Z2" s="37" t="s">
        <v>18</v>
      </c>
      <c r="AA2" s="37" t="s">
        <v>37</v>
      </c>
      <c r="AB2" s="37" t="s">
        <v>10</v>
      </c>
      <c r="AC2" s="37" t="s">
        <v>8</v>
      </c>
      <c r="AD2" s="63" t="s">
        <v>360</v>
      </c>
      <c r="AE2" s="37" t="s">
        <v>50</v>
      </c>
      <c r="AF2" s="37">
        <v>2010</v>
      </c>
      <c r="AG2" s="37" t="s">
        <v>128</v>
      </c>
      <c r="AH2" s="37" t="s">
        <v>1</v>
      </c>
      <c r="AI2" s="37" t="s">
        <v>7</v>
      </c>
      <c r="AJ2" s="37" t="str">
        <f>C150</f>
        <v>V1</v>
      </c>
      <c r="AK2" s="37" t="s">
        <v>187</v>
      </c>
      <c r="AL2" s="64" t="str">
        <f t="shared" ref="AL2:AL22" ca="1" si="0">IF(COUNTIF(CA$1:CA$3233,AK2&amp;"Issue")&gt;0,"Y","")</f>
        <v/>
      </c>
      <c r="AN2" s="63" t="s">
        <v>3233</v>
      </c>
    </row>
    <row r="3" spans="1:53" ht="11.25" customHeight="1" thickBot="1" x14ac:dyDescent="0.3">
      <c r="A3" s="55"/>
      <c r="B3" s="55"/>
      <c r="C3" s="55"/>
      <c r="D3" s="55"/>
      <c r="E3" s="55"/>
      <c r="F3" s="55"/>
      <c r="G3" s="55"/>
      <c r="H3" s="55"/>
      <c r="I3" s="55"/>
      <c r="J3" s="55"/>
      <c r="K3" s="55"/>
      <c r="L3" s="55"/>
      <c r="M3" s="55"/>
      <c r="N3" s="55"/>
      <c r="O3" s="55"/>
      <c r="P3" s="55"/>
      <c r="Q3" s="55"/>
      <c r="Z3" s="37" t="s">
        <v>19</v>
      </c>
      <c r="AC3" s="37" t="s">
        <v>38</v>
      </c>
      <c r="AD3" s="63" t="s">
        <v>361</v>
      </c>
      <c r="AE3" s="37" t="s">
        <v>52</v>
      </c>
      <c r="AF3" s="37">
        <v>2011</v>
      </c>
      <c r="AG3" s="37" t="s">
        <v>129</v>
      </c>
      <c r="AH3" s="37" t="s">
        <v>2</v>
      </c>
      <c r="AI3" s="37" t="s">
        <v>2</v>
      </c>
      <c r="AJ3" s="37" t="str">
        <f>C302</f>
        <v>V2</v>
      </c>
      <c r="AK3" s="37" t="s">
        <v>371</v>
      </c>
      <c r="AL3" s="64" t="str">
        <f t="shared" ca="1" si="0"/>
        <v/>
      </c>
      <c r="AN3" s="63" t="s">
        <v>3234</v>
      </c>
    </row>
    <row r="4" spans="1:53" ht="15.75" thickBot="1" x14ac:dyDescent="0.3">
      <c r="A4" s="55"/>
      <c r="B4" s="55"/>
      <c r="C4" s="55"/>
      <c r="D4" s="55"/>
      <c r="E4" s="55"/>
      <c r="F4" s="56"/>
      <c r="G4" s="58"/>
      <c r="H4" s="57" t="str">
        <f>IF(G4="","Missing username","")</f>
        <v>Missing username</v>
      </c>
      <c r="I4" s="55"/>
      <c r="J4" s="55"/>
      <c r="K4" s="56"/>
      <c r="L4" s="61"/>
      <c r="M4" s="55"/>
      <c r="N4" s="55"/>
      <c r="O4" s="55"/>
      <c r="P4" s="55"/>
      <c r="Q4" s="55"/>
      <c r="Z4" s="37" t="s">
        <v>20</v>
      </c>
      <c r="AD4" s="63" t="s">
        <v>362</v>
      </c>
      <c r="AE4" s="37" t="s">
        <v>53</v>
      </c>
      <c r="AF4" s="37">
        <v>2012</v>
      </c>
      <c r="AG4" s="37" t="s">
        <v>130</v>
      </c>
      <c r="AH4" s="37" t="s">
        <v>6</v>
      </c>
      <c r="AI4" s="37" t="s">
        <v>6</v>
      </c>
      <c r="AJ4" s="37" t="str">
        <f>C454</f>
        <v>V3</v>
      </c>
      <c r="AK4" s="37" t="s">
        <v>553</v>
      </c>
      <c r="AL4" s="64" t="str">
        <f t="shared" ca="1" si="0"/>
        <v/>
      </c>
      <c r="AN4" s="63" t="s">
        <v>3235</v>
      </c>
    </row>
    <row r="5" spans="1:53" ht="15.75" thickBot="1" x14ac:dyDescent="0.3">
      <c r="A5" s="55"/>
      <c r="B5" s="55"/>
      <c r="C5" s="55"/>
      <c r="D5" s="55"/>
      <c r="E5" s="55"/>
      <c r="F5" s="56"/>
      <c r="G5" s="59"/>
      <c r="H5" s="60"/>
      <c r="I5" s="55"/>
      <c r="J5" s="55"/>
      <c r="K5" s="56"/>
      <c r="L5" s="62"/>
      <c r="M5" s="55"/>
      <c r="N5" s="55"/>
      <c r="O5" s="55"/>
      <c r="P5" s="55"/>
      <c r="Q5" s="55"/>
      <c r="Z5" s="37" t="s">
        <v>21</v>
      </c>
      <c r="AD5" s="63" t="s">
        <v>363</v>
      </c>
      <c r="AE5" s="37" t="s">
        <v>54</v>
      </c>
      <c r="AF5" s="37">
        <v>2013</v>
      </c>
      <c r="AH5" s="37" t="s">
        <v>5</v>
      </c>
      <c r="AI5" s="37" t="s">
        <v>5</v>
      </c>
      <c r="AJ5" s="37" t="str">
        <f>C606</f>
        <v>V4</v>
      </c>
      <c r="AK5" s="37" t="s">
        <v>560</v>
      </c>
      <c r="AL5" s="64" t="str">
        <f t="shared" ca="1" si="0"/>
        <v/>
      </c>
      <c r="AN5" s="63" t="s">
        <v>3236</v>
      </c>
    </row>
    <row r="6" spans="1:53" x14ac:dyDescent="0.25">
      <c r="A6" s="55"/>
      <c r="B6" s="97"/>
      <c r="C6" s="98"/>
      <c r="D6" s="55"/>
      <c r="E6" s="55"/>
      <c r="F6" s="55"/>
      <c r="G6" s="57" t="str">
        <f>IF(OR(G5="",H5=""),"Enter 2 letters","")</f>
        <v>Enter 2 letters</v>
      </c>
      <c r="H6" s="55"/>
      <c r="I6" s="55"/>
      <c r="J6" s="55"/>
      <c r="K6" s="55"/>
      <c r="L6" s="57" t="str">
        <f>IF(OR(L4="",L5=""),"Missing password",IF(L4&lt;&gt;L5,"Passwords do not match",""))</f>
        <v>Missing password</v>
      </c>
      <c r="M6" s="55"/>
      <c r="N6" s="55"/>
      <c r="O6" s="55"/>
      <c r="P6" s="55"/>
      <c r="Q6" s="55"/>
      <c r="Z6" s="37" t="s">
        <v>22</v>
      </c>
      <c r="AD6" s="63" t="s">
        <v>364</v>
      </c>
      <c r="AE6" s="37" t="s">
        <v>55</v>
      </c>
      <c r="AF6" s="37">
        <v>2014</v>
      </c>
      <c r="AH6" s="37" t="s">
        <v>4</v>
      </c>
      <c r="AI6" s="37" t="s">
        <v>4</v>
      </c>
      <c r="AJ6" s="37" t="str">
        <f>C758</f>
        <v>V5</v>
      </c>
      <c r="AK6" s="37" t="s">
        <v>561</v>
      </c>
      <c r="AL6" s="64" t="str">
        <f t="shared" ca="1" si="0"/>
        <v/>
      </c>
      <c r="AN6" s="63" t="s">
        <v>3237</v>
      </c>
    </row>
    <row r="7" spans="1:53" x14ac:dyDescent="0.25">
      <c r="A7" s="55"/>
      <c r="B7" s="55"/>
      <c r="C7" s="55"/>
      <c r="D7" s="55"/>
      <c r="E7" s="55"/>
      <c r="F7" s="55"/>
      <c r="G7" s="55"/>
      <c r="H7" s="55"/>
      <c r="I7" s="55"/>
      <c r="J7" s="55"/>
      <c r="K7" s="55"/>
      <c r="L7" s="55"/>
      <c r="M7" s="55"/>
      <c r="N7" s="55"/>
      <c r="O7" s="55"/>
      <c r="P7" s="55"/>
      <c r="Q7" s="55"/>
      <c r="Z7" s="37" t="s">
        <v>23</v>
      </c>
      <c r="AD7" s="63" t="s">
        <v>365</v>
      </c>
      <c r="AE7" s="37" t="s">
        <v>51</v>
      </c>
      <c r="AF7" s="37">
        <v>2015</v>
      </c>
      <c r="AH7" s="37" t="s">
        <v>10</v>
      </c>
      <c r="AI7" s="37" t="s">
        <v>10</v>
      </c>
      <c r="AJ7" s="37" t="str">
        <f>C910</f>
        <v>V6</v>
      </c>
      <c r="AK7" s="37" t="s">
        <v>562</v>
      </c>
      <c r="AL7" s="64" t="str">
        <f t="shared" ca="1" si="0"/>
        <v/>
      </c>
      <c r="AN7" s="63" t="s">
        <v>3238</v>
      </c>
    </row>
    <row r="8" spans="1:53" x14ac:dyDescent="0.25">
      <c r="A8" s="55"/>
      <c r="B8" s="99" t="str">
        <f ca="1">IF(LEFT(AM1,3)="Yes",HYPERLINK("https://www."&amp;"apples-and-oranges"&amp;".co.uk/"&amp;LOWER(G4&amp;"-"&amp;"Patient"&amp;"-"&amp;G5&amp;H5)),"")</f>
        <v/>
      </c>
      <c r="C8" s="100"/>
      <c r="D8" s="55"/>
      <c r="E8" s="55"/>
      <c r="F8" s="55"/>
      <c r="G8" s="55"/>
      <c r="H8" s="55"/>
      <c r="I8" s="55"/>
      <c r="J8" s="55"/>
      <c r="K8" s="55"/>
      <c r="L8" s="55"/>
      <c r="M8" s="55"/>
      <c r="N8" s="55"/>
      <c r="O8" s="55"/>
      <c r="P8" s="55"/>
      <c r="Q8" s="55"/>
      <c r="Z8" s="37" t="s">
        <v>24</v>
      </c>
      <c r="AD8" s="63" t="s">
        <v>366</v>
      </c>
      <c r="AE8" s="37" t="s">
        <v>56</v>
      </c>
      <c r="AF8" s="37">
        <v>2016</v>
      </c>
      <c r="AJ8" s="37" t="str">
        <f>C1062</f>
        <v>V7</v>
      </c>
      <c r="AK8" s="37" t="s">
        <v>563</v>
      </c>
      <c r="AL8" s="64" t="str">
        <f t="shared" ca="1" si="0"/>
        <v/>
      </c>
      <c r="AN8" s="63" t="s">
        <v>3239</v>
      </c>
    </row>
    <row r="9" spans="1:53" ht="27" customHeight="1" x14ac:dyDescent="0.25">
      <c r="A9" s="55"/>
      <c r="B9" s="55"/>
      <c r="C9" s="55"/>
      <c r="D9" s="55"/>
      <c r="E9" s="55"/>
      <c r="F9" s="55"/>
      <c r="G9" s="55"/>
      <c r="H9" s="55"/>
      <c r="I9" s="55"/>
      <c r="J9" s="55"/>
      <c r="K9" s="55"/>
      <c r="L9" s="55"/>
      <c r="M9" s="55"/>
      <c r="N9" s="55"/>
      <c r="O9" s="55"/>
      <c r="P9" s="55"/>
      <c r="Q9" s="55"/>
      <c r="Z9" s="37" t="s">
        <v>25</v>
      </c>
      <c r="AD9" s="63" t="s">
        <v>367</v>
      </c>
      <c r="AE9" s="37" t="s">
        <v>57</v>
      </c>
      <c r="AF9" s="37">
        <v>2017</v>
      </c>
      <c r="AJ9" s="37" t="str">
        <f>C1214</f>
        <v>V8</v>
      </c>
      <c r="AK9" s="37" t="s">
        <v>564</v>
      </c>
      <c r="AL9" s="64" t="str">
        <f t="shared" ca="1" si="0"/>
        <v/>
      </c>
      <c r="AN9" s="63" t="s">
        <v>3240</v>
      </c>
    </row>
    <row r="10" spans="1:53" ht="6.75" customHeight="1" x14ac:dyDescent="0.25">
      <c r="A10" s="55"/>
      <c r="B10" s="55"/>
      <c r="C10" s="55"/>
      <c r="D10" s="55"/>
      <c r="E10" s="55"/>
      <c r="F10" s="55"/>
      <c r="G10" s="55"/>
      <c r="H10" s="55"/>
      <c r="I10" s="55"/>
      <c r="J10" s="55"/>
      <c r="K10" s="55"/>
      <c r="L10" s="55"/>
      <c r="M10" s="55"/>
      <c r="N10" s="55"/>
      <c r="O10" s="55"/>
      <c r="P10" s="55"/>
      <c r="Q10" s="55"/>
      <c r="Z10" s="37" t="s">
        <v>26</v>
      </c>
      <c r="AD10" s="63" t="s">
        <v>368</v>
      </c>
      <c r="AE10" s="37" t="s">
        <v>58</v>
      </c>
      <c r="AF10" s="37">
        <v>2018</v>
      </c>
      <c r="AJ10" s="37" t="str">
        <f>C1366</f>
        <v>V9</v>
      </c>
      <c r="AK10" s="37" t="s">
        <v>565</v>
      </c>
      <c r="AL10" s="64" t="str">
        <f t="shared" ca="1" si="0"/>
        <v/>
      </c>
      <c r="AN10" s="63" t="s">
        <v>3241</v>
      </c>
    </row>
    <row r="11" spans="1:53" ht="6.75" customHeight="1" x14ac:dyDescent="0.25">
      <c r="A11" s="55"/>
      <c r="B11" s="55"/>
      <c r="C11" s="55"/>
      <c r="D11" s="55"/>
      <c r="E11" s="55"/>
      <c r="F11" s="55"/>
      <c r="G11" s="55"/>
      <c r="H11" s="55"/>
      <c r="I11" s="55"/>
      <c r="J11" s="55"/>
      <c r="K11" s="55"/>
      <c r="L11" s="55"/>
      <c r="M11" s="55"/>
      <c r="N11" s="55"/>
      <c r="O11" s="55"/>
      <c r="P11" s="55"/>
      <c r="Q11" s="55"/>
      <c r="Z11" s="37" t="s">
        <v>27</v>
      </c>
      <c r="AD11" s="63">
        <v>10</v>
      </c>
      <c r="AE11" s="37" t="s">
        <v>59</v>
      </c>
      <c r="AF11" s="37">
        <v>2019</v>
      </c>
      <c r="AJ11" s="37" t="str">
        <f>C1518</f>
        <v>V10</v>
      </c>
      <c r="AK11" s="37" t="s">
        <v>566</v>
      </c>
      <c r="AL11" s="64" t="str">
        <f t="shared" ca="1" si="0"/>
        <v/>
      </c>
      <c r="AN11" s="63" t="s">
        <v>3242</v>
      </c>
    </row>
    <row r="12" spans="1:53" ht="15.75" customHeight="1" x14ac:dyDescent="0.25">
      <c r="A12" s="5"/>
      <c r="B12" s="5"/>
      <c r="C12" s="5"/>
      <c r="D12" s="5"/>
      <c r="E12" s="5"/>
      <c r="F12" s="5"/>
      <c r="G12" s="5"/>
      <c r="H12" s="5"/>
      <c r="I12" s="5"/>
      <c r="J12" s="5"/>
      <c r="K12" s="5"/>
      <c r="L12" s="5"/>
      <c r="M12" s="5"/>
      <c r="N12" s="5"/>
      <c r="O12" s="5"/>
      <c r="P12" s="5"/>
      <c r="Q12" s="5"/>
      <c r="Z12" s="37" t="s">
        <v>28</v>
      </c>
      <c r="AD12" s="37">
        <v>11</v>
      </c>
      <c r="AE12" s="37" t="s">
        <v>60</v>
      </c>
      <c r="AF12" s="37">
        <v>2020</v>
      </c>
      <c r="AJ12" s="37" t="str">
        <f>C1670</f>
        <v>V11</v>
      </c>
      <c r="AK12" s="37" t="s">
        <v>567</v>
      </c>
      <c r="AL12" s="64" t="str">
        <f t="shared" ca="1" si="0"/>
        <v/>
      </c>
      <c r="AN12" s="63" t="s">
        <v>3243</v>
      </c>
    </row>
    <row r="13" spans="1:53" ht="16.5" customHeight="1" x14ac:dyDescent="0.45">
      <c r="A13" s="6"/>
      <c r="B13" s="111" t="s">
        <v>320</v>
      </c>
      <c r="C13" s="112"/>
      <c r="D13" s="5"/>
      <c r="E13" s="5"/>
      <c r="F13" s="5"/>
      <c r="G13" s="5"/>
      <c r="H13" s="5"/>
      <c r="I13" s="5"/>
      <c r="J13" s="5"/>
      <c r="K13" s="5"/>
      <c r="L13" s="5"/>
      <c r="M13" s="5"/>
      <c r="N13" s="5"/>
      <c r="O13" s="5"/>
      <c r="P13" s="5"/>
      <c r="Q13" s="5"/>
      <c r="Z13" s="37" t="s">
        <v>0</v>
      </c>
      <c r="AD13" s="63">
        <v>12</v>
      </c>
      <c r="AE13" s="37" t="s">
        <v>61</v>
      </c>
      <c r="AF13" s="37">
        <v>2021</v>
      </c>
      <c r="AJ13" s="37" t="str">
        <f>C1822</f>
        <v>V12</v>
      </c>
      <c r="AK13" s="37" t="s">
        <v>568</v>
      </c>
      <c r="AL13" s="64" t="str">
        <f t="shared" ca="1" si="0"/>
        <v/>
      </c>
      <c r="AN13" s="63" t="s">
        <v>3244</v>
      </c>
    </row>
    <row r="14" spans="1:53" ht="15" customHeight="1" x14ac:dyDescent="0.45">
      <c r="A14" s="6"/>
      <c r="B14" s="5"/>
      <c r="C14" s="14" t="s">
        <v>47</v>
      </c>
      <c r="D14" s="14" t="s">
        <v>48</v>
      </c>
      <c r="E14" s="14" t="s">
        <v>49</v>
      </c>
      <c r="F14" s="5"/>
      <c r="G14" s="5"/>
      <c r="H14" s="5"/>
      <c r="I14" s="5"/>
      <c r="J14" s="5"/>
      <c r="K14" s="5"/>
      <c r="L14" s="5"/>
      <c r="M14" s="5"/>
      <c r="N14" s="5"/>
      <c r="O14" s="5"/>
      <c r="P14" s="5"/>
      <c r="Q14" s="5"/>
      <c r="Z14" s="37" t="s">
        <v>3</v>
      </c>
      <c r="AD14" s="63">
        <v>13</v>
      </c>
      <c r="AF14" s="37">
        <v>2022</v>
      </c>
      <c r="AJ14" s="37" t="str">
        <f>C1974</f>
        <v>V13</v>
      </c>
      <c r="AK14" s="37" t="s">
        <v>569</v>
      </c>
      <c r="AL14" s="64" t="str">
        <f t="shared" ca="1" si="0"/>
        <v/>
      </c>
      <c r="AN14" s="63" t="s">
        <v>3245</v>
      </c>
    </row>
    <row r="15" spans="1:53" ht="15.75" customHeight="1" x14ac:dyDescent="0.45">
      <c r="A15" s="6"/>
      <c r="B15" s="13" t="s">
        <v>93</v>
      </c>
      <c r="C15" s="32"/>
      <c r="D15" s="32"/>
      <c r="E15" s="32"/>
      <c r="F15" s="89" t="s">
        <v>369</v>
      </c>
      <c r="G15" s="103"/>
      <c r="H15" s="103"/>
      <c r="I15" s="103"/>
      <c r="J15" s="103"/>
      <c r="K15" s="103"/>
      <c r="L15" s="103"/>
      <c r="M15" s="103"/>
      <c r="N15" s="103"/>
      <c r="O15" s="5"/>
      <c r="P15" s="5"/>
      <c r="Q15" s="5"/>
      <c r="Z15" s="37" t="s">
        <v>29</v>
      </c>
      <c r="AD15" s="63">
        <v>14</v>
      </c>
      <c r="AF15" s="37">
        <v>2023</v>
      </c>
      <c r="AJ15" s="37" t="str">
        <f>C2126</f>
        <v>V14</v>
      </c>
      <c r="AK15" s="37" t="s">
        <v>570</v>
      </c>
      <c r="AL15" s="64" t="str">
        <f t="shared" ca="1" si="0"/>
        <v/>
      </c>
      <c r="AN15" s="63" t="s">
        <v>3246</v>
      </c>
      <c r="AZ15" s="37" t="str">
        <f>IFERROR(IF(COUNTA(C15,D15,E15)=3,DATE(E15,MATCH(D15,{"Jan";"Feb";"Mar";"Apr";"May";"Jun";"Jul";"Aug";"Sep";"Oct";"Nov";"Dec"},0),C15),""),"")</f>
        <v/>
      </c>
    </row>
    <row r="16" spans="1:53" ht="12" customHeight="1" x14ac:dyDescent="0.45">
      <c r="A16" s="6"/>
      <c r="B16" s="53"/>
      <c r="C16" s="8" t="s">
        <v>172</v>
      </c>
      <c r="D16" s="8" t="s">
        <v>173</v>
      </c>
      <c r="E16" s="8" t="s">
        <v>174</v>
      </c>
      <c r="F16" s="5"/>
      <c r="G16" s="5"/>
      <c r="H16" s="5"/>
      <c r="I16" s="5"/>
      <c r="J16" s="5"/>
      <c r="K16" s="5"/>
      <c r="L16" s="5"/>
      <c r="M16" s="5"/>
      <c r="N16" s="5"/>
      <c r="O16" s="5"/>
      <c r="P16" s="5"/>
      <c r="Q16" s="5"/>
      <c r="Z16" s="37" t="s">
        <v>30</v>
      </c>
      <c r="AD16" s="63">
        <v>15</v>
      </c>
      <c r="AF16" s="37">
        <v>2024</v>
      </c>
      <c r="AJ16" s="37" t="str">
        <f>C2278</f>
        <v>V15</v>
      </c>
      <c r="AK16" s="37" t="s">
        <v>571</v>
      </c>
      <c r="AL16" s="64" t="str">
        <f t="shared" ca="1" si="0"/>
        <v/>
      </c>
      <c r="AN16" s="63" t="s">
        <v>3247</v>
      </c>
    </row>
    <row r="17" spans="1:79" ht="12" customHeight="1" x14ac:dyDescent="0.25">
      <c r="A17" s="5"/>
      <c r="B17" s="5"/>
      <c r="C17" s="7"/>
      <c r="D17" s="7"/>
      <c r="E17" s="7"/>
      <c r="F17" s="12" t="s">
        <v>92</v>
      </c>
      <c r="G17" s="5"/>
      <c r="H17" s="5"/>
      <c r="I17" s="5"/>
      <c r="J17" s="7"/>
      <c r="K17" s="5"/>
      <c r="L17" s="7"/>
      <c r="M17" s="5"/>
      <c r="N17" s="7"/>
      <c r="O17" s="5"/>
      <c r="P17" s="5"/>
      <c r="Q17" s="5"/>
      <c r="Z17" s="37" t="s">
        <v>31</v>
      </c>
      <c r="AD17" s="63">
        <v>16</v>
      </c>
      <c r="AF17" s="37">
        <v>2025</v>
      </c>
      <c r="AJ17" s="37" t="str">
        <f>C2430</f>
        <v>V16</v>
      </c>
      <c r="AK17" s="37" t="s">
        <v>572</v>
      </c>
      <c r="AL17" s="64" t="str">
        <f t="shared" ca="1" si="0"/>
        <v/>
      </c>
      <c r="AN17" s="63" t="s">
        <v>3248</v>
      </c>
    </row>
    <row r="18" spans="1:79" ht="15" customHeight="1" x14ac:dyDescent="0.25">
      <c r="A18" s="5"/>
      <c r="B18" s="5"/>
      <c r="C18" s="7" t="s">
        <v>35</v>
      </c>
      <c r="D18" s="7" t="s">
        <v>36</v>
      </c>
      <c r="E18" s="7"/>
      <c r="F18" s="7" t="s">
        <v>47</v>
      </c>
      <c r="G18" s="7" t="s">
        <v>48</v>
      </c>
      <c r="H18" s="7" t="s">
        <v>49</v>
      </c>
      <c r="I18" s="5"/>
      <c r="J18" s="7" t="s">
        <v>316</v>
      </c>
      <c r="K18" s="5"/>
      <c r="L18" s="7" t="s">
        <v>39</v>
      </c>
      <c r="M18" s="5"/>
      <c r="N18" s="7" t="s">
        <v>40</v>
      </c>
      <c r="O18" s="5"/>
      <c r="P18" s="5"/>
      <c r="Q18" s="5"/>
      <c r="Z18" s="37" t="s">
        <v>32</v>
      </c>
      <c r="AD18" s="63">
        <v>17</v>
      </c>
      <c r="AF18" s="37">
        <v>2026</v>
      </c>
      <c r="AJ18" s="37" t="str">
        <f>C2582</f>
        <v>V17</v>
      </c>
      <c r="AK18" s="37" t="s">
        <v>573</v>
      </c>
      <c r="AL18" s="64" t="str">
        <f t="shared" ca="1" si="0"/>
        <v/>
      </c>
      <c r="AN18" s="63" t="s">
        <v>3249</v>
      </c>
      <c r="AZ18" s="37" t="str">
        <f>IFERROR(IF(COUNTA(F18,G18,H18)=3,DATE(H18,MATCH(G18,{"Jan";"Feb";"Mar";"Apr";"May";"Jun";"Jul";"Aug";"Sep";"Oct";"Nov";"Dec"},0),F18),""),"")</f>
        <v/>
      </c>
    </row>
    <row r="19" spans="1:79" x14ac:dyDescent="0.25">
      <c r="A19" s="5"/>
      <c r="B19" s="7" t="s">
        <v>321</v>
      </c>
      <c r="C19" s="16"/>
      <c r="D19" s="15" t="s">
        <v>9</v>
      </c>
      <c r="E19" s="5"/>
      <c r="F19" s="32"/>
      <c r="G19" s="32"/>
      <c r="H19" s="32"/>
      <c r="I19" s="5"/>
      <c r="J19" s="17"/>
      <c r="K19" s="5"/>
      <c r="L19" s="17"/>
      <c r="M19" s="5"/>
      <c r="N19" s="17"/>
      <c r="O19" s="5"/>
      <c r="P19" s="5"/>
      <c r="Q19" s="5"/>
      <c r="Z19" s="37" t="s">
        <v>33</v>
      </c>
      <c r="AD19" s="63">
        <v>18</v>
      </c>
      <c r="AF19" s="37">
        <v>2027</v>
      </c>
      <c r="AJ19" s="37" t="str">
        <f>C2734</f>
        <v>V18</v>
      </c>
      <c r="AK19" s="37" t="s">
        <v>574</v>
      </c>
      <c r="AL19" s="64" t="str">
        <f t="shared" ca="1" si="0"/>
        <v/>
      </c>
      <c r="AN19" s="63" t="s">
        <v>3250</v>
      </c>
      <c r="AZ19" s="37" t="str">
        <f>IFERROR(IF(COUNTA(F19,G19,H19)=3,DATE(H19,MATCH(G19,{"Jan";"Feb";"Mar";"Apr";"May";"Jun";"Jul";"Aug";"Sep";"Oct";"Nov";"Dec"},0),F19),""),"")</f>
        <v/>
      </c>
    </row>
    <row r="20" spans="1:79" x14ac:dyDescent="0.25">
      <c r="A20" s="5"/>
      <c r="B20" s="8" t="s">
        <v>41</v>
      </c>
      <c r="C20" s="8" t="s">
        <v>42</v>
      </c>
      <c r="D20" s="8" t="s">
        <v>43</v>
      </c>
      <c r="E20" s="9"/>
      <c r="F20" s="8" t="s">
        <v>62</v>
      </c>
      <c r="G20" s="8" t="s">
        <v>63</v>
      </c>
      <c r="H20" s="8" t="s">
        <v>64</v>
      </c>
      <c r="I20" s="5"/>
      <c r="J20" s="8" t="s">
        <v>10539</v>
      </c>
      <c r="K20" s="9"/>
      <c r="L20" s="8" t="s">
        <v>10540</v>
      </c>
      <c r="M20" s="9"/>
      <c r="N20" s="8" t="s">
        <v>10541</v>
      </c>
      <c r="O20" s="5"/>
      <c r="P20" s="5"/>
      <c r="Q20" s="5"/>
      <c r="Z20" s="37" t="s">
        <v>34</v>
      </c>
      <c r="AD20" s="63">
        <v>19</v>
      </c>
      <c r="AF20" s="37">
        <v>2028</v>
      </c>
      <c r="AJ20" s="37" t="str">
        <f>C2886</f>
        <v>V19</v>
      </c>
      <c r="AK20" s="37" t="s">
        <v>575</v>
      </c>
      <c r="AL20" s="64" t="str">
        <f t="shared" ca="1" si="0"/>
        <v/>
      </c>
      <c r="AN20" s="63" t="s">
        <v>3251</v>
      </c>
      <c r="AZ20" s="37" t="str">
        <f>IFERROR(IF(COUNTA(F20,G20,H20)=3,DATE(H20,MATCH(G20,{"Jan";"Feb";"Mar";"Apr";"May";"Jun";"Jul";"Aug";"Sep";"Oct";"Nov";"Dec"},0),F20),""),"")</f>
        <v/>
      </c>
    </row>
    <row r="21" spans="1:79" x14ac:dyDescent="0.25">
      <c r="A21" s="5"/>
      <c r="B21" s="76" t="str">
        <f ca="1">BA21&amp;BB21&amp;BC21&amp;BD21&amp;BE21&amp;BF21&amp;BG21&amp;BH21&amp;BI21</f>
        <v xml:space="preserve">Enter at least 1 baseline assessment.  </v>
      </c>
      <c r="C21" s="76"/>
      <c r="D21" s="76"/>
      <c r="E21" s="76"/>
      <c r="F21" s="76"/>
      <c r="G21" s="76"/>
      <c r="H21" s="76"/>
      <c r="I21" s="76"/>
      <c r="J21" s="76"/>
      <c r="K21" s="76"/>
      <c r="L21" s="76"/>
      <c r="M21" s="76"/>
      <c r="N21" s="76"/>
      <c r="O21" s="76"/>
      <c r="P21" s="76"/>
      <c r="Q21" s="5"/>
      <c r="Z21" s="37" t="s">
        <v>578</v>
      </c>
      <c r="AD21" s="63">
        <v>20</v>
      </c>
      <c r="AJ21" s="37" t="str">
        <f>C3038</f>
        <v>V20</v>
      </c>
      <c r="AK21" s="37" t="s">
        <v>576</v>
      </c>
      <c r="AL21" s="64" t="str">
        <f t="shared" ca="1" si="0"/>
        <v/>
      </c>
      <c r="AN21" s="63" t="s">
        <v>3252</v>
      </c>
      <c r="AZ21" s="37" t="str">
        <f>IFERROR(IF(COUNTA(F21,G21,H21)=3,DATE(H21,MATCH(G21,{"Jan";"Feb";"Mar";"Apr";"May";"Jun";"Jul";"Aug";"Sep";"Oct";"Nov";"Dec"},0),F21),""),"")</f>
        <v/>
      </c>
      <c r="BA21" s="37" t="str">
        <f>IF(AND(C$15="",F19="",C19&lt;&gt;""),"Please enter a complete visit or assessment date.  ","")</f>
        <v/>
      </c>
      <c r="BB21" s="37" t="str">
        <f>IF(C19="","",IF(AND(COUNTA(C$15,D$15,E$15)&gt;1,COUNTA(C$15,D$15,E$15)&lt;3),"Enter a complete visit date.  ",IF(COUNTA(C$15,D$15,E$15)=0,"",IF(COUNTIF(AN$2:AN$7306,C$15&amp;D$15&amp;E$15)&gt;0,"","Enter a valid visit date.  "))))</f>
        <v/>
      </c>
      <c r="BC21" s="37" t="str">
        <f>IF(AND(COUNTA(F19,G19,H19)&gt;1,COUNTA(F19,G19,H19)&lt;3),"Please enter a complete assessment date.  ",IF(COUNTA(F19,G19,H19)=0,"",IF(COUNTIF(AN$2:AN$7306,F19&amp;G19&amp;H19)&gt;0,"","Enter a valid assessment date.  ")))</f>
        <v/>
      </c>
      <c r="BD21" s="37" t="str">
        <f>IF(AND(C19="",F19&amp;G19&amp;H19&amp;J19&amp;L19&amp;N19&lt;&gt;""),"Information on this lesion exists, but no size is entered.  ","")</f>
        <v/>
      </c>
      <c r="BE21" s="37" t="str">
        <f ca="1">IF(AZ$15="","",IF(AZ$15&gt;NOW(),"Visit date is in the future.  ",""))</f>
        <v/>
      </c>
      <c r="BF21" s="37" t="str">
        <f ca="1">IF(AZ19&lt;&gt;"",IF(AZ19&gt;NOW(),"Assessment date is in the future.  ",""),"")</f>
        <v/>
      </c>
      <c r="BG21" s="37" t="str">
        <f>IF(AND(C19&lt;&gt;"",D19=""),"Select a Unit.  ","")</f>
        <v/>
      </c>
      <c r="BH21" s="37" t="str">
        <f>IF(AND(C19&lt;&gt;"",J19=""),"'Measured on' entry is missing.  ","")</f>
        <v/>
      </c>
      <c r="BI21" s="37" t="str">
        <f>IF(AND(C19="",C25="",C31="",C37="",C43="",C49="",C55="",C61="",C67="",C73="",C80="",C87="",C94="",C101="",C108="",C115="",C122="",C129="",C136="",C143=""),"Enter at least 1 baseline assessment.  ","")</f>
        <v xml:space="preserve">Enter at least 1 baseline assessment.  </v>
      </c>
      <c r="CA21" s="37" t="str">
        <f ca="1">IF(BA21&amp;BB21&amp;BC21&amp;BD21&amp;BE21&amp;BF21&amp;BG21&amp;BH21&amp;BI21&amp;BJ21&amp;BK21&amp;BL21&amp;BM21&amp;BN21&amp;BO21&amp;BP21&amp;BQ21&amp;BR21&amp;BS21&amp;BT21&amp;BU21&amp;BV21&amp;BW21&amp;BX21&amp;BY21&amp;BZ21&lt;&gt;"","V0Issue","V0Clean")</f>
        <v>V0Issue</v>
      </c>
    </row>
    <row r="22" spans="1:79" x14ac:dyDescent="0.25">
      <c r="A22" s="5"/>
      <c r="B22" s="76"/>
      <c r="C22" s="76"/>
      <c r="D22" s="76"/>
      <c r="E22" s="76"/>
      <c r="F22" s="76"/>
      <c r="G22" s="76"/>
      <c r="H22" s="76"/>
      <c r="I22" s="76"/>
      <c r="J22" s="76"/>
      <c r="K22" s="76"/>
      <c r="L22" s="76"/>
      <c r="M22" s="76"/>
      <c r="N22" s="76"/>
      <c r="O22" s="76"/>
      <c r="P22" s="76"/>
      <c r="Q22" s="5"/>
      <c r="Z22" s="37" t="s">
        <v>579</v>
      </c>
      <c r="AD22" s="63">
        <v>21</v>
      </c>
      <c r="AJ22" s="37" t="s">
        <v>3231</v>
      </c>
      <c r="AK22" s="37" t="s">
        <v>3231</v>
      </c>
      <c r="AL22" s="64" t="str">
        <f t="shared" ca="1" si="0"/>
        <v/>
      </c>
      <c r="AN22" s="63" t="s">
        <v>3253</v>
      </c>
      <c r="AZ22" s="37" t="str">
        <f>IFERROR(IF(COUNTA(F22,G22,H22)=3,DATE(H22,MATCH(G22,{"Jan";"Feb";"Mar";"Apr";"May";"Jun";"Jul";"Aug";"Sep";"Oct";"Nov";"Dec"},0),F22),""),"")</f>
        <v/>
      </c>
    </row>
    <row r="23" spans="1:79" x14ac:dyDescent="0.25">
      <c r="A23" s="5"/>
      <c r="B23" s="10"/>
      <c r="C23" s="10"/>
      <c r="D23" s="10"/>
      <c r="E23" s="10"/>
      <c r="F23" s="12" t="s">
        <v>92</v>
      </c>
      <c r="G23" s="5"/>
      <c r="H23" s="5"/>
      <c r="I23" s="5"/>
      <c r="J23" s="10"/>
      <c r="K23" s="10"/>
      <c r="L23" s="10"/>
      <c r="M23" s="10"/>
      <c r="N23" s="10"/>
      <c r="O23" s="5"/>
      <c r="P23" s="5"/>
      <c r="Q23" s="5"/>
      <c r="Z23" s="37" t="s">
        <v>580</v>
      </c>
      <c r="AD23" s="63">
        <v>22</v>
      </c>
      <c r="AN23" s="63" t="s">
        <v>3254</v>
      </c>
      <c r="AZ23" s="37" t="str">
        <f>IFERROR(IF(COUNTA(F23,G23,H23)=3,DATE(H23,MATCH(G23,{"Jan";"Feb";"Mar";"Apr";"May";"Jun";"Jul";"Aug";"Sep";"Oct";"Nov";"Dec"},0),F23),""),"")</f>
        <v/>
      </c>
    </row>
    <row r="24" spans="1:79" x14ac:dyDescent="0.25">
      <c r="A24" s="5"/>
      <c r="B24" s="5"/>
      <c r="C24" s="7" t="s">
        <v>35</v>
      </c>
      <c r="D24" s="7" t="s">
        <v>36</v>
      </c>
      <c r="E24" s="7"/>
      <c r="F24" s="7" t="s">
        <v>47</v>
      </c>
      <c r="G24" s="7" t="s">
        <v>48</v>
      </c>
      <c r="H24" s="7" t="s">
        <v>49</v>
      </c>
      <c r="I24" s="5"/>
      <c r="J24" s="7" t="s">
        <v>316</v>
      </c>
      <c r="K24" s="5"/>
      <c r="L24" s="7" t="s">
        <v>39</v>
      </c>
      <c r="M24" s="5"/>
      <c r="N24" s="7" t="s">
        <v>40</v>
      </c>
      <c r="O24" s="5"/>
      <c r="P24" s="5" t="str">
        <f>IF(AND(C19&lt;&gt;"",C$15&amp;D$15&amp;E$15&amp;F19&amp;G19&amp;H19=""),"Value entered, but missing visit or assessment date.  ","")</f>
        <v/>
      </c>
      <c r="Q24" s="5"/>
      <c r="Z24" s="37" t="s">
        <v>581</v>
      </c>
      <c r="AD24" s="63">
        <v>23</v>
      </c>
      <c r="AN24" s="63" t="s">
        <v>3255</v>
      </c>
      <c r="AZ24" s="37" t="str">
        <f>IFERROR(IF(COUNTA(F24,G24,H24)=3,DATE(H24,MATCH(G24,{"Jan";"Feb";"Mar";"Apr";"May";"Jun";"Jul";"Aug";"Sep";"Oct";"Nov";"Dec"},0),F24),""),"")</f>
        <v/>
      </c>
    </row>
    <row r="25" spans="1:79" x14ac:dyDescent="0.25">
      <c r="A25" s="5"/>
      <c r="B25" s="7" t="s">
        <v>322</v>
      </c>
      <c r="C25" s="16"/>
      <c r="D25" s="15" t="s">
        <v>9</v>
      </c>
      <c r="E25" s="5"/>
      <c r="F25" s="32"/>
      <c r="G25" s="32"/>
      <c r="H25" s="32"/>
      <c r="I25" s="5"/>
      <c r="J25" s="17"/>
      <c r="K25" s="5"/>
      <c r="L25" s="17"/>
      <c r="M25" s="5"/>
      <c r="N25" s="17"/>
      <c r="O25" s="5"/>
      <c r="P25" s="5"/>
      <c r="Q25" s="5"/>
      <c r="Z25" s="37" t="s">
        <v>582</v>
      </c>
      <c r="AD25" s="63">
        <v>24</v>
      </c>
      <c r="AN25" s="63" t="s">
        <v>3256</v>
      </c>
      <c r="AZ25" s="37" t="str">
        <f>IFERROR(IF(COUNTA(F25,G25,H25)=3,DATE(H25,MATCH(G25,{"Jan";"Feb";"Mar";"Apr";"May";"Jun";"Jul";"Aug";"Sep";"Oct";"Nov";"Dec"},0),F25),""),"")</f>
        <v/>
      </c>
    </row>
    <row r="26" spans="1:79" x14ac:dyDescent="0.25">
      <c r="A26" s="5"/>
      <c r="B26" s="8" t="s">
        <v>44</v>
      </c>
      <c r="C26" s="8" t="s">
        <v>45</v>
      </c>
      <c r="D26" s="8" t="s">
        <v>46</v>
      </c>
      <c r="E26" s="9"/>
      <c r="F26" s="8" t="s">
        <v>65</v>
      </c>
      <c r="G26" s="8" t="s">
        <v>66</v>
      </c>
      <c r="H26" s="8" t="s">
        <v>67</v>
      </c>
      <c r="I26" s="5"/>
      <c r="J26" s="8" t="s">
        <v>10542</v>
      </c>
      <c r="K26" s="9"/>
      <c r="L26" s="8" t="s">
        <v>10543</v>
      </c>
      <c r="M26" s="9"/>
      <c r="N26" s="8" t="s">
        <v>10544</v>
      </c>
      <c r="O26" s="5"/>
      <c r="P26" s="5"/>
      <c r="Q26" s="5"/>
      <c r="Z26" s="37" t="s">
        <v>583</v>
      </c>
      <c r="AD26" s="63">
        <v>25</v>
      </c>
      <c r="AN26" s="63" t="s">
        <v>3257</v>
      </c>
      <c r="AZ26" s="37" t="str">
        <f>IFERROR(IF(COUNTA(F26,G26,H26)=3,DATE(H26,MATCH(G26,{"Jan";"Feb";"Mar";"Apr";"May";"Jun";"Jul";"Aug";"Sep";"Oct";"Nov";"Dec"},0),F26),""),"")</f>
        <v/>
      </c>
    </row>
    <row r="27" spans="1:79" x14ac:dyDescent="0.25">
      <c r="A27" s="5"/>
      <c r="B27" s="76" t="str">
        <f ca="1">BA27&amp;BB27&amp;BC27&amp;BD27&amp;BE27&amp;BF27&amp;BG27&amp;BH27</f>
        <v/>
      </c>
      <c r="C27" s="104"/>
      <c r="D27" s="104"/>
      <c r="E27" s="104"/>
      <c r="F27" s="104"/>
      <c r="G27" s="104"/>
      <c r="H27" s="104"/>
      <c r="I27" s="104"/>
      <c r="J27" s="104"/>
      <c r="K27" s="104"/>
      <c r="L27" s="104"/>
      <c r="M27" s="104"/>
      <c r="N27" s="104"/>
      <c r="O27" s="104"/>
      <c r="P27" s="104"/>
      <c r="Q27" s="5"/>
      <c r="AD27" s="63">
        <v>26</v>
      </c>
      <c r="AN27" s="63" t="s">
        <v>3258</v>
      </c>
      <c r="AZ27" s="37" t="str">
        <f>IFERROR(IF(COUNTA(F27,G27,H27)=3,DATE(H27,MATCH(G27,{"Jan";"Feb";"Mar";"Apr";"May";"Jun";"Jul";"Aug";"Sep";"Oct";"Nov";"Dec"},0),F27),""),"")</f>
        <v/>
      </c>
      <c r="BA27" s="37" t="str">
        <f t="shared" ref="BA27" si="1">IF(AND(C$15="",F25="",C25&lt;&gt;""),"Please enter a complete visit or assessment date.  ","")</f>
        <v/>
      </c>
      <c r="BB27" s="37" t="str">
        <f>IF(C25="","",IF(AND(COUNTA(C$15,D$15,E$15)&gt;1,COUNTA(C$15,D$15,E$15)&lt;3),"Enter a complete visit date.  ",IF(COUNTA(C$15,D$15,E$15)=0,"",IF(COUNTIF(AN$2:AN$7306,C$15&amp;D$15&amp;E$15)&gt;0,"","Enter a valid visit date.  "))))</f>
        <v/>
      </c>
      <c r="BC27" s="37" t="str">
        <f>IF(AND(COUNTA(F25,G25,H25)&gt;1,COUNTA(F25,G25,H25)&lt;3),"Please enter a complete assessment date.  ",IF(COUNTA(F25,G25,H25)=0,"",IF(COUNTIF(AN$2:AN$7306,F25&amp;G25&amp;H25)&gt;0,"","Enter a valid assessment date.  ")))</f>
        <v/>
      </c>
      <c r="BD27" s="37" t="str">
        <f t="shared" ref="BD27" si="2">IF(AND(C25="",F25&amp;G25&amp;H25&amp;J25&amp;L25&amp;N25&lt;&gt;""),"Information on this lesion exists, but no size is entered.  ","")</f>
        <v/>
      </c>
      <c r="BE27" s="37" t="str">
        <f t="shared" ref="BE27" ca="1" si="3">IF(AZ$15="","",IF(AZ$15&gt;NOW(),"Visit date is in the future.  ",""))</f>
        <v/>
      </c>
      <c r="BF27" s="37" t="str">
        <f t="shared" ref="BF27" ca="1" si="4">IF(AZ25&lt;&gt;"",IF(AZ25&gt;NOW(),"Assessment date is in the future.  ",""),"")</f>
        <v/>
      </c>
      <c r="BG27" s="37" t="str">
        <f t="shared" ref="BG27" si="5">IF(AND(C25&lt;&gt;"",D25=""),"Select a Unit.  ","")</f>
        <v/>
      </c>
      <c r="BH27" s="37" t="str">
        <f t="shared" ref="BH27" si="6">IF(AND(C25&lt;&gt;"",J25=""),"'Measured on' entry is missing.  ","")</f>
        <v/>
      </c>
      <c r="CA27" s="37" t="str">
        <f ca="1">IF(BA27&amp;BB27&amp;BC27&amp;BD27&amp;BE27&amp;BF27&amp;BG27&amp;BH27&amp;BI27&amp;BJ27&amp;BK27&amp;BL27&amp;BM27&amp;BN27&amp;BO27&amp;BP27&amp;BQ27&amp;BR27&amp;BS27&amp;BT27&amp;BU27&amp;BV27&amp;BW27&amp;BX27&amp;BY27&amp;BZ27&lt;&gt;"","V0Issue","V0Clean")</f>
        <v>V0Clean</v>
      </c>
    </row>
    <row r="28" spans="1:79" x14ac:dyDescent="0.25">
      <c r="A28" s="5"/>
      <c r="B28" s="104"/>
      <c r="C28" s="104"/>
      <c r="D28" s="104"/>
      <c r="E28" s="104"/>
      <c r="F28" s="104"/>
      <c r="G28" s="104"/>
      <c r="H28" s="104"/>
      <c r="I28" s="104"/>
      <c r="J28" s="104"/>
      <c r="K28" s="104"/>
      <c r="L28" s="104"/>
      <c r="M28" s="104"/>
      <c r="N28" s="104"/>
      <c r="O28" s="104"/>
      <c r="P28" s="104"/>
      <c r="Q28" s="5"/>
      <c r="AD28" s="63">
        <v>27</v>
      </c>
      <c r="AN28" s="63" t="s">
        <v>3259</v>
      </c>
      <c r="AZ28" s="37" t="str">
        <f>IFERROR(IF(COUNTA(F28,G28,H28)=3,DATE(H28,MATCH(G28,{"Jan";"Feb";"Mar";"Apr";"May";"Jun";"Jul";"Aug";"Sep";"Oct";"Nov";"Dec"},0),F28),""),"")</f>
        <v/>
      </c>
    </row>
    <row r="29" spans="1:79" x14ac:dyDescent="0.25">
      <c r="A29" s="5"/>
      <c r="B29" s="10"/>
      <c r="C29" s="10"/>
      <c r="D29" s="10"/>
      <c r="E29" s="10"/>
      <c r="F29" s="12" t="s">
        <v>92</v>
      </c>
      <c r="G29" s="5"/>
      <c r="H29" s="5"/>
      <c r="I29" s="5"/>
      <c r="J29" s="10"/>
      <c r="K29" s="10"/>
      <c r="L29" s="10"/>
      <c r="M29" s="10"/>
      <c r="N29" s="10"/>
      <c r="O29" s="5"/>
      <c r="P29" s="5"/>
      <c r="Q29" s="5"/>
      <c r="AD29" s="63">
        <v>28</v>
      </c>
      <c r="AN29" s="63" t="s">
        <v>3260</v>
      </c>
      <c r="AZ29" s="37" t="str">
        <f>IFERROR(IF(COUNTA(F29,G29,H29)=3,DATE(H29,MATCH(G29,{"Jan";"Feb";"Mar";"Apr";"May";"Jun";"Jul";"Aug";"Sep";"Oct";"Nov";"Dec"},0),F29),""),"")</f>
        <v/>
      </c>
    </row>
    <row r="30" spans="1:79" x14ac:dyDescent="0.25">
      <c r="A30" s="5"/>
      <c r="B30" s="5"/>
      <c r="C30" s="7" t="s">
        <v>35</v>
      </c>
      <c r="D30" s="7" t="s">
        <v>36</v>
      </c>
      <c r="E30" s="7"/>
      <c r="F30" s="7" t="s">
        <v>47</v>
      </c>
      <c r="G30" s="7" t="s">
        <v>48</v>
      </c>
      <c r="H30" s="7" t="s">
        <v>49</v>
      </c>
      <c r="I30" s="5"/>
      <c r="J30" s="7" t="s">
        <v>316</v>
      </c>
      <c r="K30" s="5"/>
      <c r="L30" s="7" t="s">
        <v>39</v>
      </c>
      <c r="M30" s="5"/>
      <c r="N30" s="7" t="s">
        <v>40</v>
      </c>
      <c r="O30" s="5"/>
      <c r="P30" s="5"/>
      <c r="Q30" s="5"/>
      <c r="AD30" s="63">
        <v>29</v>
      </c>
      <c r="AN30" s="63" t="s">
        <v>3261</v>
      </c>
      <c r="AZ30" s="37" t="str">
        <f>IFERROR(IF(COUNTA(F30,G30,H30)=3,DATE(H30,MATCH(G30,{"Jan";"Feb";"Mar";"Apr";"May";"Jun";"Jul";"Aug";"Sep";"Oct";"Nov";"Dec"},0),F30),""),"")</f>
        <v/>
      </c>
    </row>
    <row r="31" spans="1:79" x14ac:dyDescent="0.25">
      <c r="A31" s="5"/>
      <c r="B31" s="7" t="s">
        <v>323</v>
      </c>
      <c r="C31" s="16"/>
      <c r="D31" s="15" t="s">
        <v>9</v>
      </c>
      <c r="E31" s="5"/>
      <c r="F31" s="32"/>
      <c r="G31" s="32"/>
      <c r="H31" s="32"/>
      <c r="I31" s="5"/>
      <c r="J31" s="17"/>
      <c r="K31" s="5"/>
      <c r="L31" s="17"/>
      <c r="M31" s="5"/>
      <c r="N31" s="17"/>
      <c r="O31" s="5"/>
      <c r="P31" s="5"/>
      <c r="Q31" s="5"/>
      <c r="AD31" s="63">
        <v>30</v>
      </c>
      <c r="AN31" s="63" t="s">
        <v>3262</v>
      </c>
      <c r="AZ31" s="37" t="str">
        <f>IFERROR(IF(COUNTA(F31,G31,H31)=3,DATE(H31,MATCH(G31,{"Jan";"Feb";"Mar";"Apr";"May";"Jun";"Jul";"Aug";"Sep";"Oct";"Nov";"Dec"},0),F31),""),"")</f>
        <v/>
      </c>
    </row>
    <row r="32" spans="1:79" x14ac:dyDescent="0.25">
      <c r="A32" s="5"/>
      <c r="B32" s="8" t="s">
        <v>68</v>
      </c>
      <c r="C32" s="8" t="s">
        <v>69</v>
      </c>
      <c r="D32" s="8" t="s">
        <v>70</v>
      </c>
      <c r="E32" s="9"/>
      <c r="F32" s="8" t="s">
        <v>71</v>
      </c>
      <c r="G32" s="8" t="s">
        <v>72</v>
      </c>
      <c r="H32" s="8" t="s">
        <v>73</v>
      </c>
      <c r="I32" s="5"/>
      <c r="J32" s="8" t="s">
        <v>10545</v>
      </c>
      <c r="K32" s="9"/>
      <c r="L32" s="8" t="s">
        <v>10546</v>
      </c>
      <c r="M32" s="9"/>
      <c r="N32" s="8" t="s">
        <v>10547</v>
      </c>
      <c r="O32" s="5"/>
      <c r="P32" s="5"/>
      <c r="Q32" s="5"/>
      <c r="AD32" s="63">
        <v>31</v>
      </c>
      <c r="AN32" s="63" t="s">
        <v>3263</v>
      </c>
      <c r="AZ32" s="37" t="str">
        <f>IFERROR(IF(COUNTA(F32,G32,H32)=3,DATE(H32,MATCH(G32,{"Jan";"Feb";"Mar";"Apr";"May";"Jun";"Jul";"Aug";"Sep";"Oct";"Nov";"Dec"},0),F32),""),"")</f>
        <v/>
      </c>
    </row>
    <row r="33" spans="1:79" x14ac:dyDescent="0.25">
      <c r="A33" s="5"/>
      <c r="B33" s="76" t="str">
        <f ca="1">BA33&amp;BB33&amp;BC33&amp;BD33&amp;BE33&amp;BF33&amp;BG33&amp;BH33</f>
        <v/>
      </c>
      <c r="C33" s="104"/>
      <c r="D33" s="104"/>
      <c r="E33" s="104"/>
      <c r="F33" s="104"/>
      <c r="G33" s="104"/>
      <c r="H33" s="104"/>
      <c r="I33" s="104"/>
      <c r="J33" s="104"/>
      <c r="K33" s="104"/>
      <c r="L33" s="104"/>
      <c r="M33" s="104"/>
      <c r="N33" s="104"/>
      <c r="O33" s="104"/>
      <c r="P33" s="104"/>
      <c r="Q33" s="5"/>
      <c r="AN33" s="63" t="s">
        <v>3264</v>
      </c>
      <c r="AZ33" s="37" t="str">
        <f>IFERROR(IF(COUNTA(F33,G33,H33)=3,DATE(H33,MATCH(G33,{"Jan";"Feb";"Mar";"Apr";"May";"Jun";"Jul";"Aug";"Sep";"Oct";"Nov";"Dec"},0),F33),""),"")</f>
        <v/>
      </c>
      <c r="BA33" s="37" t="str">
        <f t="shared" ref="BA33" si="7">IF(AND(C$15="",F31="",C31&lt;&gt;""),"Please enter a complete visit or assessment date.  ","")</f>
        <v/>
      </c>
      <c r="BB33" s="37" t="str">
        <f>IF(C31="","",IF(AND(COUNTA(C$15,D$15,E$15)&gt;1,COUNTA(C$15,D$15,E$15)&lt;3),"Enter a complete visit date.  ",IF(COUNTA(C$15,D$15,E$15)=0,"",IF(COUNTIF(AN$2:AN$7306,C$15&amp;D$15&amp;E$15)&gt;0,"","Enter a valid visit date.  "))))</f>
        <v/>
      </c>
      <c r="BC33" s="37" t="str">
        <f>IF(AND(COUNTA(F31,G31,H31)&gt;1,COUNTA(F31,G31,H31)&lt;3),"Please enter a complete assessment date.  ",IF(COUNTA(F31,G31,H31)=0,"",IF(COUNTIF(AN$2:AN$7306,F31&amp;G31&amp;H31)&gt;0,"","Enter a valid assessment date.  ")))</f>
        <v/>
      </c>
      <c r="BD33" s="37" t="str">
        <f t="shared" ref="BD33" si="8">IF(AND(C31="",F31&amp;G31&amp;H31&amp;J31&amp;L31&amp;N31&lt;&gt;""),"Information on this lesion exists, but no size is entered.  ","")</f>
        <v/>
      </c>
      <c r="BE33" s="37" t="str">
        <f t="shared" ref="BE33" ca="1" si="9">IF(AZ$15="","",IF(AZ$15&gt;NOW(),"Visit date is in the future.  ",""))</f>
        <v/>
      </c>
      <c r="BF33" s="37" t="str">
        <f t="shared" ref="BF33" ca="1" si="10">IF(AZ31&lt;&gt;"",IF(AZ31&gt;NOW(),"Assessment date is in the future.  ",""),"")</f>
        <v/>
      </c>
      <c r="BG33" s="37" t="str">
        <f t="shared" ref="BG33" si="11">IF(AND(C31&lt;&gt;"",D31=""),"Select a Unit.  ","")</f>
        <v/>
      </c>
      <c r="BH33" s="37" t="str">
        <f t="shared" ref="BH33" si="12">IF(AND(C31&lt;&gt;"",J31=""),"'Measured on' entry is missing.  ","")</f>
        <v/>
      </c>
      <c r="CA33" s="37" t="str">
        <f ca="1">IF(BA33&amp;BB33&amp;BC33&amp;BD33&amp;BE33&amp;BF33&amp;BG33&amp;BH33&amp;BI33&amp;BJ33&amp;BK33&amp;BL33&amp;BM33&amp;BN33&amp;BO33&amp;BP33&amp;BQ33&amp;BR33&amp;BS33&amp;BT33&amp;BU33&amp;BV33&amp;BW33&amp;BX33&amp;BY33&amp;BZ33&lt;&gt;"","V0Issue","V0Clean")</f>
        <v>V0Clean</v>
      </c>
    </row>
    <row r="34" spans="1:79" x14ac:dyDescent="0.25">
      <c r="A34" s="5"/>
      <c r="B34" s="104"/>
      <c r="C34" s="104"/>
      <c r="D34" s="104"/>
      <c r="E34" s="104"/>
      <c r="F34" s="104"/>
      <c r="G34" s="104"/>
      <c r="H34" s="104"/>
      <c r="I34" s="104"/>
      <c r="J34" s="104"/>
      <c r="K34" s="104"/>
      <c r="L34" s="104"/>
      <c r="M34" s="104"/>
      <c r="N34" s="104"/>
      <c r="O34" s="104"/>
      <c r="P34" s="104"/>
      <c r="Q34" s="5"/>
      <c r="AN34" s="63" t="s">
        <v>3265</v>
      </c>
      <c r="AZ34" s="37" t="str">
        <f>IFERROR(IF(COUNTA(F34,G34,H34)=3,DATE(H34,MATCH(G34,{"Jan";"Feb";"Mar";"Apr";"May";"Jun";"Jul";"Aug";"Sep";"Oct";"Nov";"Dec"},0),F34),""),"")</f>
        <v/>
      </c>
    </row>
    <row r="35" spans="1:79" x14ac:dyDescent="0.25">
      <c r="A35" s="5"/>
      <c r="B35" s="10"/>
      <c r="C35" s="10"/>
      <c r="D35" s="10"/>
      <c r="E35" s="10"/>
      <c r="F35" s="12" t="s">
        <v>92</v>
      </c>
      <c r="G35" s="5"/>
      <c r="H35" s="5"/>
      <c r="I35" s="5"/>
      <c r="J35" s="10"/>
      <c r="K35" s="10"/>
      <c r="L35" s="10"/>
      <c r="M35" s="10"/>
      <c r="N35" s="10"/>
      <c r="O35" s="5"/>
      <c r="P35" s="5"/>
      <c r="Q35" s="5"/>
      <c r="AN35" s="63" t="s">
        <v>3266</v>
      </c>
      <c r="AZ35" s="37" t="str">
        <f>IFERROR(IF(COUNTA(F35,G35,H35)=3,DATE(H35,MATCH(G35,{"Jan";"Feb";"Mar";"Apr";"May";"Jun";"Jul";"Aug";"Sep";"Oct";"Nov";"Dec"},0),F35),""),"")</f>
        <v/>
      </c>
    </row>
    <row r="36" spans="1:79" x14ac:dyDescent="0.25">
      <c r="A36" s="5"/>
      <c r="B36" s="5"/>
      <c r="C36" s="7" t="s">
        <v>35</v>
      </c>
      <c r="D36" s="7" t="s">
        <v>36</v>
      </c>
      <c r="E36" s="7"/>
      <c r="F36" s="7" t="s">
        <v>47</v>
      </c>
      <c r="G36" s="7" t="s">
        <v>48</v>
      </c>
      <c r="H36" s="7" t="s">
        <v>49</v>
      </c>
      <c r="I36" s="5"/>
      <c r="J36" s="7" t="s">
        <v>316</v>
      </c>
      <c r="K36" s="5"/>
      <c r="L36" s="7" t="s">
        <v>39</v>
      </c>
      <c r="M36" s="5"/>
      <c r="N36" s="7" t="s">
        <v>40</v>
      </c>
      <c r="O36" s="5"/>
      <c r="P36" s="5"/>
      <c r="Q36" s="5"/>
      <c r="AN36" s="63" t="s">
        <v>3267</v>
      </c>
      <c r="AZ36" s="37" t="str">
        <f>IFERROR(IF(COUNTA(F36,G36,H36)=3,DATE(H36,MATCH(G36,{"Jan";"Feb";"Mar";"Apr";"May";"Jun";"Jul";"Aug";"Sep";"Oct";"Nov";"Dec"},0),F36),""),"")</f>
        <v/>
      </c>
    </row>
    <row r="37" spans="1:79" x14ac:dyDescent="0.25">
      <c r="A37" s="5"/>
      <c r="B37" s="7" t="s">
        <v>324</v>
      </c>
      <c r="C37" s="16"/>
      <c r="D37" s="15" t="s">
        <v>9</v>
      </c>
      <c r="E37" s="5"/>
      <c r="F37" s="32"/>
      <c r="G37" s="32"/>
      <c r="H37" s="32"/>
      <c r="I37" s="5"/>
      <c r="J37" s="17"/>
      <c r="K37" s="5"/>
      <c r="L37" s="17"/>
      <c r="M37" s="5"/>
      <c r="N37" s="17"/>
      <c r="O37" s="5"/>
      <c r="P37" s="5"/>
      <c r="Q37" s="5"/>
      <c r="AN37" s="63" t="s">
        <v>3268</v>
      </c>
      <c r="AZ37" s="37" t="str">
        <f>IFERROR(IF(COUNTA(F37,G37,H37)=3,DATE(H37,MATCH(G37,{"Jan";"Feb";"Mar";"Apr";"May";"Jun";"Jul";"Aug";"Sep";"Oct";"Nov";"Dec"},0),F37),""),"")</f>
        <v/>
      </c>
    </row>
    <row r="38" spans="1:79" x14ac:dyDescent="0.25">
      <c r="A38" s="5"/>
      <c r="B38" s="8" t="s">
        <v>74</v>
      </c>
      <c r="C38" s="8" t="s">
        <v>75</v>
      </c>
      <c r="D38" s="8" t="s">
        <v>76</v>
      </c>
      <c r="E38" s="9"/>
      <c r="F38" s="8" t="s">
        <v>77</v>
      </c>
      <c r="G38" s="8" t="s">
        <v>78</v>
      </c>
      <c r="H38" s="8" t="s">
        <v>79</v>
      </c>
      <c r="I38" s="5"/>
      <c r="J38" s="8" t="s">
        <v>10548</v>
      </c>
      <c r="K38" s="9"/>
      <c r="L38" s="8" t="s">
        <v>10549</v>
      </c>
      <c r="M38" s="9"/>
      <c r="N38" s="8" t="s">
        <v>10550</v>
      </c>
      <c r="O38" s="5"/>
      <c r="P38" s="5"/>
      <c r="Q38" s="5"/>
      <c r="AN38" s="63" t="s">
        <v>3269</v>
      </c>
      <c r="AZ38" s="37" t="str">
        <f>IFERROR(IF(COUNTA(F38,G38,H38)=3,DATE(H38,MATCH(G38,{"Jan";"Feb";"Mar";"Apr";"May";"Jun";"Jul";"Aug";"Sep";"Oct";"Nov";"Dec"},0),F38),""),"")</f>
        <v/>
      </c>
    </row>
    <row r="39" spans="1:79" x14ac:dyDescent="0.25">
      <c r="A39" s="5"/>
      <c r="B39" s="76" t="str">
        <f ca="1">BA39&amp;BB39&amp;BC39&amp;BD39&amp;BE39&amp;BF39&amp;BG39&amp;BH39</f>
        <v/>
      </c>
      <c r="C39" s="104"/>
      <c r="D39" s="104"/>
      <c r="E39" s="104"/>
      <c r="F39" s="104"/>
      <c r="G39" s="104"/>
      <c r="H39" s="104"/>
      <c r="I39" s="104"/>
      <c r="J39" s="104"/>
      <c r="K39" s="104"/>
      <c r="L39" s="104"/>
      <c r="M39" s="104"/>
      <c r="N39" s="104"/>
      <c r="O39" s="104"/>
      <c r="P39" s="104"/>
      <c r="Q39" s="5"/>
      <c r="AN39" s="63" t="s">
        <v>3270</v>
      </c>
      <c r="AZ39" s="37" t="str">
        <f>IFERROR(IF(COUNTA(F39,G39,H39)=3,DATE(H39,MATCH(G39,{"Jan";"Feb";"Mar";"Apr";"May";"Jun";"Jul";"Aug";"Sep";"Oct";"Nov";"Dec"},0),F39),""),"")</f>
        <v/>
      </c>
      <c r="BA39" s="37" t="str">
        <f t="shared" ref="BA39" si="13">IF(AND(C$15="",F37="",C37&lt;&gt;""),"Please enter a complete visit or assessment date.  ","")</f>
        <v/>
      </c>
      <c r="BB39" s="37" t="str">
        <f>IF(C37="","",IF(AND(COUNTA(C$15,D$15,E$15)&gt;1,COUNTA(C$15,D$15,E$15)&lt;3),"Enter a complete visit date.  ",IF(COUNTA(C$15,D$15,E$15)=0,"",IF(COUNTIF(AN$2:AN$7306,C$15&amp;D$15&amp;E$15)&gt;0,"","Enter a valid visit date.  "))))</f>
        <v/>
      </c>
      <c r="BC39" s="37" t="str">
        <f>IF(AND(COUNTA(F37,G37,H37)&gt;1,COUNTA(F37,G37,H37)&lt;3),"Please enter a complete assessment date.  ",IF(COUNTA(F37,G37,H37)=0,"",IF(COUNTIF(AN$2:AN$7306,F37&amp;G37&amp;H37)&gt;0,"","Enter a valid assessment date.  ")))</f>
        <v/>
      </c>
      <c r="BD39" s="37" t="str">
        <f t="shared" ref="BD39" si="14">IF(AND(C37="",F37&amp;G37&amp;H37&amp;J37&amp;L37&amp;N37&lt;&gt;""),"Information on this lesion exists, but no size is entered.  ","")</f>
        <v/>
      </c>
      <c r="BE39" s="37" t="str">
        <f t="shared" ref="BE39" ca="1" si="15">IF(AZ$15="","",IF(AZ$15&gt;NOW(),"Visit date is in the future.  ",""))</f>
        <v/>
      </c>
      <c r="BF39" s="37" t="str">
        <f t="shared" ref="BF39" ca="1" si="16">IF(AZ37&lt;&gt;"",IF(AZ37&gt;NOW(),"Assessment date is in the future.  ",""),"")</f>
        <v/>
      </c>
      <c r="BG39" s="37" t="str">
        <f t="shared" ref="BG39" si="17">IF(AND(C37&lt;&gt;"",D37=""),"Select a Unit.  ","")</f>
        <v/>
      </c>
      <c r="BH39" s="37" t="str">
        <f t="shared" ref="BH39" si="18">IF(AND(C37&lt;&gt;"",J37=""),"'Measured on' entry is missing.  ","")</f>
        <v/>
      </c>
      <c r="CA39" s="37" t="str">
        <f ca="1">IF(BA39&amp;BB39&amp;BC39&amp;BD39&amp;BE39&amp;BF39&amp;BG39&amp;BH39&amp;BI39&amp;BJ39&amp;BK39&amp;BL39&amp;BM39&amp;BN39&amp;BO39&amp;BP39&amp;BQ39&amp;BR39&amp;BS39&amp;BT39&amp;BU39&amp;BV39&amp;BW39&amp;BX39&amp;BY39&amp;BZ39&lt;&gt;"","V0Issue","V0Clean")</f>
        <v>V0Clean</v>
      </c>
    </row>
    <row r="40" spans="1:79" x14ac:dyDescent="0.25">
      <c r="A40" s="5"/>
      <c r="B40" s="104"/>
      <c r="C40" s="104"/>
      <c r="D40" s="104"/>
      <c r="E40" s="104"/>
      <c r="F40" s="104"/>
      <c r="G40" s="104"/>
      <c r="H40" s="104"/>
      <c r="I40" s="104"/>
      <c r="J40" s="104"/>
      <c r="K40" s="104"/>
      <c r="L40" s="104"/>
      <c r="M40" s="104"/>
      <c r="N40" s="104"/>
      <c r="O40" s="104"/>
      <c r="P40" s="104"/>
      <c r="Q40" s="5"/>
      <c r="AN40" s="63" t="s">
        <v>3271</v>
      </c>
      <c r="AZ40" s="37" t="str">
        <f>IFERROR(IF(COUNTA(F40,G40,H40)=3,DATE(H40,MATCH(G40,{"Jan";"Feb";"Mar";"Apr";"May";"Jun";"Jul";"Aug";"Sep";"Oct";"Nov";"Dec"},0),F40),""),"")</f>
        <v/>
      </c>
    </row>
    <row r="41" spans="1:79" x14ac:dyDescent="0.25">
      <c r="A41" s="5"/>
      <c r="B41" s="10"/>
      <c r="C41" s="10"/>
      <c r="D41" s="10"/>
      <c r="E41" s="10"/>
      <c r="F41" s="12" t="s">
        <v>92</v>
      </c>
      <c r="G41" s="5"/>
      <c r="H41" s="5"/>
      <c r="I41" s="5"/>
      <c r="J41" s="10"/>
      <c r="K41" s="10"/>
      <c r="L41" s="10"/>
      <c r="M41" s="10"/>
      <c r="N41" s="10"/>
      <c r="O41" s="5"/>
      <c r="P41" s="5"/>
      <c r="Q41" s="5"/>
      <c r="AN41" s="63" t="s">
        <v>3272</v>
      </c>
      <c r="AZ41" s="37" t="str">
        <f>IFERROR(IF(COUNTA(F41,G41,H41)=3,DATE(H41,MATCH(G41,{"Jan";"Feb";"Mar";"Apr";"May";"Jun";"Jul";"Aug";"Sep";"Oct";"Nov";"Dec"},0),F41),""),"")</f>
        <v/>
      </c>
    </row>
    <row r="42" spans="1:79" x14ac:dyDescent="0.25">
      <c r="A42" s="5"/>
      <c r="B42" s="5"/>
      <c r="C42" s="7" t="s">
        <v>35</v>
      </c>
      <c r="D42" s="7" t="s">
        <v>36</v>
      </c>
      <c r="E42" s="7"/>
      <c r="F42" s="7" t="s">
        <v>47</v>
      </c>
      <c r="G42" s="7" t="s">
        <v>48</v>
      </c>
      <c r="H42" s="7" t="s">
        <v>49</v>
      </c>
      <c r="I42" s="5"/>
      <c r="J42" s="7" t="s">
        <v>316</v>
      </c>
      <c r="K42" s="5"/>
      <c r="L42" s="7" t="s">
        <v>39</v>
      </c>
      <c r="M42" s="5"/>
      <c r="N42" s="7" t="s">
        <v>40</v>
      </c>
      <c r="O42" s="5"/>
      <c r="P42" s="5"/>
      <c r="Q42" s="5"/>
      <c r="AN42" s="63" t="s">
        <v>3273</v>
      </c>
      <c r="AZ42" s="37" t="str">
        <f>IFERROR(IF(COUNTA(F42,G42,H42)=3,DATE(H42,MATCH(G42,{"Jan";"Feb";"Mar";"Apr";"May";"Jun";"Jul";"Aug";"Sep";"Oct";"Nov";"Dec"},0),F42),""),"")</f>
        <v/>
      </c>
    </row>
    <row r="43" spans="1:79" x14ac:dyDescent="0.25">
      <c r="A43" s="5"/>
      <c r="B43" s="7" t="s">
        <v>325</v>
      </c>
      <c r="C43" s="16"/>
      <c r="D43" s="15" t="s">
        <v>9</v>
      </c>
      <c r="E43" s="5"/>
      <c r="F43" s="32"/>
      <c r="G43" s="32"/>
      <c r="H43" s="32"/>
      <c r="I43" s="5"/>
      <c r="J43" s="17"/>
      <c r="K43" s="5"/>
      <c r="L43" s="17"/>
      <c r="M43" s="5"/>
      <c r="N43" s="17"/>
      <c r="O43" s="5"/>
      <c r="P43" s="5"/>
      <c r="Q43" s="5"/>
      <c r="AN43" s="63" t="s">
        <v>3274</v>
      </c>
      <c r="AZ43" s="37" t="str">
        <f>IFERROR(IF(COUNTA(F43,G43,H43)=3,DATE(H43,MATCH(G43,{"Jan";"Feb";"Mar";"Apr";"May";"Jun";"Jul";"Aug";"Sep";"Oct";"Nov";"Dec"},0),F43),""),"")</f>
        <v/>
      </c>
    </row>
    <row r="44" spans="1:79" x14ac:dyDescent="0.25">
      <c r="A44" s="5"/>
      <c r="B44" s="8" t="s">
        <v>80</v>
      </c>
      <c r="C44" s="8" t="s">
        <v>81</v>
      </c>
      <c r="D44" s="8" t="s">
        <v>82</v>
      </c>
      <c r="E44" s="9"/>
      <c r="F44" s="8" t="s">
        <v>83</v>
      </c>
      <c r="G44" s="8" t="s">
        <v>84</v>
      </c>
      <c r="H44" s="8" t="s">
        <v>85</v>
      </c>
      <c r="I44" s="5"/>
      <c r="J44" s="8" t="s">
        <v>10551</v>
      </c>
      <c r="K44" s="9"/>
      <c r="L44" s="8" t="s">
        <v>10552</v>
      </c>
      <c r="M44" s="9"/>
      <c r="N44" s="8" t="s">
        <v>10553</v>
      </c>
      <c r="O44" s="5"/>
      <c r="P44" s="5"/>
      <c r="Q44" s="5"/>
      <c r="AN44" s="63" t="s">
        <v>3275</v>
      </c>
      <c r="AZ44" s="37" t="str">
        <f>IFERROR(IF(COUNTA(F44,G44,H44)=3,DATE(H44,MATCH(G44,{"Jan";"Feb";"Mar";"Apr";"May";"Jun";"Jul";"Aug";"Sep";"Oct";"Nov";"Dec"},0),F44),""),"")</f>
        <v/>
      </c>
    </row>
    <row r="45" spans="1:79" x14ac:dyDescent="0.25">
      <c r="A45" s="5"/>
      <c r="B45" s="76" t="str">
        <f ca="1">BA45&amp;BB45&amp;BC45&amp;BD45&amp;BE45&amp;BF45&amp;BG45&amp;BH45</f>
        <v/>
      </c>
      <c r="C45" s="104"/>
      <c r="D45" s="104"/>
      <c r="E45" s="104"/>
      <c r="F45" s="104"/>
      <c r="G45" s="104"/>
      <c r="H45" s="104"/>
      <c r="I45" s="104"/>
      <c r="J45" s="104"/>
      <c r="K45" s="104"/>
      <c r="L45" s="104"/>
      <c r="M45" s="104"/>
      <c r="N45" s="104"/>
      <c r="O45" s="104"/>
      <c r="P45" s="104"/>
      <c r="Q45" s="5"/>
      <c r="AN45" s="63" t="s">
        <v>3276</v>
      </c>
      <c r="AZ45" s="37" t="str">
        <f>IFERROR(IF(COUNTA(F45,G45,H45)=3,DATE(H45,MATCH(G45,{"Jan";"Feb";"Mar";"Apr";"May";"Jun";"Jul";"Aug";"Sep";"Oct";"Nov";"Dec"},0),F45),""),"")</f>
        <v/>
      </c>
      <c r="BA45" s="37" t="str">
        <f t="shared" ref="BA45" si="19">IF(AND(C$15="",F43="",C43&lt;&gt;""),"Please enter a complete visit or assessment date.  ","")</f>
        <v/>
      </c>
      <c r="BB45" s="37" t="str">
        <f>IF(C43="","",IF(AND(COUNTA(C$15,D$15,E$15)&gt;1,COUNTA(C$15,D$15,E$15)&lt;3),"Enter a complete visit date.  ",IF(COUNTA(C$15,D$15,E$15)=0,"",IF(COUNTIF(AN$2:AN$7306,C$15&amp;D$15&amp;E$15)&gt;0,"","Enter a valid visit date.  "))))</f>
        <v/>
      </c>
      <c r="BC45" s="37" t="str">
        <f>IF(AND(COUNTA(F43,G43,H43)&gt;1,COUNTA(F43,G43,H43)&lt;3),"Please enter a complete assessment date.  ",IF(COUNTA(F43,G43,H43)=0,"",IF(COUNTIF(AN$2:AN$7306,F43&amp;G43&amp;H43)&gt;0,"","Enter a valid assessment date.  ")))</f>
        <v/>
      </c>
      <c r="BD45" s="37" t="str">
        <f t="shared" ref="BD45" si="20">IF(AND(C43="",F43&amp;G43&amp;H43&amp;J43&amp;L43&amp;N43&lt;&gt;""),"Information on this lesion exists, but no size is entered.  ","")</f>
        <v/>
      </c>
      <c r="BE45" s="37" t="str">
        <f t="shared" ref="BE45" ca="1" si="21">IF(AZ$15="","",IF(AZ$15&gt;NOW(),"Visit date is in the future.  ",""))</f>
        <v/>
      </c>
      <c r="BF45" s="37" t="str">
        <f t="shared" ref="BF45" ca="1" si="22">IF(AZ43&lt;&gt;"",IF(AZ43&gt;NOW(),"Assessment date is in the future.  ",""),"")</f>
        <v/>
      </c>
      <c r="BG45" s="37" t="str">
        <f t="shared" ref="BG45" si="23">IF(AND(C43&lt;&gt;"",D43=""),"Select a Unit.  ","")</f>
        <v/>
      </c>
      <c r="BH45" s="37" t="str">
        <f t="shared" ref="BH45" si="24">IF(AND(C43&lt;&gt;"",J43=""),"'Measured on' entry is missing.  ","")</f>
        <v/>
      </c>
      <c r="CA45" s="37" t="str">
        <f ca="1">IF(BA45&amp;BB45&amp;BC45&amp;BD45&amp;BE45&amp;BF45&amp;BG45&amp;BH45&amp;BI45&amp;BJ45&amp;BK45&amp;BL45&amp;BM45&amp;BN45&amp;BO45&amp;BP45&amp;BQ45&amp;BR45&amp;BS45&amp;BT45&amp;BU45&amp;BV45&amp;BW45&amp;BX45&amp;BY45&amp;BZ45&lt;&gt;"","V0Issue","V0Clean")</f>
        <v>V0Clean</v>
      </c>
    </row>
    <row r="46" spans="1:79" x14ac:dyDescent="0.25">
      <c r="A46" s="5"/>
      <c r="B46" s="104"/>
      <c r="C46" s="104"/>
      <c r="D46" s="104"/>
      <c r="E46" s="104"/>
      <c r="F46" s="104"/>
      <c r="G46" s="104"/>
      <c r="H46" s="104"/>
      <c r="I46" s="104"/>
      <c r="J46" s="104"/>
      <c r="K46" s="104"/>
      <c r="L46" s="104"/>
      <c r="M46" s="104"/>
      <c r="N46" s="104"/>
      <c r="O46" s="104"/>
      <c r="P46" s="104"/>
      <c r="Q46" s="5"/>
      <c r="AN46" s="63" t="s">
        <v>3277</v>
      </c>
      <c r="AZ46" s="37" t="str">
        <f>IFERROR(IF(COUNTA(F46,G46,H46)=3,DATE(H46,MATCH(G46,{"Jan";"Feb";"Mar";"Apr";"May";"Jun";"Jul";"Aug";"Sep";"Oct";"Nov";"Dec"},0),F46),""),"")</f>
        <v/>
      </c>
    </row>
    <row r="47" spans="1:79" ht="18" customHeight="1" x14ac:dyDescent="0.25">
      <c r="A47" s="5"/>
      <c r="B47" s="105" t="s">
        <v>319</v>
      </c>
      <c r="C47" s="10"/>
      <c r="D47" s="10"/>
      <c r="E47" s="10"/>
      <c r="F47" s="12" t="s">
        <v>92</v>
      </c>
      <c r="G47" s="5"/>
      <c r="H47" s="5"/>
      <c r="I47" s="5"/>
      <c r="J47" s="10"/>
      <c r="K47" s="10"/>
      <c r="L47" s="10"/>
      <c r="M47" s="10"/>
      <c r="N47" s="10"/>
      <c r="O47" s="5"/>
      <c r="P47" s="5"/>
      <c r="Q47" s="5"/>
      <c r="AN47" s="63" t="s">
        <v>3278</v>
      </c>
      <c r="AZ47" s="37" t="str">
        <f>IFERROR(IF(COUNTA(F47,G47,H47)=3,DATE(H47,MATCH(G47,{"Jan";"Feb";"Mar";"Apr";"May";"Jun";"Jul";"Aug";"Sep";"Oct";"Nov";"Dec"},0),F47),""),"")</f>
        <v/>
      </c>
    </row>
    <row r="48" spans="1:79" ht="18" customHeight="1" x14ac:dyDescent="0.25">
      <c r="A48" s="5"/>
      <c r="B48" s="106"/>
      <c r="C48" s="7" t="s">
        <v>35</v>
      </c>
      <c r="D48" s="7" t="s">
        <v>36</v>
      </c>
      <c r="E48" s="7"/>
      <c r="F48" s="7" t="s">
        <v>47</v>
      </c>
      <c r="G48" s="7" t="s">
        <v>48</v>
      </c>
      <c r="H48" s="7" t="s">
        <v>49</v>
      </c>
      <c r="I48" s="5"/>
      <c r="J48" s="7" t="s">
        <v>316</v>
      </c>
      <c r="K48" s="5"/>
      <c r="L48" s="7" t="s">
        <v>39</v>
      </c>
      <c r="M48" s="5"/>
      <c r="N48" s="7" t="s">
        <v>40</v>
      </c>
      <c r="O48" s="5"/>
      <c r="P48" s="5"/>
      <c r="Q48" s="5"/>
      <c r="AN48" s="63" t="s">
        <v>3279</v>
      </c>
      <c r="AZ48" s="37" t="str">
        <f>IFERROR(IF(COUNTA(F48,G48,H48)=3,DATE(H48,MATCH(G48,{"Jan";"Feb";"Mar";"Apr";"May";"Jun";"Jul";"Aug";"Sep";"Oct";"Nov";"Dec"},0),F48),""),"")</f>
        <v/>
      </c>
    </row>
    <row r="49" spans="1:79" x14ac:dyDescent="0.25">
      <c r="A49" s="5"/>
      <c r="B49" s="7" t="s">
        <v>326</v>
      </c>
      <c r="C49" s="16"/>
      <c r="D49" s="15" t="s">
        <v>9</v>
      </c>
      <c r="E49" s="5"/>
      <c r="F49" s="32"/>
      <c r="G49" s="32"/>
      <c r="H49" s="32"/>
      <c r="I49" s="5"/>
      <c r="J49" s="17"/>
      <c r="K49" s="5"/>
      <c r="L49" s="17"/>
      <c r="M49" s="5"/>
      <c r="N49" s="17"/>
      <c r="O49" s="5"/>
      <c r="P49" s="5"/>
      <c r="Q49" s="5"/>
      <c r="AN49" s="63" t="s">
        <v>3280</v>
      </c>
      <c r="AZ49" s="37" t="str">
        <f>IFERROR(IF(COUNTA(F49,G49,H49)=3,DATE(H49,MATCH(G49,{"Jan";"Feb";"Mar";"Apr";"May";"Jun";"Jul";"Aug";"Sep";"Oct";"Nov";"Dec"},0),F49),""),"")</f>
        <v/>
      </c>
    </row>
    <row r="50" spans="1:79" x14ac:dyDescent="0.25">
      <c r="A50" s="5"/>
      <c r="B50" s="8" t="s">
        <v>86</v>
      </c>
      <c r="C50" s="8" t="s">
        <v>87</v>
      </c>
      <c r="D50" s="8" t="s">
        <v>88</v>
      </c>
      <c r="E50" s="9"/>
      <c r="F50" s="8" t="s">
        <v>89</v>
      </c>
      <c r="G50" s="8" t="s">
        <v>90</v>
      </c>
      <c r="H50" s="8" t="s">
        <v>91</v>
      </c>
      <c r="I50" s="5"/>
      <c r="J50" s="8" t="s">
        <v>10554</v>
      </c>
      <c r="K50" s="9"/>
      <c r="L50" s="8" t="s">
        <v>10555</v>
      </c>
      <c r="M50" s="9"/>
      <c r="N50" s="8" t="s">
        <v>10556</v>
      </c>
      <c r="O50" s="5"/>
      <c r="P50" s="5"/>
      <c r="Q50" s="5"/>
      <c r="AN50" s="63" t="s">
        <v>3281</v>
      </c>
      <c r="AZ50" s="37" t="str">
        <f>IFERROR(IF(COUNTA(F50,G50,H50)=3,DATE(H50,MATCH(G50,{"Jan";"Feb";"Mar";"Apr";"May";"Jun";"Jul";"Aug";"Sep";"Oct";"Nov";"Dec"},0),F50),""),"")</f>
        <v/>
      </c>
    </row>
    <row r="51" spans="1:79" x14ac:dyDescent="0.25">
      <c r="A51" s="5"/>
      <c r="B51" s="76" t="str">
        <f ca="1">BA51&amp;BB51&amp;BC51&amp;BD51&amp;BE51&amp;BF51&amp;BG51&amp;BH51</f>
        <v/>
      </c>
      <c r="C51" s="104"/>
      <c r="D51" s="104"/>
      <c r="E51" s="104"/>
      <c r="F51" s="104"/>
      <c r="G51" s="104"/>
      <c r="H51" s="104"/>
      <c r="I51" s="104"/>
      <c r="J51" s="104"/>
      <c r="K51" s="104"/>
      <c r="L51" s="104"/>
      <c r="M51" s="104"/>
      <c r="N51" s="104"/>
      <c r="O51" s="104"/>
      <c r="P51" s="104"/>
      <c r="Q51" s="5"/>
      <c r="AN51" s="63" t="s">
        <v>3282</v>
      </c>
      <c r="AZ51" s="37" t="str">
        <f>IFERROR(IF(COUNTA(F51,G51,H51)=3,DATE(H51,MATCH(G51,{"Jan";"Feb";"Mar";"Apr";"May";"Jun";"Jul";"Aug";"Sep";"Oct";"Nov";"Dec"},0),F51),""),"")</f>
        <v/>
      </c>
      <c r="BA51" s="37" t="str">
        <f t="shared" ref="BA51" si="25">IF(AND(C$15="",F49="",C49&lt;&gt;""),"Please enter a complete visit or assessment date.  ","")</f>
        <v/>
      </c>
      <c r="BB51" s="37" t="str">
        <f>IF(C49="","",IF(AND(COUNTA(C$15,D$15,E$15)&gt;1,COUNTA(C$15,D$15,E$15)&lt;3),"Enter a complete visit date.  ",IF(COUNTA(C$15,D$15,E$15)=0,"",IF(COUNTIF(AN$2:AN$7306,C$15&amp;D$15&amp;E$15)&gt;0,"","Enter a valid visit date.  "))))</f>
        <v/>
      </c>
      <c r="BC51" s="37" t="str">
        <f>IF(AND(COUNTA(F49,G49,H49)&gt;1,COUNTA(F49,G49,H49)&lt;3),"Please enter a complete assessment date.  ",IF(COUNTA(F49,G49,H49)=0,"",IF(COUNTIF(AN$2:AN$7306,F49&amp;G49&amp;H49)&gt;0,"","Enter a valid assessment date.  ")))</f>
        <v/>
      </c>
      <c r="BD51" s="37" t="str">
        <f t="shared" ref="BD51" si="26">IF(AND(C49="",F49&amp;G49&amp;H49&amp;J49&amp;L49&amp;N49&lt;&gt;""),"Information on this lesion exists, but no size is entered.  ","")</f>
        <v/>
      </c>
      <c r="BE51" s="37" t="str">
        <f t="shared" ref="BE51" ca="1" si="27">IF(AZ$15="","",IF(AZ$15&gt;NOW(),"Visit date is in the future.  ",""))</f>
        <v/>
      </c>
      <c r="BF51" s="37" t="str">
        <f t="shared" ref="BF51" ca="1" si="28">IF(AZ49&lt;&gt;"",IF(AZ49&gt;NOW(),"Assessment date is in the future.  ",""),"")</f>
        <v/>
      </c>
      <c r="BG51" s="37" t="str">
        <f t="shared" ref="BG51" si="29">IF(AND(C49&lt;&gt;"",D49=""),"Select a Unit.  ","")</f>
        <v/>
      </c>
      <c r="BH51" s="37" t="str">
        <f t="shared" ref="BH51" si="30">IF(AND(C49&lt;&gt;"",J49=""),"'Measured on' entry is missing.  ","")</f>
        <v/>
      </c>
      <c r="CA51" s="37" t="str">
        <f ca="1">IF(BA51&amp;BB51&amp;BC51&amp;BD51&amp;BE51&amp;BF51&amp;BG51&amp;BH51&amp;BI51&amp;BJ51&amp;BK51&amp;BL51&amp;BM51&amp;BN51&amp;BO51&amp;BP51&amp;BQ51&amp;BR51&amp;BS51&amp;BT51&amp;BU51&amp;BV51&amp;BW51&amp;BX51&amp;BY51&amp;BZ51&lt;&gt;"","V0Issue","V0Clean")</f>
        <v>V0Clean</v>
      </c>
    </row>
    <row r="52" spans="1:79" x14ac:dyDescent="0.25">
      <c r="A52" s="5"/>
      <c r="B52" s="104"/>
      <c r="C52" s="104"/>
      <c r="D52" s="104"/>
      <c r="E52" s="104"/>
      <c r="F52" s="104"/>
      <c r="G52" s="104"/>
      <c r="H52" s="104"/>
      <c r="I52" s="104"/>
      <c r="J52" s="104"/>
      <c r="K52" s="104"/>
      <c r="L52" s="104"/>
      <c r="M52" s="104"/>
      <c r="N52" s="104"/>
      <c r="O52" s="104"/>
      <c r="P52" s="104"/>
      <c r="Q52" s="5"/>
      <c r="AN52" s="63" t="s">
        <v>3283</v>
      </c>
      <c r="AZ52" s="37" t="str">
        <f>IFERROR(IF(COUNTA(F52,G52,H52)=3,DATE(H52,MATCH(G52,{"Jan";"Feb";"Mar";"Apr";"May";"Jun";"Jul";"Aug";"Sep";"Oct";"Nov";"Dec"},0),F52),""),"")</f>
        <v/>
      </c>
    </row>
    <row r="53" spans="1:79" x14ac:dyDescent="0.25">
      <c r="A53" s="5"/>
      <c r="B53" s="10"/>
      <c r="C53" s="10"/>
      <c r="D53" s="10"/>
      <c r="E53" s="10"/>
      <c r="F53" s="12" t="s">
        <v>92</v>
      </c>
      <c r="G53" s="5"/>
      <c r="H53" s="5"/>
      <c r="I53" s="5"/>
      <c r="J53" s="10"/>
      <c r="K53" s="10"/>
      <c r="L53" s="10"/>
      <c r="M53" s="10"/>
      <c r="N53" s="10"/>
      <c r="O53" s="5"/>
      <c r="P53" s="5"/>
      <c r="Q53" s="5"/>
      <c r="AN53" s="63" t="s">
        <v>3284</v>
      </c>
      <c r="AZ53" s="37" t="str">
        <f>IFERROR(IF(COUNTA(F53,G53,H53)=3,DATE(H53,MATCH(G53,{"Jan";"Feb";"Mar";"Apr";"May";"Jun";"Jul";"Aug";"Sep";"Oct";"Nov";"Dec"},0),F53),""),"")</f>
        <v/>
      </c>
    </row>
    <row r="54" spans="1:79" x14ac:dyDescent="0.25">
      <c r="A54" s="5"/>
      <c r="B54" s="5"/>
      <c r="C54" s="7" t="s">
        <v>35</v>
      </c>
      <c r="D54" s="7" t="s">
        <v>36</v>
      </c>
      <c r="E54" s="7"/>
      <c r="F54" s="7" t="s">
        <v>47</v>
      </c>
      <c r="G54" s="7" t="s">
        <v>48</v>
      </c>
      <c r="H54" s="7" t="s">
        <v>49</v>
      </c>
      <c r="I54" s="5"/>
      <c r="J54" s="7" t="s">
        <v>316</v>
      </c>
      <c r="K54" s="5"/>
      <c r="L54" s="7" t="s">
        <v>39</v>
      </c>
      <c r="M54" s="5"/>
      <c r="N54" s="7" t="s">
        <v>40</v>
      </c>
      <c r="O54" s="5"/>
      <c r="P54" s="5"/>
      <c r="Q54" s="5"/>
      <c r="AN54" s="63" t="s">
        <v>3285</v>
      </c>
      <c r="AZ54" s="37" t="str">
        <f>IFERROR(IF(COUNTA(F54,G54,H54)=3,DATE(H54,MATCH(G54,{"Jan";"Feb";"Mar";"Apr";"May";"Jun";"Jul";"Aug";"Sep";"Oct";"Nov";"Dec"},0),F54),""),"")</f>
        <v/>
      </c>
    </row>
    <row r="55" spans="1:79" x14ac:dyDescent="0.25">
      <c r="A55" s="5"/>
      <c r="B55" s="7" t="s">
        <v>327</v>
      </c>
      <c r="C55" s="16"/>
      <c r="D55" s="15" t="s">
        <v>9</v>
      </c>
      <c r="E55" s="5"/>
      <c r="F55" s="32"/>
      <c r="G55" s="32"/>
      <c r="H55" s="32"/>
      <c r="I55" s="5"/>
      <c r="J55" s="17"/>
      <c r="K55" s="5"/>
      <c r="L55" s="17"/>
      <c r="M55" s="5"/>
      <c r="N55" s="17"/>
      <c r="O55" s="5"/>
      <c r="P55" s="5"/>
      <c r="Q55" s="5"/>
      <c r="AN55" s="63" t="s">
        <v>3286</v>
      </c>
      <c r="AZ55" s="37" t="str">
        <f>IFERROR(IF(COUNTA(F55,G55,H55)=3,DATE(H55,MATCH(G55,{"Jan";"Feb";"Mar";"Apr";"May";"Jun";"Jul";"Aug";"Sep";"Oct";"Nov";"Dec"},0),F55),""),"")</f>
        <v/>
      </c>
    </row>
    <row r="56" spans="1:79" x14ac:dyDescent="0.25">
      <c r="A56" s="5"/>
      <c r="B56" s="8" t="s">
        <v>94</v>
      </c>
      <c r="C56" s="8" t="s">
        <v>95</v>
      </c>
      <c r="D56" s="8" t="s">
        <v>96</v>
      </c>
      <c r="E56" s="9"/>
      <c r="F56" s="8" t="s">
        <v>97</v>
      </c>
      <c r="G56" s="8" t="s">
        <v>98</v>
      </c>
      <c r="H56" s="8" t="s">
        <v>99</v>
      </c>
      <c r="I56" s="5"/>
      <c r="J56" s="8" t="s">
        <v>10557</v>
      </c>
      <c r="K56" s="9"/>
      <c r="L56" s="8" t="s">
        <v>10558</v>
      </c>
      <c r="M56" s="9"/>
      <c r="N56" s="8" t="s">
        <v>10559</v>
      </c>
      <c r="O56" s="5"/>
      <c r="P56" s="5"/>
      <c r="Q56" s="5"/>
      <c r="AN56" s="63" t="s">
        <v>3287</v>
      </c>
      <c r="AZ56" s="37" t="str">
        <f>IFERROR(IF(COUNTA(F56,G56,H56)=3,DATE(H56,MATCH(G56,{"Jan";"Feb";"Mar";"Apr";"May";"Jun";"Jul";"Aug";"Sep";"Oct";"Nov";"Dec"},0),F56),""),"")</f>
        <v/>
      </c>
    </row>
    <row r="57" spans="1:79" x14ac:dyDescent="0.25">
      <c r="A57" s="5"/>
      <c r="B57" s="76" t="str">
        <f ca="1">BA57&amp;BB57&amp;BC57&amp;BD57&amp;BE57&amp;BF57&amp;BG57&amp;BH57</f>
        <v/>
      </c>
      <c r="C57" s="104"/>
      <c r="D57" s="104"/>
      <c r="E57" s="104"/>
      <c r="F57" s="104"/>
      <c r="G57" s="104"/>
      <c r="H57" s="104"/>
      <c r="I57" s="104"/>
      <c r="J57" s="104"/>
      <c r="K57" s="104"/>
      <c r="L57" s="104"/>
      <c r="M57" s="104"/>
      <c r="N57" s="104"/>
      <c r="O57" s="104"/>
      <c r="P57" s="104"/>
      <c r="Q57" s="5"/>
      <c r="AN57" s="63" t="s">
        <v>3288</v>
      </c>
      <c r="AZ57" s="37" t="str">
        <f>IFERROR(IF(COUNTA(F57,G57,H57)=3,DATE(H57,MATCH(G57,{"Jan";"Feb";"Mar";"Apr";"May";"Jun";"Jul";"Aug";"Sep";"Oct";"Nov";"Dec"},0),F57),""),"")</f>
        <v/>
      </c>
      <c r="BA57" s="37" t="str">
        <f t="shared" ref="BA57" si="31">IF(AND(C$15="",F55="",C55&lt;&gt;""),"Please enter a complete visit or assessment date.  ","")</f>
        <v/>
      </c>
      <c r="BB57" s="37" t="str">
        <f>IF(C55="","",IF(AND(COUNTA(C$15,D$15,E$15)&gt;1,COUNTA(C$15,D$15,E$15)&lt;3),"Enter a complete visit date.  ",IF(COUNTA(C$15,D$15,E$15)=0,"",IF(COUNTIF(AN$2:AN$7306,C$15&amp;D$15&amp;E$15)&gt;0,"","Enter a valid visit date.  "))))</f>
        <v/>
      </c>
      <c r="BC57" s="37" t="str">
        <f>IF(AND(COUNTA(F55,G55,H55)&gt;1,COUNTA(F55,G55,H55)&lt;3),"Please enter a complete assessment date.  ",IF(COUNTA(F55,G55,H55)=0,"",IF(COUNTIF(AN$2:AN$7306,F55&amp;G55&amp;H55)&gt;0,"","Enter a valid assessment date.  ")))</f>
        <v/>
      </c>
      <c r="BD57" s="37" t="str">
        <f t="shared" ref="BD57" si="32">IF(AND(C55="",F55&amp;G55&amp;H55&amp;J55&amp;L55&amp;N55&lt;&gt;""),"Information on this lesion exists, but no size is entered.  ","")</f>
        <v/>
      </c>
      <c r="BE57" s="37" t="str">
        <f t="shared" ref="BE57" ca="1" si="33">IF(AZ$15="","",IF(AZ$15&gt;NOW(),"Visit date is in the future.  ",""))</f>
        <v/>
      </c>
      <c r="BF57" s="37" t="str">
        <f t="shared" ref="BF57" ca="1" si="34">IF(AZ55&lt;&gt;"",IF(AZ55&gt;NOW(),"Assessment date is in the future.  ",""),"")</f>
        <v/>
      </c>
      <c r="BG57" s="37" t="str">
        <f t="shared" ref="BG57" si="35">IF(AND(C55&lt;&gt;"",D55=""),"Select a Unit.  ","")</f>
        <v/>
      </c>
      <c r="BH57" s="37" t="str">
        <f t="shared" ref="BH57" si="36">IF(AND(C55&lt;&gt;"",J55=""),"'Measured on' entry is missing.  ","")</f>
        <v/>
      </c>
      <c r="CA57" s="37" t="str">
        <f ca="1">IF(BA57&amp;BB57&amp;BC57&amp;BD57&amp;BE57&amp;BF57&amp;BG57&amp;BH57&amp;BI57&amp;BJ57&amp;BK57&amp;BL57&amp;BM57&amp;BN57&amp;BO57&amp;BP57&amp;BQ57&amp;BR57&amp;BS57&amp;BT57&amp;BU57&amp;BV57&amp;BW57&amp;BX57&amp;BY57&amp;BZ57&lt;&gt;"","V0Issue","V0Clean")</f>
        <v>V0Clean</v>
      </c>
    </row>
    <row r="58" spans="1:79" x14ac:dyDescent="0.25">
      <c r="A58" s="5"/>
      <c r="B58" s="104"/>
      <c r="C58" s="104"/>
      <c r="D58" s="104"/>
      <c r="E58" s="104"/>
      <c r="F58" s="104"/>
      <c r="G58" s="104"/>
      <c r="H58" s="104"/>
      <c r="I58" s="104"/>
      <c r="J58" s="104"/>
      <c r="K58" s="104"/>
      <c r="L58" s="104"/>
      <c r="M58" s="104"/>
      <c r="N58" s="104"/>
      <c r="O58" s="104"/>
      <c r="P58" s="104"/>
      <c r="Q58" s="5"/>
      <c r="AN58" s="63" t="s">
        <v>3289</v>
      </c>
      <c r="AZ58" s="37" t="str">
        <f>IFERROR(IF(COUNTA(F58,G58,H58)=3,DATE(H58,MATCH(G58,{"Jan";"Feb";"Mar";"Apr";"May";"Jun";"Jul";"Aug";"Sep";"Oct";"Nov";"Dec"},0),F58),""),"")</f>
        <v/>
      </c>
    </row>
    <row r="59" spans="1:79" x14ac:dyDescent="0.25">
      <c r="A59" s="5"/>
      <c r="B59" s="10"/>
      <c r="C59" s="10"/>
      <c r="D59" s="10"/>
      <c r="E59" s="10"/>
      <c r="F59" s="12" t="s">
        <v>92</v>
      </c>
      <c r="G59" s="5"/>
      <c r="H59" s="5"/>
      <c r="I59" s="5"/>
      <c r="J59" s="10"/>
      <c r="K59" s="10"/>
      <c r="L59" s="10"/>
      <c r="M59" s="10"/>
      <c r="N59" s="10"/>
      <c r="O59" s="5"/>
      <c r="P59" s="5"/>
      <c r="Q59" s="5"/>
      <c r="AN59" s="63" t="s">
        <v>3290</v>
      </c>
      <c r="AZ59" s="37" t="str">
        <f>IFERROR(IF(COUNTA(F59,G59,H59)=3,DATE(H59,MATCH(G59,{"Jan";"Feb";"Mar";"Apr";"May";"Jun";"Jul";"Aug";"Sep";"Oct";"Nov";"Dec"},0),F59),""),"")</f>
        <v/>
      </c>
    </row>
    <row r="60" spans="1:79" x14ac:dyDescent="0.25">
      <c r="A60" s="5"/>
      <c r="B60" s="5"/>
      <c r="C60" s="7" t="s">
        <v>35</v>
      </c>
      <c r="D60" s="7" t="s">
        <v>36</v>
      </c>
      <c r="E60" s="7"/>
      <c r="F60" s="7" t="s">
        <v>47</v>
      </c>
      <c r="G60" s="7" t="s">
        <v>48</v>
      </c>
      <c r="H60" s="7" t="s">
        <v>49</v>
      </c>
      <c r="I60" s="5"/>
      <c r="J60" s="7" t="s">
        <v>316</v>
      </c>
      <c r="K60" s="5"/>
      <c r="L60" s="7" t="s">
        <v>39</v>
      </c>
      <c r="M60" s="5"/>
      <c r="N60" s="7" t="s">
        <v>40</v>
      </c>
      <c r="O60" s="5"/>
      <c r="P60" s="5"/>
      <c r="Q60" s="5"/>
      <c r="AN60" s="63" t="s">
        <v>3291</v>
      </c>
      <c r="AZ60" s="37" t="str">
        <f>IFERROR(IF(COUNTA(F60,G60,H60)=3,DATE(H60,MATCH(G60,{"Jan";"Feb";"Mar";"Apr";"May";"Jun";"Jul";"Aug";"Sep";"Oct";"Nov";"Dec"},0),F60),""),"")</f>
        <v/>
      </c>
    </row>
    <row r="61" spans="1:79" x14ac:dyDescent="0.25">
      <c r="A61" s="5"/>
      <c r="B61" s="7" t="s">
        <v>328</v>
      </c>
      <c r="C61" s="16"/>
      <c r="D61" s="15" t="s">
        <v>9</v>
      </c>
      <c r="E61" s="5"/>
      <c r="F61" s="32"/>
      <c r="G61" s="32"/>
      <c r="H61" s="32"/>
      <c r="I61" s="5"/>
      <c r="J61" s="17"/>
      <c r="K61" s="5"/>
      <c r="L61" s="17"/>
      <c r="M61" s="5"/>
      <c r="N61" s="17"/>
      <c r="O61" s="5"/>
      <c r="P61" s="5"/>
      <c r="Q61" s="5"/>
      <c r="AN61" s="63" t="s">
        <v>3292</v>
      </c>
      <c r="AZ61" s="37" t="str">
        <f>IFERROR(IF(COUNTA(F61,G61,H61)=3,DATE(H61,MATCH(G61,{"Jan";"Feb";"Mar";"Apr";"May";"Jun";"Jul";"Aug";"Sep";"Oct";"Nov";"Dec"},0),F61),""),"")</f>
        <v/>
      </c>
    </row>
    <row r="62" spans="1:79" x14ac:dyDescent="0.25">
      <c r="A62" s="5"/>
      <c r="B62" s="8" t="s">
        <v>100</v>
      </c>
      <c r="C62" s="8" t="s">
        <v>101</v>
      </c>
      <c r="D62" s="8" t="s">
        <v>102</v>
      </c>
      <c r="E62" s="9"/>
      <c r="F62" s="8" t="s">
        <v>103</v>
      </c>
      <c r="G62" s="8" t="s">
        <v>104</v>
      </c>
      <c r="H62" s="8" t="s">
        <v>105</v>
      </c>
      <c r="I62" s="5"/>
      <c r="J62" s="8" t="s">
        <v>10560</v>
      </c>
      <c r="K62" s="9"/>
      <c r="L62" s="8" t="s">
        <v>10561</v>
      </c>
      <c r="M62" s="9"/>
      <c r="N62" s="8" t="s">
        <v>10562</v>
      </c>
      <c r="O62" s="5"/>
      <c r="P62" s="5"/>
      <c r="Q62" s="5"/>
      <c r="AN62" s="63" t="s">
        <v>3293</v>
      </c>
      <c r="AZ62" s="37" t="str">
        <f>IFERROR(IF(COUNTA(F62,G62,H62)=3,DATE(H62,MATCH(G62,{"Jan";"Feb";"Mar";"Apr";"May";"Jun";"Jul";"Aug";"Sep";"Oct";"Nov";"Dec"},0),F62),""),"")</f>
        <v/>
      </c>
    </row>
    <row r="63" spans="1:79" x14ac:dyDescent="0.25">
      <c r="A63" s="5"/>
      <c r="B63" s="76" t="str">
        <f ca="1">BA63&amp;BB63&amp;BC63&amp;BD63&amp;BE63&amp;BF63&amp;BG63&amp;BH63</f>
        <v/>
      </c>
      <c r="C63" s="104"/>
      <c r="D63" s="104"/>
      <c r="E63" s="104"/>
      <c r="F63" s="104"/>
      <c r="G63" s="104"/>
      <c r="H63" s="104"/>
      <c r="I63" s="104"/>
      <c r="J63" s="104"/>
      <c r="K63" s="104"/>
      <c r="L63" s="104"/>
      <c r="M63" s="104"/>
      <c r="N63" s="104"/>
      <c r="O63" s="104"/>
      <c r="P63" s="104"/>
      <c r="Q63" s="5"/>
      <c r="AN63" s="63" t="s">
        <v>3294</v>
      </c>
      <c r="AZ63" s="37" t="str">
        <f>IFERROR(IF(COUNTA(F63,G63,H63)=3,DATE(H63,MATCH(G63,{"Jan";"Feb";"Mar";"Apr";"May";"Jun";"Jul";"Aug";"Sep";"Oct";"Nov";"Dec"},0),F63),""),"")</f>
        <v/>
      </c>
      <c r="BA63" s="37" t="str">
        <f t="shared" ref="BA63" si="37">IF(AND(C$15="",F61="",C61&lt;&gt;""),"Please enter a complete visit or assessment date.  ","")</f>
        <v/>
      </c>
      <c r="BB63" s="37" t="str">
        <f>IF(C61="","",IF(AND(COUNTA(C$15,D$15,E$15)&gt;1,COUNTA(C$15,D$15,E$15)&lt;3),"Enter a complete visit date.  ",IF(COUNTA(C$15,D$15,E$15)=0,"",IF(COUNTIF(AN$2:AN$7306,C$15&amp;D$15&amp;E$15)&gt;0,"","Enter a valid visit date.  "))))</f>
        <v/>
      </c>
      <c r="BC63" s="37" t="str">
        <f>IF(AND(COUNTA(F61,G61,H61)&gt;1,COUNTA(F61,G61,H61)&lt;3),"Please enter a complete assessment date.  ",IF(COUNTA(F61,G61,H61)=0,"",IF(COUNTIF(AN$2:AN$7306,F61&amp;G61&amp;H61)&gt;0,"","Enter a valid assessment date.  ")))</f>
        <v/>
      </c>
      <c r="BD63" s="37" t="str">
        <f t="shared" ref="BD63" si="38">IF(AND(C61="",F61&amp;G61&amp;H61&amp;J61&amp;L61&amp;N61&lt;&gt;""),"Information on this lesion exists, but no size is entered.  ","")</f>
        <v/>
      </c>
      <c r="BE63" s="37" t="str">
        <f t="shared" ref="BE63" ca="1" si="39">IF(AZ$15="","",IF(AZ$15&gt;NOW(),"Visit date is in the future.  ",""))</f>
        <v/>
      </c>
      <c r="BF63" s="37" t="str">
        <f t="shared" ref="BF63" ca="1" si="40">IF(AZ61&lt;&gt;"",IF(AZ61&gt;NOW(),"Assessment date is in the future.  ",""),"")</f>
        <v/>
      </c>
      <c r="BG63" s="37" t="str">
        <f t="shared" ref="BG63" si="41">IF(AND(C61&lt;&gt;"",D61=""),"Select a Unit.  ","")</f>
        <v/>
      </c>
      <c r="BH63" s="37" t="str">
        <f t="shared" ref="BH63" si="42">IF(AND(C61&lt;&gt;"",J61=""),"'Measured on' entry is missing.  ","")</f>
        <v/>
      </c>
      <c r="CA63" s="37" t="str">
        <f ca="1">IF(BA63&amp;BB63&amp;BC63&amp;BD63&amp;BE63&amp;BF63&amp;BG63&amp;BH63&amp;BI63&amp;BJ63&amp;BK63&amp;BL63&amp;BM63&amp;BN63&amp;BO63&amp;BP63&amp;BQ63&amp;BR63&amp;BS63&amp;BT63&amp;BU63&amp;BV63&amp;BW63&amp;BX63&amp;BY63&amp;BZ63&lt;&gt;"","V0Issue","V0Clean")</f>
        <v>V0Clean</v>
      </c>
    </row>
    <row r="64" spans="1:79" x14ac:dyDescent="0.25">
      <c r="A64" s="5"/>
      <c r="B64" s="104"/>
      <c r="C64" s="104"/>
      <c r="D64" s="104"/>
      <c r="E64" s="104"/>
      <c r="F64" s="104"/>
      <c r="G64" s="104"/>
      <c r="H64" s="104"/>
      <c r="I64" s="104"/>
      <c r="J64" s="104"/>
      <c r="K64" s="104"/>
      <c r="L64" s="104"/>
      <c r="M64" s="104"/>
      <c r="N64" s="104"/>
      <c r="O64" s="104"/>
      <c r="P64" s="104"/>
      <c r="Q64" s="5"/>
      <c r="AN64" s="63" t="s">
        <v>3295</v>
      </c>
      <c r="AZ64" s="37" t="str">
        <f>IFERROR(IF(COUNTA(F64,G64,H64)=3,DATE(H64,MATCH(G64,{"Jan";"Feb";"Mar";"Apr";"May";"Jun";"Jul";"Aug";"Sep";"Oct";"Nov";"Dec"},0),F64),""),"")</f>
        <v/>
      </c>
    </row>
    <row r="65" spans="1:79" x14ac:dyDescent="0.25">
      <c r="A65" s="5"/>
      <c r="B65" s="10"/>
      <c r="C65" s="10"/>
      <c r="D65" s="10"/>
      <c r="E65" s="10"/>
      <c r="F65" s="12" t="s">
        <v>92</v>
      </c>
      <c r="G65" s="5"/>
      <c r="H65" s="5"/>
      <c r="I65" s="5"/>
      <c r="J65" s="10"/>
      <c r="K65" s="10"/>
      <c r="L65" s="10"/>
      <c r="M65" s="10"/>
      <c r="N65" s="10"/>
      <c r="O65" s="5"/>
      <c r="P65" s="5"/>
      <c r="Q65" s="5"/>
      <c r="AN65" s="63" t="s">
        <v>3296</v>
      </c>
      <c r="AZ65" s="37" t="str">
        <f>IFERROR(IF(COUNTA(F65,G65,H65)=3,DATE(H65,MATCH(G65,{"Jan";"Feb";"Mar";"Apr";"May";"Jun";"Jul";"Aug";"Sep";"Oct";"Nov";"Dec"},0),F65),""),"")</f>
        <v/>
      </c>
    </row>
    <row r="66" spans="1:79" x14ac:dyDescent="0.25">
      <c r="A66" s="5"/>
      <c r="B66" s="5"/>
      <c r="C66" s="7" t="s">
        <v>35</v>
      </c>
      <c r="D66" s="7" t="s">
        <v>36</v>
      </c>
      <c r="E66" s="7"/>
      <c r="F66" s="7" t="s">
        <v>47</v>
      </c>
      <c r="G66" s="7" t="s">
        <v>48</v>
      </c>
      <c r="H66" s="7" t="s">
        <v>49</v>
      </c>
      <c r="I66" s="5"/>
      <c r="J66" s="7" t="s">
        <v>316</v>
      </c>
      <c r="K66" s="5"/>
      <c r="L66" s="7" t="s">
        <v>39</v>
      </c>
      <c r="M66" s="5"/>
      <c r="N66" s="7" t="s">
        <v>40</v>
      </c>
      <c r="O66" s="5"/>
      <c r="P66" s="5"/>
      <c r="Q66" s="5"/>
      <c r="AN66" s="63" t="s">
        <v>3297</v>
      </c>
      <c r="AZ66" s="37" t="str">
        <f>IFERROR(IF(COUNTA(F66,G66,H66)=3,DATE(H66,MATCH(G66,{"Jan";"Feb";"Mar";"Apr";"May";"Jun";"Jul";"Aug";"Sep";"Oct";"Nov";"Dec"},0),F66),""),"")</f>
        <v/>
      </c>
    </row>
    <row r="67" spans="1:79" x14ac:dyDescent="0.25">
      <c r="A67" s="5"/>
      <c r="B67" s="7" t="s">
        <v>329</v>
      </c>
      <c r="C67" s="16"/>
      <c r="D67" s="15" t="s">
        <v>9</v>
      </c>
      <c r="E67" s="5"/>
      <c r="F67" s="32"/>
      <c r="G67" s="32"/>
      <c r="H67" s="32"/>
      <c r="I67" s="5"/>
      <c r="J67" s="17"/>
      <c r="K67" s="5"/>
      <c r="L67" s="17"/>
      <c r="M67" s="5"/>
      <c r="N67" s="17"/>
      <c r="O67" s="5"/>
      <c r="P67" s="5"/>
      <c r="Q67" s="5"/>
      <c r="AN67" s="63" t="s">
        <v>3298</v>
      </c>
      <c r="AZ67" s="37" t="str">
        <f>IFERROR(IF(COUNTA(F67,G67,H67)=3,DATE(H67,MATCH(G67,{"Jan";"Feb";"Mar";"Apr";"May";"Jun";"Jul";"Aug";"Sep";"Oct";"Nov";"Dec"},0),F67),""),"")</f>
        <v/>
      </c>
    </row>
    <row r="68" spans="1:79" x14ac:dyDescent="0.25">
      <c r="A68" s="5"/>
      <c r="B68" s="8" t="s">
        <v>106</v>
      </c>
      <c r="C68" s="8" t="s">
        <v>107</v>
      </c>
      <c r="D68" s="8" t="s">
        <v>108</v>
      </c>
      <c r="E68" s="9"/>
      <c r="F68" s="8" t="s">
        <v>109</v>
      </c>
      <c r="G68" s="8" t="s">
        <v>110</v>
      </c>
      <c r="H68" s="8" t="s">
        <v>111</v>
      </c>
      <c r="I68" s="5"/>
      <c r="J68" s="8" t="s">
        <v>10563</v>
      </c>
      <c r="K68" s="9"/>
      <c r="L68" s="8" t="s">
        <v>10564</v>
      </c>
      <c r="M68" s="9"/>
      <c r="N68" s="8" t="s">
        <v>10565</v>
      </c>
      <c r="O68" s="5"/>
      <c r="P68" s="5"/>
      <c r="Q68" s="5"/>
      <c r="AN68" s="63" t="s">
        <v>3299</v>
      </c>
      <c r="AZ68" s="37" t="str">
        <f>IFERROR(IF(COUNTA(F68,G68,H68)=3,DATE(H68,MATCH(G68,{"Jan";"Feb";"Mar";"Apr";"May";"Jun";"Jul";"Aug";"Sep";"Oct";"Nov";"Dec"},0),F68),""),"")</f>
        <v/>
      </c>
    </row>
    <row r="69" spans="1:79" x14ac:dyDescent="0.25">
      <c r="A69" s="5"/>
      <c r="B69" s="76" t="str">
        <f ca="1">BA69&amp;BB69&amp;BC69&amp;BD69&amp;BE69&amp;BF69&amp;BG69&amp;BH69</f>
        <v/>
      </c>
      <c r="C69" s="104"/>
      <c r="D69" s="104"/>
      <c r="E69" s="104"/>
      <c r="F69" s="104"/>
      <c r="G69" s="104"/>
      <c r="H69" s="104"/>
      <c r="I69" s="104"/>
      <c r="J69" s="104"/>
      <c r="K69" s="104"/>
      <c r="L69" s="104"/>
      <c r="M69" s="104"/>
      <c r="N69" s="104"/>
      <c r="O69" s="104"/>
      <c r="P69" s="104"/>
      <c r="Q69" s="5"/>
      <c r="AN69" s="63" t="s">
        <v>3300</v>
      </c>
      <c r="AZ69" s="37" t="str">
        <f>IFERROR(IF(COUNTA(F69,G69,H69)=3,DATE(H69,MATCH(G69,{"Jan";"Feb";"Mar";"Apr";"May";"Jun";"Jul";"Aug";"Sep";"Oct";"Nov";"Dec"},0),F69),""),"")</f>
        <v/>
      </c>
      <c r="BA69" s="37" t="str">
        <f t="shared" ref="BA69" si="43">IF(AND(C$15="",F67="",C67&lt;&gt;""),"Please enter a complete visit or assessment date.  ","")</f>
        <v/>
      </c>
      <c r="BB69" s="37" t="str">
        <f>IF(C67="","",IF(AND(COUNTA(C$15,D$15,E$15)&gt;1,COUNTA(C$15,D$15,E$15)&lt;3),"Enter a complete visit date.  ",IF(COUNTA(C$15,D$15,E$15)=0,"",IF(COUNTIF(AN$2:AN$7306,C$15&amp;D$15&amp;E$15)&gt;0,"","Enter a valid visit date.  "))))</f>
        <v/>
      </c>
      <c r="BC69" s="37" t="str">
        <f>IF(AND(COUNTA(F67,G67,H67)&gt;1,COUNTA(F67,G67,H67)&lt;3),"Please enter a complete assessment date.  ",IF(COUNTA(F67,G67,H67)=0,"",IF(COUNTIF(AN$2:AN$7306,F67&amp;G67&amp;H67)&gt;0,"","Enter a valid assessment date.  ")))</f>
        <v/>
      </c>
      <c r="BD69" s="37" t="str">
        <f t="shared" ref="BD69" si="44">IF(AND(C67="",F67&amp;G67&amp;H67&amp;J67&amp;L67&amp;N67&lt;&gt;""),"Information on this lesion exists, but no size is entered.  ","")</f>
        <v/>
      </c>
      <c r="BE69" s="37" t="str">
        <f t="shared" ref="BE69" ca="1" si="45">IF(AZ$15="","",IF(AZ$15&gt;NOW(),"Visit date is in the future.  ",""))</f>
        <v/>
      </c>
      <c r="BF69" s="37" t="str">
        <f t="shared" ref="BF69" ca="1" si="46">IF(AZ67&lt;&gt;"",IF(AZ67&gt;NOW(),"Assessment date is in the future.  ",""),"")</f>
        <v/>
      </c>
      <c r="BG69" s="37" t="str">
        <f t="shared" ref="BG69" si="47">IF(AND(C67&lt;&gt;"",D67=""),"Select a Unit.  ","")</f>
        <v/>
      </c>
      <c r="BH69" s="37" t="str">
        <f t="shared" ref="BH69" si="48">IF(AND(C67&lt;&gt;"",J67=""),"'Measured on' entry is missing.  ","")</f>
        <v/>
      </c>
      <c r="CA69" s="37" t="str">
        <f ca="1">IF(BA69&amp;BB69&amp;BC69&amp;BD69&amp;BE69&amp;BF69&amp;BG69&amp;BH69&amp;BI69&amp;BJ69&amp;BK69&amp;BL69&amp;BM69&amp;BN69&amp;BO69&amp;BP69&amp;BQ69&amp;BR69&amp;BS69&amp;BT69&amp;BU69&amp;BV69&amp;BW69&amp;BX69&amp;BY69&amp;BZ69&lt;&gt;"","V0Issue","V0Clean")</f>
        <v>V0Clean</v>
      </c>
    </row>
    <row r="70" spans="1:79" x14ac:dyDescent="0.25">
      <c r="A70" s="5"/>
      <c r="B70" s="104"/>
      <c r="C70" s="104"/>
      <c r="D70" s="104"/>
      <c r="E70" s="104"/>
      <c r="F70" s="104"/>
      <c r="G70" s="104"/>
      <c r="H70" s="104"/>
      <c r="I70" s="104"/>
      <c r="J70" s="104"/>
      <c r="K70" s="104"/>
      <c r="L70" s="104"/>
      <c r="M70" s="104"/>
      <c r="N70" s="104"/>
      <c r="O70" s="104"/>
      <c r="P70" s="104"/>
      <c r="Q70" s="5"/>
      <c r="AN70" s="63" t="s">
        <v>3301</v>
      </c>
      <c r="AZ70" s="37" t="str">
        <f>IFERROR(IF(COUNTA(F70,G70,H70)=3,DATE(H70,MATCH(G70,{"Jan";"Feb";"Mar";"Apr";"May";"Jun";"Jul";"Aug";"Sep";"Oct";"Nov";"Dec"},0),F70),""),"")</f>
        <v/>
      </c>
    </row>
    <row r="71" spans="1:79" x14ac:dyDescent="0.25">
      <c r="A71" s="5"/>
      <c r="B71" s="10"/>
      <c r="C71" s="10"/>
      <c r="D71" s="10"/>
      <c r="E71" s="10"/>
      <c r="F71" s="12" t="s">
        <v>92</v>
      </c>
      <c r="G71" s="5"/>
      <c r="H71" s="5"/>
      <c r="I71" s="5"/>
      <c r="J71" s="10"/>
      <c r="K71" s="10"/>
      <c r="L71" s="10"/>
      <c r="M71" s="10"/>
      <c r="N71" s="10"/>
      <c r="O71" s="5"/>
      <c r="P71" s="5"/>
      <c r="Q71" s="5"/>
      <c r="AN71" s="63" t="s">
        <v>3302</v>
      </c>
      <c r="AZ71" s="37" t="str">
        <f>IFERROR(IF(COUNTA(F71,G71,H71)=3,DATE(H71,MATCH(G71,{"Jan";"Feb";"Mar";"Apr";"May";"Jun";"Jul";"Aug";"Sep";"Oct";"Nov";"Dec"},0),F71),""),"")</f>
        <v/>
      </c>
    </row>
    <row r="72" spans="1:79" x14ac:dyDescent="0.25">
      <c r="A72" s="5"/>
      <c r="B72" s="5"/>
      <c r="C72" s="7" t="s">
        <v>35</v>
      </c>
      <c r="D72" s="7" t="s">
        <v>36</v>
      </c>
      <c r="E72" s="7"/>
      <c r="F72" s="7" t="s">
        <v>47</v>
      </c>
      <c r="G72" s="7" t="s">
        <v>48</v>
      </c>
      <c r="H72" s="7" t="s">
        <v>49</v>
      </c>
      <c r="I72" s="5"/>
      <c r="J72" s="7" t="s">
        <v>316</v>
      </c>
      <c r="K72" s="5"/>
      <c r="L72" s="7" t="s">
        <v>39</v>
      </c>
      <c r="M72" s="5"/>
      <c r="N72" s="7" t="s">
        <v>40</v>
      </c>
      <c r="O72" s="5"/>
      <c r="P72" s="5"/>
      <c r="Q72" s="5"/>
      <c r="AN72" s="63" t="s">
        <v>3303</v>
      </c>
      <c r="AZ72" s="37" t="str">
        <f>IFERROR(IF(COUNTA(F72,G72,H72)=3,DATE(H72,MATCH(G72,{"Jan";"Feb";"Mar";"Apr";"May";"Jun";"Jul";"Aug";"Sep";"Oct";"Nov";"Dec"},0),F72),""),"")</f>
        <v/>
      </c>
    </row>
    <row r="73" spans="1:79" x14ac:dyDescent="0.25">
      <c r="A73" s="5"/>
      <c r="B73" s="7" t="s">
        <v>330</v>
      </c>
      <c r="C73" s="16"/>
      <c r="D73" s="15"/>
      <c r="E73" s="5"/>
      <c r="F73" s="32"/>
      <c r="G73" s="32"/>
      <c r="H73" s="32"/>
      <c r="I73" s="5"/>
      <c r="J73" s="17"/>
      <c r="K73" s="5"/>
      <c r="L73" s="17"/>
      <c r="M73" s="5"/>
      <c r="N73" s="17"/>
      <c r="O73" s="5"/>
      <c r="P73" s="5"/>
      <c r="Q73" s="5"/>
      <c r="AN73" s="63" t="s">
        <v>3304</v>
      </c>
      <c r="AZ73" s="37" t="str">
        <f>IFERROR(IF(COUNTA(F73,G73,H73)=3,DATE(H73,MATCH(G73,{"Jan";"Feb";"Mar";"Apr";"May";"Jun";"Jul";"Aug";"Sep";"Oct";"Nov";"Dec"},0),F73),""),"")</f>
        <v/>
      </c>
    </row>
    <row r="74" spans="1:79" x14ac:dyDescent="0.25">
      <c r="A74" s="5"/>
      <c r="B74" s="8" t="s">
        <v>112</v>
      </c>
      <c r="C74" s="8" t="s">
        <v>113</v>
      </c>
      <c r="D74" s="8" t="s">
        <v>114</v>
      </c>
      <c r="E74" s="9"/>
      <c r="F74" s="8" t="s">
        <v>115</v>
      </c>
      <c r="G74" s="8" t="s">
        <v>116</v>
      </c>
      <c r="H74" s="8" t="s">
        <v>117</v>
      </c>
      <c r="I74" s="5"/>
      <c r="J74" s="8" t="s">
        <v>10566</v>
      </c>
      <c r="K74" s="9"/>
      <c r="L74" s="8" t="s">
        <v>10567</v>
      </c>
      <c r="M74" s="9"/>
      <c r="N74" s="8" t="s">
        <v>10568</v>
      </c>
      <c r="O74" s="5"/>
      <c r="P74" s="5"/>
      <c r="Q74" s="5"/>
      <c r="AN74" s="63" t="s">
        <v>3305</v>
      </c>
      <c r="AZ74" s="37" t="str">
        <f>IFERROR(IF(COUNTA(F74,G74,H74)=3,DATE(H74,MATCH(G74,{"Jan";"Feb";"Mar";"Apr";"May";"Jun";"Jul";"Aug";"Sep";"Oct";"Nov";"Dec"},0),F74),""),"")</f>
        <v/>
      </c>
    </row>
    <row r="75" spans="1:79" x14ac:dyDescent="0.25">
      <c r="A75" s="5"/>
      <c r="B75" s="76" t="str">
        <f ca="1">BA75&amp;BB75&amp;BC75&amp;BD75&amp;BE75&amp;BF75&amp;BG75&amp;BH75</f>
        <v/>
      </c>
      <c r="C75" s="104"/>
      <c r="D75" s="104"/>
      <c r="E75" s="104"/>
      <c r="F75" s="104"/>
      <c r="G75" s="104"/>
      <c r="H75" s="104"/>
      <c r="I75" s="104"/>
      <c r="J75" s="104"/>
      <c r="K75" s="104"/>
      <c r="L75" s="104"/>
      <c r="M75" s="104"/>
      <c r="N75" s="104"/>
      <c r="O75" s="104"/>
      <c r="P75" s="104"/>
      <c r="Q75" s="5"/>
      <c r="AN75" s="63" t="s">
        <v>3306</v>
      </c>
      <c r="AZ75" s="37" t="str">
        <f>IFERROR(IF(COUNTA(F75,G75,H75)=3,DATE(H75,MATCH(G75,{"Jan";"Feb";"Mar";"Apr";"May";"Jun";"Jul";"Aug";"Sep";"Oct";"Nov";"Dec"},0),F75),""),"")</f>
        <v/>
      </c>
      <c r="BA75" s="37" t="str">
        <f t="shared" ref="BA75" si="49">IF(AND(C$15="",F73="",C73&lt;&gt;""),"Please enter a complete visit or assessment date.  ","")</f>
        <v/>
      </c>
      <c r="BB75" s="37" t="str">
        <f>IF(C73="","",IF(AND(COUNTA(C$15,D$15,E$15)&gt;1,COUNTA(C$15,D$15,E$15)&lt;3),"Enter a complete visit date.  ",IF(COUNTA(C$15,D$15,E$15)=0,"",IF(COUNTIF(AN$2:AN$7306,C$15&amp;D$15&amp;E$15)&gt;0,"","Enter a valid visit date.  "))))</f>
        <v/>
      </c>
      <c r="BC75" s="37" t="str">
        <f>IF(AND(COUNTA(F73,G73,H73)&gt;1,COUNTA(F73,G73,H73)&lt;3),"Please enter a complete assessment date.  ",IF(COUNTA(F73,G73,H73)=0,"",IF(COUNTIF(AN$2:AN$7306,F73&amp;G73&amp;H73)&gt;0,"","Enter a valid assessment date.  ")))</f>
        <v/>
      </c>
      <c r="BD75" s="37" t="str">
        <f t="shared" ref="BD75" si="50">IF(AND(C73="",F73&amp;G73&amp;H73&amp;J73&amp;L73&amp;N73&lt;&gt;""),"Information on this lesion exists, but no size is entered.  ","")</f>
        <v/>
      </c>
      <c r="BE75" s="37" t="str">
        <f t="shared" ref="BE75" ca="1" si="51">IF(AZ$15="","",IF(AZ$15&gt;NOW(),"Visit date is in the future.  ",""))</f>
        <v/>
      </c>
      <c r="BF75" s="37" t="str">
        <f t="shared" ref="BF75" ca="1" si="52">IF(AZ73&lt;&gt;"",IF(AZ73&gt;NOW(),"Assessment date is in the future.  ",""),"")</f>
        <v/>
      </c>
      <c r="BG75" s="37" t="str">
        <f t="shared" ref="BG75" si="53">IF(AND(C73&lt;&gt;"",D73=""),"Select a Unit.  ","")</f>
        <v/>
      </c>
      <c r="BH75" s="37" t="str">
        <f t="shared" ref="BH75" si="54">IF(AND(C73&lt;&gt;"",J73=""),"'Measured on' entry is missing.  ","")</f>
        <v/>
      </c>
      <c r="CA75" s="37" t="str">
        <f ca="1">IF(BA75&amp;BB75&amp;BC75&amp;BD75&amp;BE75&amp;BF75&amp;BG75&amp;BH75&amp;BI75&amp;BJ75&amp;BK75&amp;BL75&amp;BM75&amp;BN75&amp;BO75&amp;BP75&amp;BQ75&amp;BR75&amp;BS75&amp;BT75&amp;BU75&amp;BV75&amp;BW75&amp;BX75&amp;BY75&amp;BZ75&lt;&gt;"","V0Issue","V0Clean")</f>
        <v>V0Clean</v>
      </c>
    </row>
    <row r="76" spans="1:79" x14ac:dyDescent="0.25">
      <c r="A76" s="5"/>
      <c r="B76" s="104"/>
      <c r="C76" s="104"/>
      <c r="D76" s="104"/>
      <c r="E76" s="104"/>
      <c r="F76" s="104"/>
      <c r="G76" s="104"/>
      <c r="H76" s="104"/>
      <c r="I76" s="104"/>
      <c r="J76" s="104"/>
      <c r="K76" s="104"/>
      <c r="L76" s="104"/>
      <c r="M76" s="104"/>
      <c r="N76" s="104"/>
      <c r="O76" s="104"/>
      <c r="P76" s="104"/>
      <c r="Q76" s="5"/>
      <c r="AN76" s="63" t="s">
        <v>3307</v>
      </c>
      <c r="AZ76" s="37" t="str">
        <f>IFERROR(IF(COUNTA(F76,G76,H76)=3,DATE(H76,MATCH(G76,{"Jan";"Feb";"Mar";"Apr";"May";"Jun";"Jul";"Aug";"Sep";"Oct";"Nov";"Dec"},0),F76),""),"")</f>
        <v/>
      </c>
    </row>
    <row r="77" spans="1:79" x14ac:dyDescent="0.25">
      <c r="A77" s="5"/>
      <c r="B77" s="10"/>
      <c r="C77" s="10"/>
      <c r="D77" s="10"/>
      <c r="E77" s="10"/>
      <c r="F77" s="10"/>
      <c r="G77" s="10"/>
      <c r="H77" s="12"/>
      <c r="I77" s="5"/>
      <c r="J77" s="5"/>
      <c r="K77" s="5"/>
      <c r="L77" s="10"/>
      <c r="M77" s="10"/>
      <c r="N77" s="10"/>
      <c r="O77" s="10"/>
      <c r="P77" s="10"/>
      <c r="Q77" s="5"/>
      <c r="AN77" s="63" t="s">
        <v>3308</v>
      </c>
      <c r="AZ77" s="37" t="str">
        <f>IFERROR(IF(COUNTA(F77,G77,H77)=3,DATE(H77,MATCH(G77,{"Jan";"Feb";"Mar";"Apr";"May";"Jun";"Jul";"Aug";"Sep";"Oct";"Nov";"Dec"},0),F77),""),"")</f>
        <v/>
      </c>
    </row>
    <row r="78" spans="1:79" x14ac:dyDescent="0.25">
      <c r="A78" s="10"/>
      <c r="B78" s="10"/>
      <c r="C78" s="10"/>
      <c r="D78" s="10"/>
      <c r="E78" s="10"/>
      <c r="F78" s="12" t="s">
        <v>92</v>
      </c>
      <c r="G78" s="5"/>
      <c r="H78" s="5"/>
      <c r="I78" s="5"/>
      <c r="J78" s="10"/>
      <c r="K78" s="10"/>
      <c r="L78" s="10"/>
      <c r="M78" s="10"/>
      <c r="N78" s="10"/>
      <c r="O78" s="10"/>
      <c r="P78" s="10"/>
      <c r="Q78" s="5"/>
      <c r="AN78" s="63" t="s">
        <v>3309</v>
      </c>
      <c r="AZ78" s="37" t="str">
        <f>IFERROR(IF(COUNTA(F78,G78,H78)=3,DATE(H78,MATCH(G78,{"Jan";"Feb";"Mar";"Apr";"May";"Jun";"Jul";"Aug";"Sep";"Oct";"Nov";"Dec"},0),F78),""),"")</f>
        <v/>
      </c>
    </row>
    <row r="79" spans="1:79" x14ac:dyDescent="0.25">
      <c r="A79" s="10"/>
      <c r="B79" s="5"/>
      <c r="C79" s="7" t="s">
        <v>186</v>
      </c>
      <c r="D79" s="7"/>
      <c r="E79" s="7"/>
      <c r="F79" s="7" t="s">
        <v>47</v>
      </c>
      <c r="G79" s="7" t="s">
        <v>48</v>
      </c>
      <c r="H79" s="7" t="s">
        <v>49</v>
      </c>
      <c r="I79" s="5"/>
      <c r="J79" s="7" t="s">
        <v>39</v>
      </c>
      <c r="K79" s="5"/>
      <c r="L79" s="7" t="s">
        <v>40</v>
      </c>
      <c r="M79" s="10"/>
      <c r="N79" s="10"/>
      <c r="O79" s="5"/>
      <c r="P79" s="5"/>
      <c r="Q79" s="5"/>
      <c r="AN79" s="63" t="s">
        <v>3310</v>
      </c>
      <c r="AZ79" s="37" t="str">
        <f>IFERROR(IF(COUNTA(F79,G79,H79)=3,DATE(H79,MATCH(G79,{"Jan";"Feb";"Mar";"Apr";"May";"Jun";"Jul";"Aug";"Sep";"Oct";"Nov";"Dec"},0),F79),""),"")</f>
        <v/>
      </c>
    </row>
    <row r="80" spans="1:79" x14ac:dyDescent="0.25">
      <c r="A80" s="10"/>
      <c r="B80" s="7" t="s">
        <v>331</v>
      </c>
      <c r="C80" s="74"/>
      <c r="D80" s="107"/>
      <c r="E80" s="5"/>
      <c r="F80" s="32"/>
      <c r="G80" s="32"/>
      <c r="H80" s="32"/>
      <c r="I80" s="5"/>
      <c r="J80" s="17"/>
      <c r="K80" s="5"/>
      <c r="L80" s="17"/>
      <c r="M80" s="10"/>
      <c r="N80" s="10"/>
      <c r="O80" s="5"/>
      <c r="P80" s="5"/>
      <c r="Q80" s="5"/>
      <c r="AN80" s="63" t="s">
        <v>3311</v>
      </c>
      <c r="AZ80" s="37" t="str">
        <f>IFERROR(IF(COUNTA(F80,G80,H80)=3,DATE(H80,MATCH(G80,{"Jan";"Feb";"Mar";"Apr";"May";"Jun";"Jul";"Aug";"Sep";"Oct";"Nov";"Dec"},0),F80),""),"")</f>
        <v/>
      </c>
    </row>
    <row r="81" spans="1:79" x14ac:dyDescent="0.25">
      <c r="A81" s="10"/>
      <c r="B81" s="8" t="s">
        <v>123</v>
      </c>
      <c r="C81" s="8" t="s">
        <v>124</v>
      </c>
      <c r="D81" s="8"/>
      <c r="E81" s="9"/>
      <c r="F81" s="8" t="s">
        <v>125</v>
      </c>
      <c r="G81" s="8" t="s">
        <v>126</v>
      </c>
      <c r="H81" s="8" t="s">
        <v>127</v>
      </c>
      <c r="I81" s="5"/>
      <c r="J81" s="8" t="s">
        <v>10569</v>
      </c>
      <c r="K81" s="9"/>
      <c r="L81" s="8" t="s">
        <v>10570</v>
      </c>
      <c r="M81" s="10"/>
      <c r="N81" s="10"/>
      <c r="O81" s="5"/>
      <c r="P81" s="5"/>
      <c r="Q81" s="5"/>
      <c r="AN81" s="63" t="s">
        <v>3312</v>
      </c>
      <c r="AZ81" s="37" t="str">
        <f>IFERROR(IF(COUNTA(F81,G81,H81)=3,DATE(H81,MATCH(G81,{"Jan";"Feb";"Mar";"Apr";"May";"Jun";"Jul";"Aug";"Sep";"Oct";"Nov";"Dec"},0),F81),""),"")</f>
        <v/>
      </c>
    </row>
    <row r="82" spans="1:79" x14ac:dyDescent="0.25">
      <c r="A82" s="10"/>
      <c r="B82" s="76" t="str">
        <f ca="1">BA82&amp;BB82&amp;BC82&amp;BD82&amp;BE82&amp;BF82</f>
        <v/>
      </c>
      <c r="C82" s="104"/>
      <c r="D82" s="104"/>
      <c r="E82" s="104"/>
      <c r="F82" s="104"/>
      <c r="G82" s="104"/>
      <c r="H82" s="104"/>
      <c r="I82" s="104"/>
      <c r="J82" s="104"/>
      <c r="K82" s="104"/>
      <c r="L82" s="104"/>
      <c r="M82" s="104"/>
      <c r="N82" s="104"/>
      <c r="O82" s="104"/>
      <c r="P82" s="104"/>
      <c r="Q82" s="5"/>
      <c r="AN82" s="63" t="s">
        <v>3313</v>
      </c>
      <c r="AZ82" s="37" t="str">
        <f>IFERROR(IF(COUNTA(F82,G82,H82)=3,DATE(H82,MATCH(G82,{"Jan";"Feb";"Mar";"Apr";"May";"Jun";"Jul";"Aug";"Sep";"Oct";"Nov";"Dec"},0),F82),""),"")</f>
        <v/>
      </c>
      <c r="BA82" s="37" t="str">
        <f t="shared" ref="BA82" si="55">IF(AND(C$15="",F80="",C80&lt;&gt;""),"Please enter a complete visit or assessment date.  ","")</f>
        <v/>
      </c>
      <c r="BB82" s="37" t="str">
        <f>IF(C80="","",IF(AND(COUNTA(C$15,D$15,E$15)&gt;1,COUNTA(C$15,D$15,E$15)&lt;3),"Enter a complete visit date.  ",IF(COUNTA(C$15,D$15,E$15)=0,"",IF(COUNTIF(AN$2:AN$7306,C$15&amp;D$15&amp;E$15)&gt;0,"","Enter a valid visit date.  "))))</f>
        <v/>
      </c>
      <c r="BC82" s="37" t="str">
        <f>IF(AND(COUNTA(F80,G80,H80)&gt;1,COUNTA(F80,G80,H80)&lt;3),"Please enter a complete assessment date.  ",IF(COUNTA(F80,G80,H80)=0,"",IF(COUNTIF(AN$2:AN$7306,F80&amp;G80&amp;H80)&gt;0,"","Enter a valid assessment date.  ")))</f>
        <v/>
      </c>
      <c r="BD82" s="37" t="str">
        <f>IF(AND(C80="",F80&amp;G80&amp;H80&amp;J80&amp;L80&amp;N80&lt;&gt;""),"Information on this lesion exists, but no evaluation result is entered.  ","")</f>
        <v/>
      </c>
      <c r="BE82" s="37" t="str">
        <f t="shared" ref="BE82" ca="1" si="56">IF(AZ$15="","",IF(AZ$15&gt;NOW(),"Visit date is in the future.  ",""))</f>
        <v/>
      </c>
      <c r="BF82" s="37" t="str">
        <f ca="1">IF(AZ80&lt;&gt;"",IF(AZ80&gt;NOW(),"Assessment date is in the future.  ",""),"")</f>
        <v/>
      </c>
      <c r="CA82" s="37" t="str">
        <f ca="1">IF(BA82&amp;BB82&amp;BC82&amp;BD82&amp;BE82&amp;BF82&amp;BG82&amp;BH82&amp;BI82&amp;BJ82&amp;BK82&amp;BL82&amp;BM82&amp;BN82&amp;BO82&amp;BP82&amp;BQ82&amp;BR82&amp;BS82&amp;BT82&amp;BU82&amp;BV82&amp;BW82&amp;BX82&amp;BY82&amp;BZ82&lt;&gt;"","V0Issue","V0Clean")</f>
        <v>V0Clean</v>
      </c>
    </row>
    <row r="83" spans="1:79" x14ac:dyDescent="0.25">
      <c r="A83" s="10"/>
      <c r="B83" s="104"/>
      <c r="C83" s="104"/>
      <c r="D83" s="104"/>
      <c r="E83" s="104"/>
      <c r="F83" s="104"/>
      <c r="G83" s="104"/>
      <c r="H83" s="104"/>
      <c r="I83" s="104"/>
      <c r="J83" s="104"/>
      <c r="K83" s="104"/>
      <c r="L83" s="104"/>
      <c r="M83" s="104"/>
      <c r="N83" s="104"/>
      <c r="O83" s="104"/>
      <c r="P83" s="104"/>
      <c r="Q83" s="5"/>
      <c r="AN83" s="63" t="s">
        <v>3314</v>
      </c>
      <c r="AZ83" s="37" t="str">
        <f>IFERROR(IF(COUNTA(F83,G83,H83)=3,DATE(H83,MATCH(G83,{"Jan";"Feb";"Mar";"Apr";"May";"Jun";"Jul";"Aug";"Sep";"Oct";"Nov";"Dec"},0),F83),""),"")</f>
        <v/>
      </c>
    </row>
    <row r="84" spans="1:79" x14ac:dyDescent="0.25">
      <c r="A84" s="10"/>
      <c r="B84" s="10"/>
      <c r="C84" s="10"/>
      <c r="D84" s="10"/>
      <c r="E84" s="10"/>
      <c r="F84" s="10"/>
      <c r="G84" s="10"/>
      <c r="H84" s="12"/>
      <c r="I84" s="5"/>
      <c r="J84" s="5"/>
      <c r="K84" s="5"/>
      <c r="L84" s="10"/>
      <c r="M84" s="10"/>
      <c r="N84" s="10"/>
      <c r="O84" s="10"/>
      <c r="P84" s="10"/>
      <c r="Q84" s="5"/>
      <c r="AN84" s="63" t="s">
        <v>3315</v>
      </c>
      <c r="AZ84" s="37" t="str">
        <f>IFERROR(IF(COUNTA(F84,G84,H84)=3,DATE(H84,MATCH(G84,{"Jan";"Feb";"Mar";"Apr";"May";"Jun";"Jul";"Aug";"Sep";"Oct";"Nov";"Dec"},0),F84),""),"")</f>
        <v/>
      </c>
    </row>
    <row r="85" spans="1:79" x14ac:dyDescent="0.25">
      <c r="A85" s="10"/>
      <c r="B85" s="10"/>
      <c r="C85" s="10"/>
      <c r="D85" s="10"/>
      <c r="E85" s="10"/>
      <c r="F85" s="12" t="s">
        <v>92</v>
      </c>
      <c r="G85" s="5"/>
      <c r="H85" s="5"/>
      <c r="I85" s="5"/>
      <c r="J85" s="10"/>
      <c r="K85" s="10"/>
      <c r="L85" s="10"/>
      <c r="M85" s="10"/>
      <c r="N85" s="10"/>
      <c r="O85" s="10"/>
      <c r="P85" s="10"/>
      <c r="Q85" s="5"/>
      <c r="AN85" s="63" t="s">
        <v>3316</v>
      </c>
      <c r="AZ85" s="37" t="str">
        <f>IFERROR(IF(COUNTA(F85,G85,H85)=3,DATE(H85,MATCH(G85,{"Jan";"Feb";"Mar";"Apr";"May";"Jun";"Jul";"Aug";"Sep";"Oct";"Nov";"Dec"},0),F85),""),"")</f>
        <v/>
      </c>
    </row>
    <row r="86" spans="1:79" x14ac:dyDescent="0.25">
      <c r="A86" s="10"/>
      <c r="B86" s="5"/>
      <c r="C86" s="7" t="s">
        <v>186</v>
      </c>
      <c r="D86" s="7"/>
      <c r="E86" s="7"/>
      <c r="F86" s="7" t="s">
        <v>47</v>
      </c>
      <c r="G86" s="7" t="s">
        <v>48</v>
      </c>
      <c r="H86" s="7" t="s">
        <v>49</v>
      </c>
      <c r="I86" s="5"/>
      <c r="J86" s="7" t="s">
        <v>39</v>
      </c>
      <c r="K86" s="5"/>
      <c r="L86" s="7" t="s">
        <v>40</v>
      </c>
      <c r="M86" s="10"/>
      <c r="N86" s="10"/>
      <c r="O86" s="10"/>
      <c r="P86" s="10"/>
      <c r="Q86" s="5"/>
      <c r="AN86" s="63" t="s">
        <v>3317</v>
      </c>
      <c r="AZ86" s="37" t="str">
        <f>IFERROR(IF(COUNTA(F86,G86,H86)=3,DATE(H86,MATCH(G86,{"Jan";"Feb";"Mar";"Apr";"May";"Jun";"Jul";"Aug";"Sep";"Oct";"Nov";"Dec"},0),F86),""),"")</f>
        <v/>
      </c>
    </row>
    <row r="87" spans="1:79" x14ac:dyDescent="0.25">
      <c r="A87" s="10"/>
      <c r="B87" s="7" t="s">
        <v>332</v>
      </c>
      <c r="C87" s="74"/>
      <c r="D87" s="107"/>
      <c r="E87" s="5"/>
      <c r="F87" s="32"/>
      <c r="G87" s="32"/>
      <c r="H87" s="32"/>
      <c r="I87" s="5"/>
      <c r="J87" s="17"/>
      <c r="K87" s="5"/>
      <c r="L87" s="17"/>
      <c r="M87" s="10"/>
      <c r="N87" s="10"/>
      <c r="O87" s="10"/>
      <c r="P87" s="10"/>
      <c r="Q87" s="5"/>
      <c r="AN87" s="63" t="s">
        <v>3318</v>
      </c>
      <c r="AZ87" s="37" t="str">
        <f>IFERROR(IF(COUNTA(F87,G87,H87)=3,DATE(H87,MATCH(G87,{"Jan";"Feb";"Mar";"Apr";"May";"Jun";"Jul";"Aug";"Sep";"Oct";"Nov";"Dec"},0),F87),""),"")</f>
        <v/>
      </c>
    </row>
    <row r="88" spans="1:79" x14ac:dyDescent="0.25">
      <c r="A88" s="10"/>
      <c r="B88" s="8" t="s">
        <v>131</v>
      </c>
      <c r="C88" s="8" t="s">
        <v>132</v>
      </c>
      <c r="D88" s="8"/>
      <c r="E88" s="9"/>
      <c r="F88" s="8" t="s">
        <v>133</v>
      </c>
      <c r="G88" s="8" t="s">
        <v>134</v>
      </c>
      <c r="H88" s="8" t="s">
        <v>135</v>
      </c>
      <c r="I88" s="5"/>
      <c r="J88" s="8" t="s">
        <v>10571</v>
      </c>
      <c r="K88" s="9"/>
      <c r="L88" s="8" t="s">
        <v>10572</v>
      </c>
      <c r="M88" s="10"/>
      <c r="N88" s="10"/>
      <c r="O88" s="10"/>
      <c r="P88" s="10"/>
      <c r="Q88" s="5"/>
      <c r="AN88" s="63" t="s">
        <v>3319</v>
      </c>
      <c r="AZ88" s="37" t="str">
        <f>IFERROR(IF(COUNTA(F88,G88,H88)=3,DATE(H88,MATCH(G88,{"Jan";"Feb";"Mar";"Apr";"May";"Jun";"Jul";"Aug";"Sep";"Oct";"Nov";"Dec"},0),F88),""),"")</f>
        <v/>
      </c>
    </row>
    <row r="89" spans="1:79" x14ac:dyDescent="0.25">
      <c r="A89" s="10"/>
      <c r="B89" s="76" t="str">
        <f ca="1">BA89&amp;BB89&amp;BC89&amp;BD89&amp;BE89&amp;BF89</f>
        <v/>
      </c>
      <c r="C89" s="104"/>
      <c r="D89" s="104"/>
      <c r="E89" s="104"/>
      <c r="F89" s="104"/>
      <c r="G89" s="104"/>
      <c r="H89" s="104"/>
      <c r="I89" s="104"/>
      <c r="J89" s="104"/>
      <c r="K89" s="104"/>
      <c r="L89" s="104"/>
      <c r="M89" s="104"/>
      <c r="N89" s="104"/>
      <c r="O89" s="104"/>
      <c r="P89" s="104"/>
      <c r="Q89" s="5"/>
      <c r="AN89" s="63" t="s">
        <v>3320</v>
      </c>
      <c r="AZ89" s="37" t="str">
        <f>IFERROR(IF(COUNTA(F89,G89,H89)=3,DATE(H89,MATCH(G89,{"Jan";"Feb";"Mar";"Apr";"May";"Jun";"Jul";"Aug";"Sep";"Oct";"Nov";"Dec"},0),F89),""),"")</f>
        <v/>
      </c>
      <c r="BA89" s="37" t="str">
        <f t="shared" ref="BA89" si="57">IF(AND(C$15="",F87="",C87&lt;&gt;""),"Please enter a complete visit or assessment date.  ","")</f>
        <v/>
      </c>
      <c r="BB89" s="37" t="str">
        <f>IF(C87="","",IF(AND(COUNTA(C$15,D$15,E$15)&gt;1,COUNTA(C$15,D$15,E$15)&lt;3),"Enter a complete visit date.  ",IF(COUNTA(C$15,D$15,E$15)=0,"",IF(COUNTIF(AN$2:AN$7306,C$15&amp;D$15&amp;E$15)&gt;0,"","Enter a valid visit date.  "))))</f>
        <v/>
      </c>
      <c r="BC89" s="37" t="str">
        <f>IF(AND(COUNTA(F87,G87,H87)&gt;1,COUNTA(F87,G87,H87)&lt;3),"Please enter a complete assessment date.  ",IF(COUNTA(F87,G87,H87)=0,"",IF(COUNTIF(AN$2:AN$7306,F87&amp;G87&amp;H87)&gt;0,"","Enter a valid assessment date.  ")))</f>
        <v/>
      </c>
      <c r="BD89" s="37" t="str">
        <f t="shared" ref="BD89" si="58">IF(AND(C87="",F87&amp;G87&amp;H87&amp;J87&amp;L87&amp;N87&lt;&gt;""),"Information on this lesion exists, but no evaluation result is entered.  ","")</f>
        <v/>
      </c>
      <c r="BE89" s="37" t="str">
        <f t="shared" ref="BE89" ca="1" si="59">IF(AZ$15="","",IF(AZ$15&gt;NOW(),"Visit date is in the future.  ",""))</f>
        <v/>
      </c>
      <c r="BF89" s="37" t="str">
        <f t="shared" ref="BF89" ca="1" si="60">IF(AZ87&lt;&gt;"",IF(AZ87&gt;NOW(),"Assessment date is in the future.  ",""),"")</f>
        <v/>
      </c>
      <c r="CA89" s="37" t="str">
        <f ca="1">IF(BA89&amp;BB89&amp;BC89&amp;BD89&amp;BE89&amp;BF89&amp;BG89&amp;BH89&amp;BI89&amp;BJ89&amp;BK89&amp;BL89&amp;BM89&amp;BN89&amp;BO89&amp;BP89&amp;BQ89&amp;BR89&amp;BS89&amp;BT89&amp;BU89&amp;BV89&amp;BW89&amp;BX89&amp;BY89&amp;BZ89&lt;&gt;"","V0Issue","V0Clean")</f>
        <v>V0Clean</v>
      </c>
    </row>
    <row r="90" spans="1:79" x14ac:dyDescent="0.25">
      <c r="A90" s="10"/>
      <c r="B90" s="104"/>
      <c r="C90" s="104"/>
      <c r="D90" s="104"/>
      <c r="E90" s="104"/>
      <c r="F90" s="104"/>
      <c r="G90" s="104"/>
      <c r="H90" s="104"/>
      <c r="I90" s="104"/>
      <c r="J90" s="104"/>
      <c r="K90" s="104"/>
      <c r="L90" s="104"/>
      <c r="M90" s="104"/>
      <c r="N90" s="104"/>
      <c r="O90" s="104"/>
      <c r="P90" s="104"/>
      <c r="Q90" s="5"/>
      <c r="AN90" s="63" t="s">
        <v>3321</v>
      </c>
      <c r="AZ90" s="37" t="str">
        <f>IFERROR(IF(COUNTA(F90,G90,H90)=3,DATE(H90,MATCH(G90,{"Jan";"Feb";"Mar";"Apr";"May";"Jun";"Jul";"Aug";"Sep";"Oct";"Nov";"Dec"},0),F90),""),"")</f>
        <v/>
      </c>
    </row>
    <row r="91" spans="1:79" x14ac:dyDescent="0.25">
      <c r="A91" s="10"/>
      <c r="B91" s="10"/>
      <c r="C91" s="10"/>
      <c r="D91" s="10"/>
      <c r="E91" s="10"/>
      <c r="F91" s="10"/>
      <c r="G91" s="10"/>
      <c r="H91" s="12"/>
      <c r="I91" s="5"/>
      <c r="J91" s="5"/>
      <c r="K91" s="5"/>
      <c r="L91" s="10"/>
      <c r="M91" s="10"/>
      <c r="N91" s="10"/>
      <c r="O91" s="10"/>
      <c r="P91" s="10"/>
      <c r="Q91" s="5"/>
      <c r="AN91" s="63" t="s">
        <v>3322</v>
      </c>
      <c r="AZ91" s="37" t="str">
        <f>IFERROR(IF(COUNTA(F91,G91,H91)=3,DATE(H91,MATCH(G91,{"Jan";"Feb";"Mar";"Apr";"May";"Jun";"Jul";"Aug";"Sep";"Oct";"Nov";"Dec"},0),F91),""),"")</f>
        <v/>
      </c>
    </row>
    <row r="92" spans="1:79" x14ac:dyDescent="0.25">
      <c r="A92" s="10"/>
      <c r="B92" s="10"/>
      <c r="C92" s="10"/>
      <c r="D92" s="10"/>
      <c r="E92" s="10"/>
      <c r="F92" s="12" t="s">
        <v>92</v>
      </c>
      <c r="G92" s="5"/>
      <c r="H92" s="5"/>
      <c r="I92" s="5"/>
      <c r="J92" s="10"/>
      <c r="K92" s="10"/>
      <c r="L92" s="10"/>
      <c r="M92" s="10"/>
      <c r="N92" s="10"/>
      <c r="O92" s="10"/>
      <c r="P92" s="10"/>
      <c r="Q92" s="5"/>
      <c r="AN92" s="63" t="s">
        <v>3323</v>
      </c>
      <c r="AZ92" s="37" t="str">
        <f>IFERROR(IF(COUNTA(F92,G92,H92)=3,DATE(H92,MATCH(G92,{"Jan";"Feb";"Mar";"Apr";"May";"Jun";"Jul";"Aug";"Sep";"Oct";"Nov";"Dec"},0),F92),""),"")</f>
        <v/>
      </c>
    </row>
    <row r="93" spans="1:79" x14ac:dyDescent="0.25">
      <c r="A93" s="10"/>
      <c r="B93" s="5"/>
      <c r="C93" s="7" t="s">
        <v>186</v>
      </c>
      <c r="D93" s="7"/>
      <c r="E93" s="7"/>
      <c r="F93" s="7" t="s">
        <v>47</v>
      </c>
      <c r="G93" s="7" t="s">
        <v>48</v>
      </c>
      <c r="H93" s="7" t="s">
        <v>49</v>
      </c>
      <c r="I93" s="5"/>
      <c r="J93" s="7" t="s">
        <v>39</v>
      </c>
      <c r="K93" s="5"/>
      <c r="L93" s="7" t="s">
        <v>40</v>
      </c>
      <c r="M93" s="10"/>
      <c r="N93" s="10"/>
      <c r="O93" s="10"/>
      <c r="P93" s="10"/>
      <c r="Q93" s="5"/>
      <c r="AN93" s="63" t="s">
        <v>3324</v>
      </c>
      <c r="AZ93" s="37" t="str">
        <f>IFERROR(IF(COUNTA(F93,G93,H93)=3,DATE(H93,MATCH(G93,{"Jan";"Feb";"Mar";"Apr";"May";"Jun";"Jul";"Aug";"Sep";"Oct";"Nov";"Dec"},0),F93),""),"")</f>
        <v/>
      </c>
    </row>
    <row r="94" spans="1:79" x14ac:dyDescent="0.25">
      <c r="A94" s="10"/>
      <c r="B94" s="7" t="s">
        <v>333</v>
      </c>
      <c r="C94" s="74"/>
      <c r="D94" s="107"/>
      <c r="E94" s="5"/>
      <c r="F94" s="32"/>
      <c r="G94" s="32"/>
      <c r="H94" s="32"/>
      <c r="I94" s="5"/>
      <c r="J94" s="17"/>
      <c r="K94" s="5"/>
      <c r="L94" s="17"/>
      <c r="M94" s="10"/>
      <c r="N94" s="10"/>
      <c r="O94" s="10"/>
      <c r="P94" s="10"/>
      <c r="Q94" s="5"/>
      <c r="AN94" s="63" t="s">
        <v>3325</v>
      </c>
      <c r="AZ94" s="37" t="str">
        <f>IFERROR(IF(COUNTA(F94,G94,H94)=3,DATE(H94,MATCH(G94,{"Jan";"Feb";"Mar";"Apr";"May";"Jun";"Jul";"Aug";"Sep";"Oct";"Nov";"Dec"},0),F94),""),"")</f>
        <v/>
      </c>
    </row>
    <row r="95" spans="1:79" x14ac:dyDescent="0.25">
      <c r="A95" s="10"/>
      <c r="B95" s="8" t="s">
        <v>136</v>
      </c>
      <c r="C95" s="8" t="s">
        <v>137</v>
      </c>
      <c r="D95" s="8"/>
      <c r="E95" s="9"/>
      <c r="F95" s="8" t="s">
        <v>138</v>
      </c>
      <c r="G95" s="8" t="s">
        <v>139</v>
      </c>
      <c r="H95" s="8" t="s">
        <v>140</v>
      </c>
      <c r="I95" s="5"/>
      <c r="J95" s="8" t="s">
        <v>10573</v>
      </c>
      <c r="K95" s="9"/>
      <c r="L95" s="8" t="s">
        <v>10574</v>
      </c>
      <c r="M95" s="10"/>
      <c r="N95" s="10"/>
      <c r="O95" s="10"/>
      <c r="P95" s="10"/>
      <c r="Q95" s="5"/>
      <c r="AN95" s="63" t="s">
        <v>3326</v>
      </c>
      <c r="AZ95" s="37" t="str">
        <f>IFERROR(IF(COUNTA(F95,G95,H95)=3,DATE(H95,MATCH(G95,{"Jan";"Feb";"Mar";"Apr";"May";"Jun";"Jul";"Aug";"Sep";"Oct";"Nov";"Dec"},0),F95),""),"")</f>
        <v/>
      </c>
    </row>
    <row r="96" spans="1:79" x14ac:dyDescent="0.25">
      <c r="A96" s="10"/>
      <c r="B96" s="76" t="str">
        <f ca="1">BA96&amp;BB96&amp;BC96&amp;BD96&amp;BE96&amp;BF96</f>
        <v/>
      </c>
      <c r="C96" s="104"/>
      <c r="D96" s="104"/>
      <c r="E96" s="104"/>
      <c r="F96" s="104"/>
      <c r="G96" s="104"/>
      <c r="H96" s="104"/>
      <c r="I96" s="104"/>
      <c r="J96" s="104"/>
      <c r="K96" s="104"/>
      <c r="L96" s="104"/>
      <c r="M96" s="104"/>
      <c r="N96" s="104"/>
      <c r="O96" s="104"/>
      <c r="P96" s="104"/>
      <c r="Q96" s="5"/>
      <c r="AN96" s="63" t="s">
        <v>3327</v>
      </c>
      <c r="AZ96" s="37" t="str">
        <f>IFERROR(IF(COUNTA(F96,G96,H96)=3,DATE(H96,MATCH(G96,{"Jan";"Feb";"Mar";"Apr";"May";"Jun";"Jul";"Aug";"Sep";"Oct";"Nov";"Dec"},0),F96),""),"")</f>
        <v/>
      </c>
      <c r="BA96" s="37" t="str">
        <f t="shared" ref="BA96" si="61">IF(AND(C$15="",F94="",C94&lt;&gt;""),"Please enter a complete visit or assessment date.  ","")</f>
        <v/>
      </c>
      <c r="BB96" s="37" t="str">
        <f>IF(C94="","",IF(AND(COUNTA(C$15,D$15,E$15)&gt;1,COUNTA(C$15,D$15,E$15)&lt;3),"Enter a complete visit date.  ",IF(COUNTA(C$15,D$15,E$15)=0,"",IF(COUNTIF(AN$2:AN$7306,C$15&amp;D$15&amp;E$15)&gt;0,"","Enter a valid visit date.  "))))</f>
        <v/>
      </c>
      <c r="BC96" s="37" t="str">
        <f>IF(AND(COUNTA(F94,G94,H94)&gt;1,COUNTA(F94,G94,H94)&lt;3),"Please enter a complete assessment date.  ",IF(COUNTA(F94,G94,H94)=0,"",IF(COUNTIF(AN$2:AN$7306,F94&amp;G94&amp;H94)&gt;0,"","Enter a valid assessment date.  ")))</f>
        <v/>
      </c>
      <c r="BD96" s="37" t="str">
        <f t="shared" ref="BD96" si="62">IF(AND(C94="",F94&amp;G94&amp;H94&amp;J94&amp;L94&amp;N94&lt;&gt;""),"Information on this lesion exists, but no evaluation result is entered.  ","")</f>
        <v/>
      </c>
      <c r="BE96" s="37" t="str">
        <f t="shared" ref="BE96" ca="1" si="63">IF(AZ$15="","",IF(AZ$15&gt;NOW(),"Visit date is in the future.  ",""))</f>
        <v/>
      </c>
      <c r="BF96" s="37" t="str">
        <f t="shared" ref="BF96" ca="1" si="64">IF(AZ94&lt;&gt;"",IF(AZ94&gt;NOW(),"Assessment date is in the future.  ",""),"")</f>
        <v/>
      </c>
      <c r="CA96" s="37" t="str">
        <f ca="1">IF(BA96&amp;BB96&amp;BC96&amp;BD96&amp;BE96&amp;BF96&amp;BG96&amp;BH96&amp;BI96&amp;BJ96&amp;BK96&amp;BL96&amp;BM96&amp;BN96&amp;BO96&amp;BP96&amp;BQ96&amp;BR96&amp;BS96&amp;BT96&amp;BU96&amp;BV96&amp;BW96&amp;BX96&amp;BY96&amp;BZ96&lt;&gt;"","V0Issue","V0Clean")</f>
        <v>V0Clean</v>
      </c>
    </row>
    <row r="97" spans="1:79" x14ac:dyDescent="0.25">
      <c r="A97" s="10"/>
      <c r="B97" s="104"/>
      <c r="C97" s="104"/>
      <c r="D97" s="104"/>
      <c r="E97" s="104"/>
      <c r="F97" s="104"/>
      <c r="G97" s="104"/>
      <c r="H97" s="104"/>
      <c r="I97" s="104"/>
      <c r="J97" s="104"/>
      <c r="K97" s="104"/>
      <c r="L97" s="104"/>
      <c r="M97" s="104"/>
      <c r="N97" s="104"/>
      <c r="O97" s="104"/>
      <c r="P97" s="104"/>
      <c r="Q97" s="5"/>
      <c r="AN97" s="63" t="s">
        <v>3328</v>
      </c>
      <c r="AZ97" s="37" t="str">
        <f>IFERROR(IF(COUNTA(F97,G97,H97)=3,DATE(H97,MATCH(G97,{"Jan";"Feb";"Mar";"Apr";"May";"Jun";"Jul";"Aug";"Sep";"Oct";"Nov";"Dec"},0),F97),""),"")</f>
        <v/>
      </c>
    </row>
    <row r="98" spans="1:79" x14ac:dyDescent="0.25">
      <c r="A98" s="10"/>
      <c r="B98" s="10"/>
      <c r="C98" s="10"/>
      <c r="D98" s="10"/>
      <c r="E98" s="10"/>
      <c r="F98" s="10"/>
      <c r="G98" s="10"/>
      <c r="H98" s="12"/>
      <c r="I98" s="5"/>
      <c r="J98" s="5"/>
      <c r="K98" s="5"/>
      <c r="L98" s="10"/>
      <c r="M98" s="10"/>
      <c r="N98" s="10"/>
      <c r="O98" s="10"/>
      <c r="P98" s="10"/>
      <c r="Q98" s="5"/>
      <c r="AN98" s="63" t="s">
        <v>3329</v>
      </c>
      <c r="AZ98" s="37" t="str">
        <f>IFERROR(IF(COUNTA(F98,G98,H98)=3,DATE(H98,MATCH(G98,{"Jan";"Feb";"Mar";"Apr";"May";"Jun";"Jul";"Aug";"Sep";"Oct";"Nov";"Dec"},0),F98),""),"")</f>
        <v/>
      </c>
    </row>
    <row r="99" spans="1:79" x14ac:dyDescent="0.25">
      <c r="A99" s="10"/>
      <c r="B99" s="10"/>
      <c r="C99" s="10"/>
      <c r="D99" s="10"/>
      <c r="E99" s="10"/>
      <c r="F99" s="12" t="s">
        <v>92</v>
      </c>
      <c r="G99" s="5"/>
      <c r="H99" s="5"/>
      <c r="I99" s="5"/>
      <c r="J99" s="10"/>
      <c r="K99" s="10"/>
      <c r="L99" s="10"/>
      <c r="M99" s="10"/>
      <c r="N99" s="10"/>
      <c r="O99" s="10"/>
      <c r="P99" s="10"/>
      <c r="Q99" s="5"/>
      <c r="AN99" s="63" t="s">
        <v>3330</v>
      </c>
      <c r="AZ99" s="37" t="str">
        <f>IFERROR(IF(COUNTA(F99,G99,H99)=3,DATE(H99,MATCH(G99,{"Jan";"Feb";"Mar";"Apr";"May";"Jun";"Jul";"Aug";"Sep";"Oct";"Nov";"Dec"},0),F99),""),"")</f>
        <v/>
      </c>
    </row>
    <row r="100" spans="1:79" x14ac:dyDescent="0.25">
      <c r="A100" s="10"/>
      <c r="B100" s="5"/>
      <c r="C100" s="7" t="s">
        <v>186</v>
      </c>
      <c r="D100" s="7"/>
      <c r="E100" s="7"/>
      <c r="F100" s="7" t="s">
        <v>47</v>
      </c>
      <c r="G100" s="7" t="s">
        <v>48</v>
      </c>
      <c r="H100" s="7" t="s">
        <v>49</v>
      </c>
      <c r="I100" s="5"/>
      <c r="J100" s="7" t="s">
        <v>39</v>
      </c>
      <c r="K100" s="5"/>
      <c r="L100" s="7" t="s">
        <v>40</v>
      </c>
      <c r="M100" s="10"/>
      <c r="N100" s="10"/>
      <c r="O100" s="10"/>
      <c r="P100" s="10"/>
      <c r="Q100" s="5"/>
      <c r="AN100" s="63" t="s">
        <v>3331</v>
      </c>
      <c r="AZ100" s="37" t="str">
        <f>IFERROR(IF(COUNTA(F100,G100,H100)=3,DATE(H100,MATCH(G100,{"Jan";"Feb";"Mar";"Apr";"May";"Jun";"Jul";"Aug";"Sep";"Oct";"Nov";"Dec"},0),F100),""),"")</f>
        <v/>
      </c>
    </row>
    <row r="101" spans="1:79" x14ac:dyDescent="0.25">
      <c r="A101" s="10"/>
      <c r="B101" s="7" t="s">
        <v>334</v>
      </c>
      <c r="C101" s="74"/>
      <c r="D101" s="107"/>
      <c r="E101" s="5"/>
      <c r="F101" s="32"/>
      <c r="G101" s="32"/>
      <c r="H101" s="32"/>
      <c r="I101" s="5"/>
      <c r="J101" s="17"/>
      <c r="K101" s="5"/>
      <c r="L101" s="17"/>
      <c r="M101" s="10"/>
      <c r="N101" s="10"/>
      <c r="O101" s="10"/>
      <c r="P101" s="10"/>
      <c r="Q101" s="5"/>
      <c r="AN101" s="63" t="s">
        <v>3332</v>
      </c>
      <c r="AZ101" s="37" t="str">
        <f>IFERROR(IF(COUNTA(F101,G101,H101)=3,DATE(H101,MATCH(G101,{"Jan";"Feb";"Mar";"Apr";"May";"Jun";"Jul";"Aug";"Sep";"Oct";"Nov";"Dec"},0),F101),""),"")</f>
        <v/>
      </c>
    </row>
    <row r="102" spans="1:79" x14ac:dyDescent="0.25">
      <c r="A102" s="10"/>
      <c r="B102" s="8" t="s">
        <v>141</v>
      </c>
      <c r="C102" s="8" t="s">
        <v>142</v>
      </c>
      <c r="D102" s="8"/>
      <c r="E102" s="9"/>
      <c r="F102" s="8" t="s">
        <v>143</v>
      </c>
      <c r="G102" s="8" t="s">
        <v>144</v>
      </c>
      <c r="H102" s="8" t="s">
        <v>145</v>
      </c>
      <c r="I102" s="5"/>
      <c r="J102" s="8" t="s">
        <v>10575</v>
      </c>
      <c r="K102" s="9"/>
      <c r="L102" s="8" t="s">
        <v>10576</v>
      </c>
      <c r="M102" s="10"/>
      <c r="N102" s="10"/>
      <c r="O102" s="10"/>
      <c r="P102" s="10"/>
      <c r="Q102" s="5"/>
      <c r="AN102" s="63" t="s">
        <v>3333</v>
      </c>
      <c r="AZ102" s="37" t="str">
        <f>IFERROR(IF(COUNTA(F102,G102,H102)=3,DATE(H102,MATCH(G102,{"Jan";"Feb";"Mar";"Apr";"May";"Jun";"Jul";"Aug";"Sep";"Oct";"Nov";"Dec"},0),F102),""),"")</f>
        <v/>
      </c>
    </row>
    <row r="103" spans="1:79" x14ac:dyDescent="0.25">
      <c r="A103" s="10"/>
      <c r="B103" s="76" t="str">
        <f ca="1">BA103&amp;BB103&amp;BC103&amp;BD103&amp;BE103&amp;BF103</f>
        <v/>
      </c>
      <c r="C103" s="104"/>
      <c r="D103" s="104"/>
      <c r="E103" s="104"/>
      <c r="F103" s="104"/>
      <c r="G103" s="104"/>
      <c r="H103" s="104"/>
      <c r="I103" s="104"/>
      <c r="J103" s="104"/>
      <c r="K103" s="104"/>
      <c r="L103" s="104"/>
      <c r="M103" s="104"/>
      <c r="N103" s="104"/>
      <c r="O103" s="104"/>
      <c r="P103" s="104"/>
      <c r="Q103" s="5"/>
      <c r="AN103" s="63" t="s">
        <v>3334</v>
      </c>
      <c r="AZ103" s="37" t="str">
        <f>IFERROR(IF(COUNTA(F103,G103,H103)=3,DATE(H103,MATCH(G103,{"Jan";"Feb";"Mar";"Apr";"May";"Jun";"Jul";"Aug";"Sep";"Oct";"Nov";"Dec"},0),F103),""),"")</f>
        <v/>
      </c>
      <c r="BA103" s="37" t="str">
        <f t="shared" ref="BA103" si="65">IF(AND(C$15="",F101="",C101&lt;&gt;""),"Please enter a complete visit or assessment date.  ","")</f>
        <v/>
      </c>
      <c r="BB103" s="37" t="str">
        <f>IF(C101="","",IF(AND(COUNTA(C$15,D$15,E$15)&gt;1,COUNTA(C$15,D$15,E$15)&lt;3),"Enter a complete visit date.  ",IF(COUNTA(C$15,D$15,E$15)=0,"",IF(COUNTIF(AN$2:AN$7306,C$15&amp;D$15&amp;E$15)&gt;0,"","Enter a valid visit date.  "))))</f>
        <v/>
      </c>
      <c r="BC103" s="37" t="str">
        <f>IF(AND(COUNTA(F101,G101,H101)&gt;1,COUNTA(F101,G101,H101)&lt;3),"Please enter a complete assessment date.  ",IF(COUNTA(F101,G101,H101)=0,"",IF(COUNTIF(AN$2:AN$7306,F101&amp;G101&amp;H101)&gt;0,"","Enter a valid assessment date.  ")))</f>
        <v/>
      </c>
      <c r="BD103" s="37" t="str">
        <f t="shared" ref="BD103" si="66">IF(AND(C101="",F101&amp;G101&amp;H101&amp;J101&amp;L101&amp;N101&lt;&gt;""),"Information on this lesion exists, but no evaluation result is entered.  ","")</f>
        <v/>
      </c>
      <c r="BE103" s="37" t="str">
        <f t="shared" ref="BE103" ca="1" si="67">IF(AZ$15="","",IF(AZ$15&gt;NOW(),"Visit date is in the future.  ",""))</f>
        <v/>
      </c>
      <c r="BF103" s="37" t="str">
        <f t="shared" ref="BF103" ca="1" si="68">IF(AZ101&lt;&gt;"",IF(AZ101&gt;NOW(),"Assessment date is in the future.  ",""),"")</f>
        <v/>
      </c>
      <c r="CA103" s="37" t="str">
        <f ca="1">IF(BA103&amp;BB103&amp;BC103&amp;BD103&amp;BE103&amp;BF103&amp;BG103&amp;BH103&amp;BI103&amp;BJ103&amp;BK103&amp;BL103&amp;BM103&amp;BN103&amp;BO103&amp;BP103&amp;BQ103&amp;BR103&amp;BS103&amp;BT103&amp;BU103&amp;BV3&amp;BW103&amp;BX103&amp;BY103&amp;BZ103&lt;&gt;"","V0Issue","V0Clean")</f>
        <v>V0Clean</v>
      </c>
    </row>
    <row r="104" spans="1:79" x14ac:dyDescent="0.25">
      <c r="A104" s="10"/>
      <c r="B104" s="104"/>
      <c r="C104" s="104"/>
      <c r="D104" s="104"/>
      <c r="E104" s="104"/>
      <c r="F104" s="104"/>
      <c r="G104" s="104"/>
      <c r="H104" s="104"/>
      <c r="I104" s="104"/>
      <c r="J104" s="104"/>
      <c r="K104" s="104"/>
      <c r="L104" s="104"/>
      <c r="M104" s="104"/>
      <c r="N104" s="104"/>
      <c r="O104" s="104"/>
      <c r="P104" s="104"/>
      <c r="Q104" s="5"/>
      <c r="AN104" s="63" t="s">
        <v>3335</v>
      </c>
      <c r="AZ104" s="37" t="str">
        <f>IFERROR(IF(COUNTA(F104,G104,H104)=3,DATE(H104,MATCH(G104,{"Jan";"Feb";"Mar";"Apr";"May";"Jun";"Jul";"Aug";"Sep";"Oct";"Nov";"Dec"},0),F104),""),"")</f>
        <v/>
      </c>
    </row>
    <row r="105" spans="1:79" x14ac:dyDescent="0.25">
      <c r="A105" s="10"/>
      <c r="B105" s="10"/>
      <c r="C105" s="10"/>
      <c r="D105" s="10"/>
      <c r="E105" s="10"/>
      <c r="F105" s="10"/>
      <c r="G105" s="10"/>
      <c r="H105" s="12"/>
      <c r="I105" s="5"/>
      <c r="J105" s="5"/>
      <c r="K105" s="5"/>
      <c r="L105" s="10"/>
      <c r="M105" s="10"/>
      <c r="N105" s="10"/>
      <c r="O105" s="10"/>
      <c r="P105" s="10"/>
      <c r="Q105" s="5"/>
      <c r="AN105" s="63" t="s">
        <v>3336</v>
      </c>
      <c r="AZ105" s="37" t="str">
        <f>IFERROR(IF(COUNTA(F105,G105,H105)=3,DATE(H105,MATCH(G105,{"Jan";"Feb";"Mar";"Apr";"May";"Jun";"Jul";"Aug";"Sep";"Oct";"Nov";"Dec"},0),F105),""),"")</f>
        <v/>
      </c>
    </row>
    <row r="106" spans="1:79" x14ac:dyDescent="0.25">
      <c r="A106" s="10"/>
      <c r="B106" s="10"/>
      <c r="C106" s="10"/>
      <c r="D106" s="10"/>
      <c r="E106" s="10"/>
      <c r="F106" s="12" t="s">
        <v>92</v>
      </c>
      <c r="G106" s="5"/>
      <c r="H106" s="5"/>
      <c r="I106" s="5"/>
      <c r="J106" s="10"/>
      <c r="K106" s="10"/>
      <c r="L106" s="10"/>
      <c r="M106" s="10"/>
      <c r="N106" s="10"/>
      <c r="O106" s="10"/>
      <c r="P106" s="10"/>
      <c r="Q106" s="5"/>
      <c r="AN106" s="63" t="s">
        <v>3337</v>
      </c>
      <c r="AZ106" s="37" t="str">
        <f>IFERROR(IF(COUNTA(F106,G106,H106)=3,DATE(H106,MATCH(G106,{"Jan";"Feb";"Mar";"Apr";"May";"Jun";"Jul";"Aug";"Sep";"Oct";"Nov";"Dec"},0),F106),""),"")</f>
        <v/>
      </c>
    </row>
    <row r="107" spans="1:79" x14ac:dyDescent="0.25">
      <c r="A107" s="10"/>
      <c r="B107" s="5"/>
      <c r="C107" s="7" t="s">
        <v>186</v>
      </c>
      <c r="D107" s="7"/>
      <c r="E107" s="7"/>
      <c r="F107" s="7" t="s">
        <v>47</v>
      </c>
      <c r="G107" s="7" t="s">
        <v>48</v>
      </c>
      <c r="H107" s="7" t="s">
        <v>49</v>
      </c>
      <c r="I107" s="5"/>
      <c r="J107" s="7" t="s">
        <v>39</v>
      </c>
      <c r="K107" s="5"/>
      <c r="L107" s="7" t="s">
        <v>40</v>
      </c>
      <c r="M107" s="10"/>
      <c r="N107" s="10"/>
      <c r="O107" s="10"/>
      <c r="P107" s="10"/>
      <c r="Q107" s="5"/>
      <c r="AN107" s="63" t="s">
        <v>3338</v>
      </c>
      <c r="AZ107" s="37" t="str">
        <f>IFERROR(IF(COUNTA(F107,G107,H107)=3,DATE(H107,MATCH(G107,{"Jan";"Feb";"Mar";"Apr";"May";"Jun";"Jul";"Aug";"Sep";"Oct";"Nov";"Dec"},0),F107),""),"")</f>
        <v/>
      </c>
    </row>
    <row r="108" spans="1:79" x14ac:dyDescent="0.25">
      <c r="A108" s="10"/>
      <c r="B108" s="7" t="s">
        <v>335</v>
      </c>
      <c r="C108" s="74"/>
      <c r="D108" s="110"/>
      <c r="E108" s="5"/>
      <c r="F108" s="32"/>
      <c r="G108" s="32"/>
      <c r="H108" s="32"/>
      <c r="I108" s="5"/>
      <c r="J108" s="17"/>
      <c r="K108" s="5"/>
      <c r="L108" s="17"/>
      <c r="M108" s="10"/>
      <c r="N108" s="10"/>
      <c r="O108" s="10"/>
      <c r="P108" s="10"/>
      <c r="Q108" s="5"/>
      <c r="AN108" s="63" t="s">
        <v>3339</v>
      </c>
      <c r="AZ108" s="37" t="str">
        <f>IFERROR(IF(COUNTA(F108,G108,H108)=3,DATE(H108,MATCH(G108,{"Jan";"Feb";"Mar";"Apr";"May";"Jun";"Jul";"Aug";"Sep";"Oct";"Nov";"Dec"},0),F108),""),"")</f>
        <v/>
      </c>
    </row>
    <row r="109" spans="1:79" x14ac:dyDescent="0.25">
      <c r="A109" s="10"/>
      <c r="B109" s="8" t="s">
        <v>146</v>
      </c>
      <c r="C109" s="8" t="s">
        <v>147</v>
      </c>
      <c r="D109" s="8"/>
      <c r="E109" s="9"/>
      <c r="F109" s="8" t="s">
        <v>148</v>
      </c>
      <c r="G109" s="8" t="s">
        <v>149</v>
      </c>
      <c r="H109" s="8" t="s">
        <v>150</v>
      </c>
      <c r="I109" s="5"/>
      <c r="J109" s="8" t="s">
        <v>10577</v>
      </c>
      <c r="K109" s="9"/>
      <c r="L109" s="8" t="s">
        <v>10578</v>
      </c>
      <c r="M109" s="10"/>
      <c r="N109" s="10"/>
      <c r="O109" s="10"/>
      <c r="P109" s="10"/>
      <c r="Q109" s="5"/>
      <c r="AN109" s="63" t="s">
        <v>3340</v>
      </c>
      <c r="AZ109" s="37" t="str">
        <f>IFERROR(IF(COUNTA(F109,G109,H109)=3,DATE(H109,MATCH(G109,{"Jan";"Feb";"Mar";"Apr";"May";"Jun";"Jul";"Aug";"Sep";"Oct";"Nov";"Dec"},0),F109),""),"")</f>
        <v/>
      </c>
    </row>
    <row r="110" spans="1:79" x14ac:dyDescent="0.25">
      <c r="A110" s="10"/>
      <c r="B110" s="76" t="str">
        <f ca="1">BA110&amp;BB110&amp;BC110&amp;BD110&amp;BE110&amp;BF110</f>
        <v/>
      </c>
      <c r="C110" s="104"/>
      <c r="D110" s="104"/>
      <c r="E110" s="104"/>
      <c r="F110" s="104"/>
      <c r="G110" s="104"/>
      <c r="H110" s="104"/>
      <c r="I110" s="104"/>
      <c r="J110" s="104"/>
      <c r="K110" s="104"/>
      <c r="L110" s="104"/>
      <c r="M110" s="104"/>
      <c r="N110" s="104"/>
      <c r="O110" s="104"/>
      <c r="P110" s="104"/>
      <c r="Q110" s="5"/>
      <c r="AN110" s="63" t="s">
        <v>3341</v>
      </c>
      <c r="AZ110" s="37" t="str">
        <f>IFERROR(IF(COUNTA(F110,G110,H110)=3,DATE(H110,MATCH(G110,{"Jan";"Feb";"Mar";"Apr";"May";"Jun";"Jul";"Aug";"Sep";"Oct";"Nov";"Dec"},0),F110),""),"")</f>
        <v/>
      </c>
      <c r="BA110" s="37" t="str">
        <f t="shared" ref="BA110" si="69">IF(AND(C$15="",F108="",C108&lt;&gt;""),"Please enter a complete visit or assessment date.  ","")</f>
        <v/>
      </c>
      <c r="BB110" s="37" t="str">
        <f>IF(C108="","",IF(AND(COUNTA(C$15,D$15,E$15)&gt;1,COUNTA(C$15,D$15,E$15)&lt;3),"Enter a complete visit date.  ",IF(COUNTA(C$15,D$15,E$15)=0,"",IF(COUNTIF(AN$2:AN$7306,C$15&amp;D$15&amp;E$15)&gt;0,"","Enter a valid visit date.  "))))</f>
        <v/>
      </c>
      <c r="BC110" s="37" t="str">
        <f>IF(AND(COUNTA(F108,G108,H108)&gt;1,COUNTA(F108,G108,H108)&lt;3),"Please enter a complete assessment date.  ",IF(COUNTA(F108,G108,H108)=0,"",IF(COUNTIF(AN$2:AN$7306,F108&amp;G108&amp;H108)&gt;0,"","Enter a valid assessment date.  ")))</f>
        <v/>
      </c>
      <c r="BD110" s="37" t="str">
        <f t="shared" ref="BD110" si="70">IF(AND(C108="",F108&amp;G108&amp;H108&amp;J108&amp;L108&amp;N108&lt;&gt;""),"Information on this lesion exists, but no evaluation result is entered.  ","")</f>
        <v/>
      </c>
      <c r="BE110" s="37" t="str">
        <f t="shared" ref="BE110" ca="1" si="71">IF(AZ$15="","",IF(AZ$15&gt;NOW(),"Visit date is in the future.  ",""))</f>
        <v/>
      </c>
      <c r="BF110" s="37" t="str">
        <f t="shared" ref="BF110" ca="1" si="72">IF(AZ108&lt;&gt;"",IF(AZ108&gt;NOW(),"Assessment date is in the future.  ",""),"")</f>
        <v/>
      </c>
      <c r="CA110" s="37" t="str">
        <f ca="1">IF(BA110&amp;BB110&amp;BC110&amp;BD110&amp;BE110&amp;BF110&amp;BG110&amp;BH110&amp;BI110&amp;BJ110&amp;BK110&amp;BL110&amp;BM110&amp;BN110&amp;BO110&amp;BP110&amp;BQ110&amp;BR110&amp;BS110&amp;BT110&amp;BU110&amp;BV10&amp;BW110&amp;BX110&amp;BY110&amp;BZ110&lt;&gt;"","V0Issue","V0Clean")</f>
        <v>V0Clean</v>
      </c>
    </row>
    <row r="111" spans="1:79" x14ac:dyDescent="0.25">
      <c r="A111" s="10"/>
      <c r="B111" s="104"/>
      <c r="C111" s="104"/>
      <c r="D111" s="104"/>
      <c r="E111" s="104"/>
      <c r="F111" s="104"/>
      <c r="G111" s="104"/>
      <c r="H111" s="104"/>
      <c r="I111" s="104"/>
      <c r="J111" s="104"/>
      <c r="K111" s="104"/>
      <c r="L111" s="104"/>
      <c r="M111" s="104"/>
      <c r="N111" s="104"/>
      <c r="O111" s="104"/>
      <c r="P111" s="104"/>
      <c r="Q111" s="5"/>
      <c r="AN111" s="63" t="s">
        <v>3342</v>
      </c>
      <c r="AZ111" s="37" t="str">
        <f>IFERROR(IF(COUNTA(F111,G111,H111)=3,DATE(H111,MATCH(G111,{"Jan";"Feb";"Mar";"Apr";"May";"Jun";"Jul";"Aug";"Sep";"Oct";"Nov";"Dec"},0),F111),""),"")</f>
        <v/>
      </c>
    </row>
    <row r="112" spans="1:79" x14ac:dyDescent="0.25">
      <c r="A112" s="10"/>
      <c r="B112" s="10"/>
      <c r="C112" s="10"/>
      <c r="D112" s="10"/>
      <c r="E112" s="10"/>
      <c r="F112" s="10"/>
      <c r="G112" s="10"/>
      <c r="H112" s="12"/>
      <c r="I112" s="5"/>
      <c r="J112" s="5"/>
      <c r="K112" s="5"/>
      <c r="L112" s="10"/>
      <c r="M112" s="10"/>
      <c r="N112" s="10"/>
      <c r="O112" s="10"/>
      <c r="P112" s="10"/>
      <c r="Q112" s="5"/>
      <c r="AN112" s="63" t="s">
        <v>3343</v>
      </c>
      <c r="AZ112" s="37" t="str">
        <f>IFERROR(IF(COUNTA(F112,G112,H112)=3,DATE(H112,MATCH(G112,{"Jan";"Feb";"Mar";"Apr";"May";"Jun";"Jul";"Aug";"Sep";"Oct";"Nov";"Dec"},0),F112),""),"")</f>
        <v/>
      </c>
    </row>
    <row r="113" spans="1:79" x14ac:dyDescent="0.25">
      <c r="A113" s="10"/>
      <c r="B113" s="10"/>
      <c r="C113" s="10"/>
      <c r="D113" s="10"/>
      <c r="E113" s="10"/>
      <c r="F113" s="12" t="s">
        <v>92</v>
      </c>
      <c r="G113" s="5"/>
      <c r="H113" s="5"/>
      <c r="I113" s="5"/>
      <c r="J113" s="10"/>
      <c r="K113" s="10"/>
      <c r="L113" s="10"/>
      <c r="M113" s="10"/>
      <c r="N113" s="10"/>
      <c r="O113" s="10"/>
      <c r="P113" s="10"/>
      <c r="Q113" s="5"/>
      <c r="AN113" s="63" t="s">
        <v>3344</v>
      </c>
      <c r="AZ113" s="37" t="str">
        <f>IFERROR(IF(COUNTA(F113,G113,H113)=3,DATE(H113,MATCH(G113,{"Jan";"Feb";"Mar";"Apr";"May";"Jun";"Jul";"Aug";"Sep";"Oct";"Nov";"Dec"},0),F113),""),"")</f>
        <v/>
      </c>
    </row>
    <row r="114" spans="1:79" x14ac:dyDescent="0.25">
      <c r="A114" s="10"/>
      <c r="B114" s="5"/>
      <c r="C114" s="7" t="s">
        <v>186</v>
      </c>
      <c r="D114" s="7"/>
      <c r="E114" s="7"/>
      <c r="F114" s="7" t="s">
        <v>47</v>
      </c>
      <c r="G114" s="7" t="s">
        <v>48</v>
      </c>
      <c r="H114" s="7" t="s">
        <v>49</v>
      </c>
      <c r="I114" s="5"/>
      <c r="J114" s="7" t="s">
        <v>39</v>
      </c>
      <c r="K114" s="5"/>
      <c r="L114" s="7" t="s">
        <v>40</v>
      </c>
      <c r="M114" s="10"/>
      <c r="N114" s="10"/>
      <c r="O114" s="10"/>
      <c r="P114" s="10"/>
      <c r="Q114" s="5"/>
      <c r="AN114" s="63" t="s">
        <v>3345</v>
      </c>
      <c r="AZ114" s="37" t="str">
        <f>IFERROR(IF(COUNTA(F114,G114,H114)=3,DATE(H114,MATCH(G114,{"Jan";"Feb";"Mar";"Apr";"May";"Jun";"Jul";"Aug";"Sep";"Oct";"Nov";"Dec"},0),F114),""),"")</f>
        <v/>
      </c>
    </row>
    <row r="115" spans="1:79" x14ac:dyDescent="0.25">
      <c r="A115" s="10"/>
      <c r="B115" s="7" t="s">
        <v>336</v>
      </c>
      <c r="C115" s="74"/>
      <c r="D115" s="107"/>
      <c r="E115" s="5"/>
      <c r="F115" s="32"/>
      <c r="G115" s="32"/>
      <c r="H115" s="32"/>
      <c r="I115" s="5"/>
      <c r="J115" s="17"/>
      <c r="K115" s="5"/>
      <c r="L115" s="17"/>
      <c r="M115" s="10"/>
      <c r="N115" s="10"/>
      <c r="O115" s="10"/>
      <c r="P115" s="10"/>
      <c r="Q115" s="5"/>
      <c r="AN115" s="63" t="s">
        <v>3346</v>
      </c>
      <c r="AZ115" s="37" t="str">
        <f>IFERROR(IF(COUNTA(F115,G115,H115)=3,DATE(H115,MATCH(G115,{"Jan";"Feb";"Mar";"Apr";"May";"Jun";"Jul";"Aug";"Sep";"Oct";"Nov";"Dec"},0),F115),""),"")</f>
        <v/>
      </c>
    </row>
    <row r="116" spans="1:79" x14ac:dyDescent="0.25">
      <c r="A116" s="10"/>
      <c r="B116" s="8" t="s">
        <v>151</v>
      </c>
      <c r="C116" s="8" t="s">
        <v>152</v>
      </c>
      <c r="D116" s="8"/>
      <c r="E116" s="9"/>
      <c r="F116" s="8" t="s">
        <v>153</v>
      </c>
      <c r="G116" s="8" t="s">
        <v>154</v>
      </c>
      <c r="H116" s="8" t="s">
        <v>155</v>
      </c>
      <c r="I116" s="5"/>
      <c r="J116" s="8" t="s">
        <v>10579</v>
      </c>
      <c r="K116" s="9"/>
      <c r="L116" s="8" t="s">
        <v>10580</v>
      </c>
      <c r="M116" s="10"/>
      <c r="N116" s="10"/>
      <c r="O116" s="10"/>
      <c r="P116" s="10"/>
      <c r="Q116" s="5"/>
      <c r="AN116" s="63" t="s">
        <v>3347</v>
      </c>
      <c r="AZ116" s="37" t="str">
        <f>IFERROR(IF(COUNTA(F116,G116,H116)=3,DATE(H116,MATCH(G116,{"Jan";"Feb";"Mar";"Apr";"May";"Jun";"Jul";"Aug";"Sep";"Oct";"Nov";"Dec"},0),F116),""),"")</f>
        <v/>
      </c>
    </row>
    <row r="117" spans="1:79" x14ac:dyDescent="0.25">
      <c r="A117" s="10"/>
      <c r="B117" s="76" t="str">
        <f ca="1">BA117&amp;BB117&amp;BC117&amp;BD117&amp;BE117&amp;BF117</f>
        <v/>
      </c>
      <c r="C117" s="104"/>
      <c r="D117" s="104"/>
      <c r="E117" s="104"/>
      <c r="F117" s="104"/>
      <c r="G117" s="104"/>
      <c r="H117" s="104"/>
      <c r="I117" s="104"/>
      <c r="J117" s="104"/>
      <c r="K117" s="104"/>
      <c r="L117" s="104"/>
      <c r="M117" s="104"/>
      <c r="N117" s="104"/>
      <c r="O117" s="104"/>
      <c r="P117" s="104"/>
      <c r="Q117" s="5"/>
      <c r="AN117" s="63" t="s">
        <v>3348</v>
      </c>
      <c r="AZ117" s="37" t="str">
        <f>IFERROR(IF(COUNTA(F117,G117,H117)=3,DATE(H117,MATCH(G117,{"Jan";"Feb";"Mar";"Apr";"May";"Jun";"Jul";"Aug";"Sep";"Oct";"Nov";"Dec"},0),F117),""),"")</f>
        <v/>
      </c>
      <c r="BA117" s="37" t="str">
        <f t="shared" ref="BA117" si="73">IF(AND(C$15="",F115="",C115&lt;&gt;""),"Please enter a complete visit or assessment date.  ","")</f>
        <v/>
      </c>
      <c r="BB117" s="37" t="str">
        <f>IF(C115="","",IF(AND(COUNTA(C$15,D$15,E$15)&gt;1,COUNTA(C$15,D$15,E$15)&lt;3),"Enter a complete visit date.  ",IF(COUNTA(C$15,D$15,E$15)=0,"",IF(COUNTIF(AN$2:AN$7306,C$15&amp;D$15&amp;E$15)&gt;0,"","Enter a valid visit date.  "))))</f>
        <v/>
      </c>
      <c r="BC117" s="37" t="str">
        <f>IF(AND(COUNTA(F115,G115,H115)&gt;1,COUNTA(F115,G115,H115)&lt;3),"Please enter a complete assessment date.  ",IF(COUNTA(F115,G115,H115)=0,"",IF(COUNTIF(AN$2:AN$7306,F115&amp;G115&amp;H115)&gt;0,"","Enter a valid assessment date.  ")))</f>
        <v/>
      </c>
      <c r="BD117" s="37" t="str">
        <f t="shared" ref="BD117" si="74">IF(AND(C115="",F115&amp;G115&amp;H115&amp;J115&amp;L115&amp;N115&lt;&gt;""),"Information on this lesion exists, but no evaluation result is entered.  ","")</f>
        <v/>
      </c>
      <c r="BE117" s="37" t="str">
        <f t="shared" ref="BE117" ca="1" si="75">IF(AZ$15="","",IF(AZ$15&gt;NOW(),"Visit date is in the future.  ",""))</f>
        <v/>
      </c>
      <c r="BF117" s="37" t="str">
        <f t="shared" ref="BF117" ca="1" si="76">IF(AZ115&lt;&gt;"",IF(AZ115&gt;NOW(),"Assessment date is in the future.  ",""),"")</f>
        <v/>
      </c>
      <c r="CA117" s="37" t="str">
        <f ca="1">IF(BA117&amp;BB117&amp;BC117&amp;BD117&amp;BE117&amp;BF117&amp;BG117&amp;BH117&amp;BI117&amp;BJ117&amp;BK117&amp;BL117&amp;BM117&amp;BN117&amp;BO117&amp;BP117&amp;BQ117&amp;BR117&amp;BS117&amp;BT117&amp;BU117&amp;BV17&amp;BW117&amp;BX117&amp;BY117&amp;BZ117&lt;&gt;"","V0Issue","V0Clean")</f>
        <v>V0Clean</v>
      </c>
    </row>
    <row r="118" spans="1:79" x14ac:dyDescent="0.25">
      <c r="A118" s="10"/>
      <c r="B118" s="104"/>
      <c r="C118" s="104"/>
      <c r="D118" s="104"/>
      <c r="E118" s="104"/>
      <c r="F118" s="104"/>
      <c r="G118" s="104"/>
      <c r="H118" s="104"/>
      <c r="I118" s="104"/>
      <c r="J118" s="104"/>
      <c r="K118" s="104"/>
      <c r="L118" s="104"/>
      <c r="M118" s="104"/>
      <c r="N118" s="104"/>
      <c r="O118" s="104"/>
      <c r="P118" s="104"/>
      <c r="Q118" s="5"/>
      <c r="AN118" s="63" t="s">
        <v>3349</v>
      </c>
      <c r="AZ118" s="37" t="str">
        <f>IFERROR(IF(COUNTA(F118,G118,H118)=3,DATE(H118,MATCH(G118,{"Jan";"Feb";"Mar";"Apr";"May";"Jun";"Jul";"Aug";"Sep";"Oct";"Nov";"Dec"},0),F118),""),"")</f>
        <v/>
      </c>
    </row>
    <row r="119" spans="1:79" x14ac:dyDescent="0.25">
      <c r="A119" s="10"/>
      <c r="B119" s="10"/>
      <c r="C119" s="10"/>
      <c r="D119" s="10"/>
      <c r="E119" s="10"/>
      <c r="F119" s="10"/>
      <c r="G119" s="10"/>
      <c r="H119" s="12"/>
      <c r="I119" s="5"/>
      <c r="J119" s="5"/>
      <c r="K119" s="5"/>
      <c r="L119" s="10"/>
      <c r="M119" s="10"/>
      <c r="N119" s="10"/>
      <c r="O119" s="10"/>
      <c r="P119" s="10"/>
      <c r="Q119" s="5"/>
      <c r="AN119" s="63" t="s">
        <v>3350</v>
      </c>
      <c r="AZ119" s="37" t="str">
        <f>IFERROR(IF(COUNTA(F119,G119,H119)=3,DATE(H119,MATCH(G119,{"Jan";"Feb";"Mar";"Apr";"May";"Jun";"Jul";"Aug";"Sep";"Oct";"Nov";"Dec"},0),F119),""),"")</f>
        <v/>
      </c>
    </row>
    <row r="120" spans="1:79" x14ac:dyDescent="0.25">
      <c r="A120" s="10"/>
      <c r="B120" s="10"/>
      <c r="C120" s="10"/>
      <c r="D120" s="10"/>
      <c r="E120" s="10"/>
      <c r="F120" s="12" t="s">
        <v>92</v>
      </c>
      <c r="G120" s="5"/>
      <c r="H120" s="5"/>
      <c r="I120" s="5"/>
      <c r="J120" s="10"/>
      <c r="K120" s="10"/>
      <c r="L120" s="10"/>
      <c r="M120" s="10"/>
      <c r="N120" s="10"/>
      <c r="O120" s="10"/>
      <c r="P120" s="10"/>
      <c r="Q120" s="5"/>
      <c r="AN120" s="63" t="s">
        <v>3351</v>
      </c>
      <c r="AZ120" s="37" t="str">
        <f>IFERROR(IF(COUNTA(F120,G120,H120)=3,DATE(H120,MATCH(G120,{"Jan";"Feb";"Mar";"Apr";"May";"Jun";"Jul";"Aug";"Sep";"Oct";"Nov";"Dec"},0),F120),""),"")</f>
        <v/>
      </c>
    </row>
    <row r="121" spans="1:79" x14ac:dyDescent="0.25">
      <c r="A121" s="10"/>
      <c r="B121" s="5"/>
      <c r="C121" s="7" t="s">
        <v>186</v>
      </c>
      <c r="D121" s="7"/>
      <c r="E121" s="7"/>
      <c r="F121" s="7" t="s">
        <v>47</v>
      </c>
      <c r="G121" s="7" t="s">
        <v>48</v>
      </c>
      <c r="H121" s="7" t="s">
        <v>49</v>
      </c>
      <c r="I121" s="5"/>
      <c r="J121" s="7" t="s">
        <v>39</v>
      </c>
      <c r="K121" s="5"/>
      <c r="L121" s="7" t="s">
        <v>40</v>
      </c>
      <c r="M121" s="10"/>
      <c r="N121" s="10"/>
      <c r="O121" s="10"/>
      <c r="P121" s="10"/>
      <c r="Q121" s="5"/>
      <c r="AN121" s="63" t="s">
        <v>3352</v>
      </c>
      <c r="AZ121" s="37" t="str">
        <f>IFERROR(IF(COUNTA(F121,G121,H121)=3,DATE(H121,MATCH(G121,{"Jan";"Feb";"Mar";"Apr";"May";"Jun";"Jul";"Aug";"Sep";"Oct";"Nov";"Dec"},0),F121),""),"")</f>
        <v/>
      </c>
    </row>
    <row r="122" spans="1:79" x14ac:dyDescent="0.25">
      <c r="A122" s="10"/>
      <c r="B122" s="7" t="s">
        <v>337</v>
      </c>
      <c r="C122" s="74"/>
      <c r="D122" s="107"/>
      <c r="E122" s="5"/>
      <c r="F122" s="32"/>
      <c r="G122" s="32"/>
      <c r="H122" s="32"/>
      <c r="I122" s="5"/>
      <c r="J122" s="17"/>
      <c r="K122" s="5"/>
      <c r="L122" s="17"/>
      <c r="M122" s="10"/>
      <c r="N122" s="10"/>
      <c r="O122" s="10"/>
      <c r="P122" s="10"/>
      <c r="Q122" s="5"/>
      <c r="AN122" s="63" t="s">
        <v>3353</v>
      </c>
      <c r="AZ122" s="37" t="str">
        <f>IFERROR(IF(COUNTA(F122,G122,H122)=3,DATE(H122,MATCH(G122,{"Jan";"Feb";"Mar";"Apr";"May";"Jun";"Jul";"Aug";"Sep";"Oct";"Nov";"Dec"},0),F122),""),"")</f>
        <v/>
      </c>
    </row>
    <row r="123" spans="1:79" x14ac:dyDescent="0.25">
      <c r="A123" s="10"/>
      <c r="B123" s="8" t="s">
        <v>156</v>
      </c>
      <c r="C123" s="8" t="s">
        <v>157</v>
      </c>
      <c r="D123" s="8"/>
      <c r="E123" s="9"/>
      <c r="F123" s="8" t="s">
        <v>158</v>
      </c>
      <c r="G123" s="8" t="s">
        <v>159</v>
      </c>
      <c r="H123" s="8" t="s">
        <v>160</v>
      </c>
      <c r="I123" s="5"/>
      <c r="J123" s="8" t="s">
        <v>10581</v>
      </c>
      <c r="K123" s="9"/>
      <c r="L123" s="8" t="s">
        <v>10582</v>
      </c>
      <c r="M123" s="10"/>
      <c r="N123" s="10"/>
      <c r="O123" s="10"/>
      <c r="P123" s="10"/>
      <c r="Q123" s="5"/>
      <c r="AN123" s="63" t="s">
        <v>3354</v>
      </c>
      <c r="AZ123" s="37" t="str">
        <f>IFERROR(IF(COUNTA(F123,G123,H123)=3,DATE(H123,MATCH(G123,{"Jan";"Feb";"Mar";"Apr";"May";"Jun";"Jul";"Aug";"Sep";"Oct";"Nov";"Dec"},0),F123),""),"")</f>
        <v/>
      </c>
    </row>
    <row r="124" spans="1:79" x14ac:dyDescent="0.25">
      <c r="A124" s="10"/>
      <c r="B124" s="76" t="str">
        <f ca="1">BA124&amp;BB124&amp;BC124&amp;BD124&amp;BE124&amp;BF124</f>
        <v/>
      </c>
      <c r="C124" s="104"/>
      <c r="D124" s="104"/>
      <c r="E124" s="104"/>
      <c r="F124" s="104"/>
      <c r="G124" s="104"/>
      <c r="H124" s="104"/>
      <c r="I124" s="104"/>
      <c r="J124" s="104"/>
      <c r="K124" s="104"/>
      <c r="L124" s="104"/>
      <c r="M124" s="104"/>
      <c r="N124" s="104"/>
      <c r="O124" s="104"/>
      <c r="P124" s="104"/>
      <c r="Q124" s="5"/>
      <c r="AN124" s="63" t="s">
        <v>3355</v>
      </c>
      <c r="AZ124" s="37" t="str">
        <f>IFERROR(IF(COUNTA(F124,G124,H124)=3,DATE(H124,MATCH(G124,{"Jan";"Feb";"Mar";"Apr";"May";"Jun";"Jul";"Aug";"Sep";"Oct";"Nov";"Dec"},0),F124),""),"")</f>
        <v/>
      </c>
      <c r="BA124" s="37" t="str">
        <f t="shared" ref="BA124" si="77">IF(AND(C$15="",F122="",C122&lt;&gt;""),"Please enter a complete visit or assessment date.  ","")</f>
        <v/>
      </c>
      <c r="BB124" s="37" t="str">
        <f>IF(C122="","",IF(AND(COUNTA(C$15,D$15,E$15)&gt;1,COUNTA(C$15,D$15,E$15)&lt;3),"Enter a complete visit date.  ",IF(COUNTA(C$15,D$15,E$15)=0,"",IF(COUNTIF(AN$2:AN$7306,C$15&amp;D$15&amp;E$15)&gt;0,"","Enter a valid visit date.  "))))</f>
        <v/>
      </c>
      <c r="BC124" s="37" t="str">
        <f>IF(AND(COUNTA(F122,G122,H122)&gt;1,COUNTA(F122,G122,H122)&lt;3),"Please enter a complete assessment date.  ",IF(COUNTA(F122,G122,H122)=0,"",IF(COUNTIF(AN$2:AN$7306,F122&amp;G122&amp;H122)&gt;0,"","Enter a valid assessment date.  ")))</f>
        <v/>
      </c>
      <c r="BD124" s="37" t="str">
        <f t="shared" ref="BD124" si="78">IF(AND(C122="",F122&amp;G122&amp;H122&amp;J122&amp;L122&amp;N122&lt;&gt;""),"Information on this lesion exists, but no evaluation result is entered.  ","")</f>
        <v/>
      </c>
      <c r="BE124" s="37" t="str">
        <f t="shared" ref="BE124" ca="1" si="79">IF(AZ$15="","",IF(AZ$15&gt;NOW(),"Visit date is in the future.  ",""))</f>
        <v/>
      </c>
      <c r="BF124" s="37" t="str">
        <f t="shared" ref="BF124" ca="1" si="80">IF(AZ122&lt;&gt;"",IF(AZ122&gt;NOW(),"Assessment date is in the future.  ",""),"")</f>
        <v/>
      </c>
      <c r="CA124" s="37" t="str">
        <f ca="1">IF(BA124&amp;BB124&amp;BC124&amp;BD124&amp;BE124&amp;BF124&amp;BG124&amp;BH124&amp;BI124&amp;BJ124&amp;BK124&amp;BL124&amp;BM124&amp;BN124&amp;BO124&amp;BP124&amp;BQ124&amp;BR124&amp;BS124&amp;BT124&amp;BU124&amp;BV24&amp;BW124&amp;BX124&amp;BY124&amp;BZ124&lt;&gt;"","V0Issue","V0Clean")</f>
        <v>V0Clean</v>
      </c>
    </row>
    <row r="125" spans="1:79" x14ac:dyDescent="0.25">
      <c r="A125" s="10"/>
      <c r="B125" s="104"/>
      <c r="C125" s="104"/>
      <c r="D125" s="104"/>
      <c r="E125" s="104"/>
      <c r="F125" s="104"/>
      <c r="G125" s="104"/>
      <c r="H125" s="104"/>
      <c r="I125" s="104"/>
      <c r="J125" s="104"/>
      <c r="K125" s="104"/>
      <c r="L125" s="104"/>
      <c r="M125" s="104"/>
      <c r="N125" s="104"/>
      <c r="O125" s="104"/>
      <c r="P125" s="104"/>
      <c r="Q125" s="5"/>
      <c r="AN125" s="63" t="s">
        <v>3356</v>
      </c>
      <c r="AZ125" s="37" t="str">
        <f>IFERROR(IF(COUNTA(F125,G125,H125)=3,DATE(H125,MATCH(G125,{"Jan";"Feb";"Mar";"Apr";"May";"Jun";"Jul";"Aug";"Sep";"Oct";"Nov";"Dec"},0),F125),""),"")</f>
        <v/>
      </c>
    </row>
    <row r="126" spans="1:79" x14ac:dyDescent="0.25">
      <c r="A126" s="10"/>
      <c r="B126" s="10"/>
      <c r="C126" s="10"/>
      <c r="D126" s="10"/>
      <c r="E126" s="10"/>
      <c r="F126" s="10"/>
      <c r="G126" s="10"/>
      <c r="H126" s="12"/>
      <c r="I126" s="5"/>
      <c r="J126" s="5"/>
      <c r="K126" s="5"/>
      <c r="L126" s="10"/>
      <c r="M126" s="10"/>
      <c r="N126" s="10"/>
      <c r="O126" s="10"/>
      <c r="P126" s="10"/>
      <c r="Q126" s="5"/>
      <c r="AN126" s="63" t="s">
        <v>3357</v>
      </c>
      <c r="AZ126" s="37" t="str">
        <f>IFERROR(IF(COUNTA(F126,G126,H126)=3,DATE(H126,MATCH(G126,{"Jan";"Feb";"Mar";"Apr";"May";"Jun";"Jul";"Aug";"Sep";"Oct";"Nov";"Dec"},0),F126),""),"")</f>
        <v/>
      </c>
    </row>
    <row r="127" spans="1:79" x14ac:dyDescent="0.25">
      <c r="A127" s="10"/>
      <c r="B127" s="10"/>
      <c r="C127" s="10"/>
      <c r="D127" s="10"/>
      <c r="E127" s="10"/>
      <c r="F127" s="12" t="s">
        <v>92</v>
      </c>
      <c r="G127" s="5"/>
      <c r="H127" s="5"/>
      <c r="I127" s="5"/>
      <c r="J127" s="10"/>
      <c r="K127" s="10"/>
      <c r="L127" s="10"/>
      <c r="M127" s="10"/>
      <c r="N127" s="10"/>
      <c r="O127" s="10"/>
      <c r="P127" s="10"/>
      <c r="Q127" s="5"/>
      <c r="AN127" s="63" t="s">
        <v>3358</v>
      </c>
      <c r="AZ127" s="37" t="str">
        <f>IFERROR(IF(COUNTA(F127,G127,H127)=3,DATE(H127,MATCH(G127,{"Jan";"Feb";"Mar";"Apr";"May";"Jun";"Jul";"Aug";"Sep";"Oct";"Nov";"Dec"},0),F127),""),"")</f>
        <v/>
      </c>
    </row>
    <row r="128" spans="1:79" x14ac:dyDescent="0.25">
      <c r="A128" s="10"/>
      <c r="B128" s="5"/>
      <c r="C128" s="7" t="s">
        <v>186</v>
      </c>
      <c r="D128" s="7"/>
      <c r="E128" s="7"/>
      <c r="F128" s="7" t="s">
        <v>47</v>
      </c>
      <c r="G128" s="7" t="s">
        <v>48</v>
      </c>
      <c r="H128" s="7" t="s">
        <v>49</v>
      </c>
      <c r="I128" s="5"/>
      <c r="J128" s="7" t="s">
        <v>39</v>
      </c>
      <c r="K128" s="5"/>
      <c r="L128" s="7" t="s">
        <v>40</v>
      </c>
      <c r="M128" s="10"/>
      <c r="N128" s="10"/>
      <c r="O128" s="10"/>
      <c r="P128" s="10"/>
      <c r="Q128" s="5"/>
      <c r="AN128" s="63" t="s">
        <v>3359</v>
      </c>
      <c r="AZ128" s="37" t="str">
        <f>IFERROR(IF(COUNTA(F128,G128,H128)=3,DATE(H128,MATCH(G128,{"Jan";"Feb";"Mar";"Apr";"May";"Jun";"Jul";"Aug";"Sep";"Oct";"Nov";"Dec"},0),F128),""),"")</f>
        <v/>
      </c>
    </row>
    <row r="129" spans="1:79" x14ac:dyDescent="0.25">
      <c r="A129" s="10"/>
      <c r="B129" s="7" t="s">
        <v>338</v>
      </c>
      <c r="C129" s="74"/>
      <c r="D129" s="107"/>
      <c r="E129" s="5"/>
      <c r="F129" s="32"/>
      <c r="G129" s="32"/>
      <c r="H129" s="32"/>
      <c r="I129" s="5"/>
      <c r="J129" s="17"/>
      <c r="K129" s="5"/>
      <c r="L129" s="17"/>
      <c r="M129" s="10"/>
      <c r="N129" s="10"/>
      <c r="O129" s="10"/>
      <c r="P129" s="10"/>
      <c r="Q129" s="5"/>
      <c r="AN129" s="63" t="s">
        <v>3360</v>
      </c>
      <c r="AZ129" s="37" t="str">
        <f>IFERROR(IF(COUNTA(F129,G129,H129)=3,DATE(H129,MATCH(G129,{"Jan";"Feb";"Mar";"Apr";"May";"Jun";"Jul";"Aug";"Sep";"Oct";"Nov";"Dec"},0),F129),""),"")</f>
        <v/>
      </c>
    </row>
    <row r="130" spans="1:79" x14ac:dyDescent="0.25">
      <c r="A130" s="10"/>
      <c r="B130" s="8" t="s">
        <v>161</v>
      </c>
      <c r="C130" s="8" t="s">
        <v>162</v>
      </c>
      <c r="D130" s="8"/>
      <c r="E130" s="9"/>
      <c r="F130" s="8" t="s">
        <v>163</v>
      </c>
      <c r="G130" s="8" t="s">
        <v>164</v>
      </c>
      <c r="H130" s="8" t="s">
        <v>165</v>
      </c>
      <c r="I130" s="5"/>
      <c r="J130" s="8" t="s">
        <v>10583</v>
      </c>
      <c r="K130" s="9"/>
      <c r="L130" s="8" t="s">
        <v>10584</v>
      </c>
      <c r="M130" s="10"/>
      <c r="N130" s="10"/>
      <c r="O130" s="10"/>
      <c r="P130" s="10"/>
      <c r="Q130" s="5"/>
      <c r="AN130" s="63" t="s">
        <v>3361</v>
      </c>
      <c r="AZ130" s="37" t="str">
        <f>IFERROR(IF(COUNTA(F130,G130,H130)=3,DATE(H130,MATCH(G130,{"Jan";"Feb";"Mar";"Apr";"May";"Jun";"Jul";"Aug";"Sep";"Oct";"Nov";"Dec"},0),F130),""),"")</f>
        <v/>
      </c>
    </row>
    <row r="131" spans="1:79" x14ac:dyDescent="0.25">
      <c r="A131" s="10"/>
      <c r="B131" s="76" t="str">
        <f ca="1">BA131&amp;BB131&amp;BC131&amp;BD131&amp;BE131&amp;BF131</f>
        <v/>
      </c>
      <c r="C131" s="104"/>
      <c r="D131" s="104"/>
      <c r="E131" s="104"/>
      <c r="F131" s="104"/>
      <c r="G131" s="104"/>
      <c r="H131" s="104"/>
      <c r="I131" s="104"/>
      <c r="J131" s="104"/>
      <c r="K131" s="104"/>
      <c r="L131" s="104"/>
      <c r="M131" s="104"/>
      <c r="N131" s="104"/>
      <c r="O131" s="104"/>
      <c r="P131" s="104"/>
      <c r="Q131" s="5"/>
      <c r="AN131" s="63" t="s">
        <v>3362</v>
      </c>
      <c r="AZ131" s="37" t="str">
        <f>IFERROR(IF(COUNTA(F131,G131,H131)=3,DATE(H131,MATCH(G131,{"Jan";"Feb";"Mar";"Apr";"May";"Jun";"Jul";"Aug";"Sep";"Oct";"Nov";"Dec"},0),F131),""),"")</f>
        <v/>
      </c>
      <c r="BA131" s="37" t="str">
        <f t="shared" ref="BA131" si="81">IF(AND(C$15="",F129="",C129&lt;&gt;""),"Please enter a complete visit or assessment date.  ","")</f>
        <v/>
      </c>
      <c r="BB131" s="37" t="str">
        <f>IF(C129="","",IF(AND(COUNTA(C$15,D$15,E$15)&gt;1,COUNTA(C$15,D$15,E$15)&lt;3),"Enter a complete visit date.  ",IF(COUNTA(C$15,D$15,E$15)=0,"",IF(COUNTIF(AN$2:AN$7306,C$15&amp;D$15&amp;E$15)&gt;0,"","Enter a valid visit date.  "))))</f>
        <v/>
      </c>
      <c r="BC131" s="37" t="str">
        <f>IF(AND(COUNTA(F129,G129,H129)&gt;1,COUNTA(F129,G129,H129)&lt;3),"Please enter a complete assessment date.  ",IF(COUNTA(F129,G129,H129)=0,"",IF(COUNTIF(AN$2:AN$7306,F129&amp;G129&amp;H129)&gt;0,"","Enter a valid assessment date.  ")))</f>
        <v/>
      </c>
      <c r="BD131" s="37" t="str">
        <f t="shared" ref="BD131" si="82">IF(AND(C129="",F129&amp;G129&amp;H129&amp;J129&amp;L129&amp;N129&lt;&gt;""),"Information on this lesion exists, but no evaluation result is entered.  ","")</f>
        <v/>
      </c>
      <c r="BE131" s="37" t="str">
        <f t="shared" ref="BE131" ca="1" si="83">IF(AZ$15="","",IF(AZ$15&gt;NOW(),"Visit date is in the future.  ",""))</f>
        <v/>
      </c>
      <c r="BF131" s="37" t="str">
        <f t="shared" ref="BF131" ca="1" si="84">IF(AZ129&lt;&gt;"",IF(AZ129&gt;NOW(),"Assessment date is in the future.  ",""),"")</f>
        <v/>
      </c>
      <c r="CA131" s="37" t="str">
        <f ca="1">IF(BA131&amp;BB131&amp;BC131&amp;BD131&amp;BE131&amp;BF131&amp;BG131&amp;BH131&amp;BI131&amp;BJ131&amp;BK131&amp;BL131&amp;BM131&amp;BN131&amp;BO131&amp;BP131&amp;BQ131&amp;BR131&amp;BS131&amp;BT131&amp;BU131&amp;BV31&amp;BW131&amp;BX131&amp;BY131&amp;BZ131&lt;&gt;"","V0Issue","V0Clean")</f>
        <v>V0Clean</v>
      </c>
    </row>
    <row r="132" spans="1:79" x14ac:dyDescent="0.25">
      <c r="A132" s="10"/>
      <c r="B132" s="104"/>
      <c r="C132" s="104"/>
      <c r="D132" s="104"/>
      <c r="E132" s="104"/>
      <c r="F132" s="104"/>
      <c r="G132" s="104"/>
      <c r="H132" s="104"/>
      <c r="I132" s="104"/>
      <c r="J132" s="104"/>
      <c r="K132" s="104"/>
      <c r="L132" s="104"/>
      <c r="M132" s="104"/>
      <c r="N132" s="104"/>
      <c r="O132" s="104"/>
      <c r="P132" s="104"/>
      <c r="Q132" s="5"/>
      <c r="AN132" s="63" t="s">
        <v>3363</v>
      </c>
      <c r="AZ132" s="37" t="str">
        <f>IFERROR(IF(COUNTA(F132,G132,H132)=3,DATE(H132,MATCH(G132,{"Jan";"Feb";"Mar";"Apr";"May";"Jun";"Jul";"Aug";"Sep";"Oct";"Nov";"Dec"},0),F132),""),"")</f>
        <v/>
      </c>
    </row>
    <row r="133" spans="1:79" x14ac:dyDescent="0.25">
      <c r="A133" s="10"/>
      <c r="B133" s="10"/>
      <c r="C133" s="10"/>
      <c r="D133" s="10"/>
      <c r="E133" s="10"/>
      <c r="F133" s="10"/>
      <c r="G133" s="10"/>
      <c r="H133" s="12"/>
      <c r="I133" s="5"/>
      <c r="J133" s="5"/>
      <c r="K133" s="5"/>
      <c r="L133" s="10"/>
      <c r="M133" s="10"/>
      <c r="N133" s="10"/>
      <c r="O133" s="10"/>
      <c r="P133" s="10"/>
      <c r="Q133" s="5"/>
      <c r="AN133" s="63" t="s">
        <v>3364</v>
      </c>
      <c r="AZ133" s="37" t="str">
        <f>IFERROR(IF(COUNTA(F133,G133,H133)=3,DATE(H133,MATCH(G133,{"Jan";"Feb";"Mar";"Apr";"May";"Jun";"Jul";"Aug";"Sep";"Oct";"Nov";"Dec"},0),F133),""),"")</f>
        <v/>
      </c>
    </row>
    <row r="134" spans="1:79" x14ac:dyDescent="0.25">
      <c r="A134" s="10"/>
      <c r="B134" s="10"/>
      <c r="C134" s="10"/>
      <c r="D134" s="10"/>
      <c r="E134" s="10"/>
      <c r="F134" s="12" t="s">
        <v>92</v>
      </c>
      <c r="G134" s="5"/>
      <c r="H134" s="5"/>
      <c r="I134" s="5"/>
      <c r="J134" s="10"/>
      <c r="K134" s="10"/>
      <c r="L134" s="10"/>
      <c r="M134" s="10"/>
      <c r="N134" s="10"/>
      <c r="O134" s="10"/>
      <c r="P134" s="10"/>
      <c r="Q134" s="5"/>
      <c r="AN134" s="63" t="s">
        <v>3365</v>
      </c>
      <c r="AZ134" s="37" t="str">
        <f>IFERROR(IF(COUNTA(F134,G134,H134)=3,DATE(H134,MATCH(G134,{"Jan";"Feb";"Mar";"Apr";"May";"Jun";"Jul";"Aug";"Sep";"Oct";"Nov";"Dec"},0),F134),""),"")</f>
        <v/>
      </c>
    </row>
    <row r="135" spans="1:79" x14ac:dyDescent="0.25">
      <c r="A135" s="10"/>
      <c r="B135" s="5"/>
      <c r="C135" s="7" t="s">
        <v>186</v>
      </c>
      <c r="D135" s="7"/>
      <c r="E135" s="7"/>
      <c r="F135" s="7" t="s">
        <v>47</v>
      </c>
      <c r="G135" s="7" t="s">
        <v>48</v>
      </c>
      <c r="H135" s="7" t="s">
        <v>49</v>
      </c>
      <c r="I135" s="5"/>
      <c r="J135" s="7" t="s">
        <v>39</v>
      </c>
      <c r="K135" s="5"/>
      <c r="L135" s="7" t="s">
        <v>40</v>
      </c>
      <c r="M135" s="10"/>
      <c r="N135" s="10"/>
      <c r="O135" s="10"/>
      <c r="P135" s="10"/>
      <c r="Q135" s="5"/>
      <c r="AN135" s="63" t="s">
        <v>3366</v>
      </c>
      <c r="AZ135" s="37" t="str">
        <f>IFERROR(IF(COUNTA(F135,G135,H135)=3,DATE(H135,MATCH(G135,{"Jan";"Feb";"Mar";"Apr";"May";"Jun";"Jul";"Aug";"Sep";"Oct";"Nov";"Dec"},0),F135),""),"")</f>
        <v/>
      </c>
    </row>
    <row r="136" spans="1:79" x14ac:dyDescent="0.25">
      <c r="A136" s="10"/>
      <c r="B136" s="7" t="s">
        <v>339</v>
      </c>
      <c r="C136" s="74"/>
      <c r="D136" s="107"/>
      <c r="E136" s="5"/>
      <c r="F136" s="32"/>
      <c r="G136" s="32"/>
      <c r="H136" s="32"/>
      <c r="I136" s="5"/>
      <c r="J136" s="17"/>
      <c r="K136" s="5"/>
      <c r="L136" s="17"/>
      <c r="M136" s="10"/>
      <c r="N136" s="10"/>
      <c r="O136" s="10"/>
      <c r="P136" s="10"/>
      <c r="Q136" s="5"/>
      <c r="AN136" s="63" t="s">
        <v>3367</v>
      </c>
      <c r="AZ136" s="37" t="str">
        <f>IFERROR(IF(COUNTA(F136,G136,H136)=3,DATE(H136,MATCH(G136,{"Jan";"Feb";"Mar";"Apr";"May";"Jun";"Jul";"Aug";"Sep";"Oct";"Nov";"Dec"},0),F136),""),"")</f>
        <v/>
      </c>
    </row>
    <row r="137" spans="1:79" x14ac:dyDescent="0.25">
      <c r="A137" s="10"/>
      <c r="B137" s="8" t="s">
        <v>166</v>
      </c>
      <c r="C137" s="8" t="s">
        <v>167</v>
      </c>
      <c r="D137" s="8"/>
      <c r="E137" s="9"/>
      <c r="F137" s="8" t="s">
        <v>168</v>
      </c>
      <c r="G137" s="8" t="s">
        <v>169</v>
      </c>
      <c r="H137" s="8" t="s">
        <v>170</v>
      </c>
      <c r="I137" s="5"/>
      <c r="J137" s="8" t="s">
        <v>10585</v>
      </c>
      <c r="K137" s="9"/>
      <c r="L137" s="8" t="s">
        <v>10586</v>
      </c>
      <c r="M137" s="10"/>
      <c r="N137" s="10"/>
      <c r="O137" s="10"/>
      <c r="P137" s="10"/>
      <c r="Q137" s="5"/>
      <c r="AN137" s="63" t="s">
        <v>3368</v>
      </c>
      <c r="AZ137" s="37" t="str">
        <f>IFERROR(IF(COUNTA(F137,G137,H137)=3,DATE(H137,MATCH(G137,{"Jan";"Feb";"Mar";"Apr";"May";"Jun";"Jul";"Aug";"Sep";"Oct";"Nov";"Dec"},0),F137),""),"")</f>
        <v/>
      </c>
    </row>
    <row r="138" spans="1:79" x14ac:dyDescent="0.25">
      <c r="A138" s="10"/>
      <c r="B138" s="76" t="str">
        <f ca="1">BA138&amp;BB138&amp;BC138&amp;BD138&amp;BE138&amp;BF138</f>
        <v/>
      </c>
      <c r="C138" s="104"/>
      <c r="D138" s="104"/>
      <c r="E138" s="104"/>
      <c r="F138" s="104"/>
      <c r="G138" s="104"/>
      <c r="H138" s="104"/>
      <c r="I138" s="104"/>
      <c r="J138" s="104"/>
      <c r="K138" s="104"/>
      <c r="L138" s="104"/>
      <c r="M138" s="104"/>
      <c r="N138" s="104"/>
      <c r="O138" s="104"/>
      <c r="P138" s="104"/>
      <c r="Q138" s="5"/>
      <c r="AN138" s="63" t="s">
        <v>3369</v>
      </c>
      <c r="AZ138" s="37" t="str">
        <f>IFERROR(IF(COUNTA(F138,G138,H138)=3,DATE(H138,MATCH(G138,{"Jan";"Feb";"Mar";"Apr";"May";"Jun";"Jul";"Aug";"Sep";"Oct";"Nov";"Dec"},0),F138),""),"")</f>
        <v/>
      </c>
      <c r="BA138" s="37" t="str">
        <f t="shared" ref="BA138" si="85">IF(AND(C$15="",F136="",C136&lt;&gt;""),"Please enter a complete visit or assessment date.  ","")</f>
        <v/>
      </c>
      <c r="BB138" s="37" t="str">
        <f>IF(C136="","",IF(AND(COUNTA(C$15,D$15,E$15)&gt;1,COUNTA(C$15,D$15,E$15)&lt;3),"Enter a complete visit date.  ",IF(COUNTA(C$15,D$15,E$15)=0,"",IF(COUNTIF(AN$2:AN$7306,C$15&amp;D$15&amp;E$15)&gt;0,"","Enter a valid visit date.  "))))</f>
        <v/>
      </c>
      <c r="BC138" s="37" t="str">
        <f>IF(AND(COUNTA(F136,G136,H136)&gt;1,COUNTA(F136,G136,H136)&lt;3),"Please enter a complete assessment date.  ",IF(COUNTA(F136,G136,H136)=0,"",IF(COUNTIF(AN$2:AN$7306,F136&amp;G136&amp;H136)&gt;0,"","Enter a valid assessment date.  ")))</f>
        <v/>
      </c>
      <c r="BD138" s="37" t="str">
        <f t="shared" ref="BD138" si="86">IF(AND(C136="",F136&amp;G136&amp;H136&amp;J136&amp;L136&amp;N136&lt;&gt;""),"Information on this lesion exists, but no evaluation result is entered.  ","")</f>
        <v/>
      </c>
      <c r="BE138" s="37" t="str">
        <f t="shared" ref="BE138" ca="1" si="87">IF(AZ$15="","",IF(AZ$15&gt;NOW(),"Visit date is in the future.  ",""))</f>
        <v/>
      </c>
      <c r="BF138" s="37" t="str">
        <f t="shared" ref="BF138" ca="1" si="88">IF(AZ136&lt;&gt;"",IF(AZ136&gt;NOW(),"Assessment date is in the future.  ",""),"")</f>
        <v/>
      </c>
      <c r="CA138" s="37" t="str">
        <f ca="1">IF(BA138&amp;BB138&amp;BC138&amp;BD138&amp;BE138&amp;BF138&amp;BG138&amp;BH138&amp;BI138&amp;BJ138&amp;BK138&amp;BL138&amp;BM138&amp;BN138&amp;BO138&amp;BP138&amp;BQ138&amp;BR138&amp;BS138&amp;BT138&amp;BU138&amp;BV38&amp;BW138&amp;BX138&amp;BY138&amp;BZ138&lt;&gt;"","V0Issue","V0Clean")</f>
        <v>V0Clean</v>
      </c>
    </row>
    <row r="139" spans="1:79" x14ac:dyDescent="0.25">
      <c r="A139" s="10"/>
      <c r="B139" s="104"/>
      <c r="C139" s="104"/>
      <c r="D139" s="104"/>
      <c r="E139" s="104"/>
      <c r="F139" s="104"/>
      <c r="G139" s="104"/>
      <c r="H139" s="104"/>
      <c r="I139" s="104"/>
      <c r="J139" s="104"/>
      <c r="K139" s="104"/>
      <c r="L139" s="104"/>
      <c r="M139" s="104"/>
      <c r="N139" s="104"/>
      <c r="O139" s="104"/>
      <c r="P139" s="104"/>
      <c r="Q139" s="5"/>
      <c r="AN139" s="63" t="s">
        <v>3370</v>
      </c>
      <c r="AZ139" s="37" t="str">
        <f>IFERROR(IF(COUNTA(F139,G139,H139)=3,DATE(H139,MATCH(G139,{"Jan";"Feb";"Mar";"Apr";"May";"Jun";"Jul";"Aug";"Sep";"Oct";"Nov";"Dec"},0),F139),""),"")</f>
        <v/>
      </c>
    </row>
    <row r="140" spans="1:79" x14ac:dyDescent="0.25">
      <c r="A140" s="10"/>
      <c r="B140" s="10"/>
      <c r="C140" s="10"/>
      <c r="D140" s="10"/>
      <c r="E140" s="10"/>
      <c r="F140" s="10"/>
      <c r="G140" s="10"/>
      <c r="H140" s="12"/>
      <c r="I140" s="5"/>
      <c r="J140" s="5"/>
      <c r="K140" s="5"/>
      <c r="L140" s="10"/>
      <c r="M140" s="10"/>
      <c r="N140" s="10"/>
      <c r="O140" s="10"/>
      <c r="P140" s="10"/>
      <c r="Q140" s="5"/>
      <c r="AN140" s="63" t="s">
        <v>3371</v>
      </c>
      <c r="AZ140" s="37" t="str">
        <f>IFERROR(IF(COUNTA(F140,G140,H140)=3,DATE(H140,MATCH(G140,{"Jan";"Feb";"Mar";"Apr";"May";"Jun";"Jul";"Aug";"Sep";"Oct";"Nov";"Dec"},0),F140),""),"")</f>
        <v/>
      </c>
    </row>
    <row r="141" spans="1:79" x14ac:dyDescent="0.25">
      <c r="A141" s="10"/>
      <c r="B141" s="10"/>
      <c r="C141" s="10"/>
      <c r="D141" s="10"/>
      <c r="E141" s="10"/>
      <c r="F141" s="12" t="s">
        <v>92</v>
      </c>
      <c r="G141" s="5"/>
      <c r="H141" s="5"/>
      <c r="I141" s="5"/>
      <c r="J141" s="10"/>
      <c r="K141" s="10"/>
      <c r="L141" s="10"/>
      <c r="M141" s="10"/>
      <c r="N141" s="10"/>
      <c r="O141" s="10"/>
      <c r="P141" s="10"/>
      <c r="Q141" s="5"/>
      <c r="AN141" s="63" t="s">
        <v>3372</v>
      </c>
      <c r="AZ141" s="37" t="str">
        <f>IFERROR(IF(COUNTA(F141,G141,H141)=3,DATE(H141,MATCH(G141,{"Jan";"Feb";"Mar";"Apr";"May";"Jun";"Jul";"Aug";"Sep";"Oct";"Nov";"Dec"},0),F141),""),"")</f>
        <v/>
      </c>
    </row>
    <row r="142" spans="1:79" x14ac:dyDescent="0.25">
      <c r="A142" s="10"/>
      <c r="B142" s="5"/>
      <c r="C142" s="7" t="s">
        <v>186</v>
      </c>
      <c r="D142" s="7"/>
      <c r="E142" s="7"/>
      <c r="F142" s="7" t="s">
        <v>47</v>
      </c>
      <c r="G142" s="7" t="s">
        <v>48</v>
      </c>
      <c r="H142" s="7" t="s">
        <v>49</v>
      </c>
      <c r="I142" s="5"/>
      <c r="J142" s="7" t="s">
        <v>39</v>
      </c>
      <c r="K142" s="5"/>
      <c r="L142" s="7" t="s">
        <v>40</v>
      </c>
      <c r="M142" s="10"/>
      <c r="N142" s="10"/>
      <c r="O142" s="5"/>
      <c r="P142" s="5"/>
      <c r="Q142" s="5"/>
      <c r="AN142" s="63" t="s">
        <v>3373</v>
      </c>
      <c r="AZ142" s="37" t="str">
        <f>IFERROR(IF(COUNTA(F142,G142,H142)=3,DATE(H142,MATCH(G142,{"Jan";"Feb";"Mar";"Apr";"May";"Jun";"Jul";"Aug";"Sep";"Oct";"Nov";"Dec"},0),F142),""),"")</f>
        <v/>
      </c>
    </row>
    <row r="143" spans="1:79" x14ac:dyDescent="0.25">
      <c r="A143" s="10"/>
      <c r="B143" s="7" t="s">
        <v>340</v>
      </c>
      <c r="C143" s="74"/>
      <c r="D143" s="107"/>
      <c r="E143" s="5"/>
      <c r="F143" s="32"/>
      <c r="G143" s="32"/>
      <c r="H143" s="32"/>
      <c r="I143" s="5"/>
      <c r="J143" s="17"/>
      <c r="K143" s="5"/>
      <c r="L143" s="17"/>
      <c r="M143" s="10"/>
      <c r="N143" s="10"/>
      <c r="O143" s="5"/>
      <c r="P143" s="5"/>
      <c r="Q143" s="5"/>
      <c r="AN143" s="63" t="s">
        <v>3374</v>
      </c>
      <c r="AZ143" s="37" t="str">
        <f>IFERROR(IF(COUNTA(F143,G143,H143)=3,DATE(H143,MATCH(G143,{"Jan";"Feb";"Mar";"Apr";"May";"Jun";"Jul";"Aug";"Sep";"Oct";"Nov";"Dec"},0),F143),""),"")</f>
        <v/>
      </c>
    </row>
    <row r="144" spans="1:79" x14ac:dyDescent="0.25">
      <c r="A144" s="10"/>
      <c r="B144" s="8" t="s">
        <v>118</v>
      </c>
      <c r="C144" s="8" t="s">
        <v>119</v>
      </c>
      <c r="D144" s="8"/>
      <c r="E144" s="9"/>
      <c r="F144" s="8" t="s">
        <v>120</v>
      </c>
      <c r="G144" s="8" t="s">
        <v>121</v>
      </c>
      <c r="H144" s="8" t="s">
        <v>122</v>
      </c>
      <c r="I144" s="5"/>
      <c r="J144" s="8" t="s">
        <v>10587</v>
      </c>
      <c r="K144" s="9"/>
      <c r="L144" s="8" t="s">
        <v>10588</v>
      </c>
      <c r="M144" s="10"/>
      <c r="N144" s="10"/>
      <c r="O144" s="5"/>
      <c r="P144" s="5"/>
      <c r="Q144" s="5"/>
      <c r="AN144" s="63" t="s">
        <v>3375</v>
      </c>
      <c r="AZ144" s="37" t="str">
        <f>IFERROR(IF(COUNTA(F144,G144,H144)=3,DATE(H144,MATCH(G144,{"Jan";"Feb";"Mar";"Apr";"May";"Jun";"Jul";"Aug";"Sep";"Oct";"Nov";"Dec"},0),F144),""),"")</f>
        <v/>
      </c>
    </row>
    <row r="145" spans="1:79" x14ac:dyDescent="0.25">
      <c r="A145" s="10"/>
      <c r="B145" s="76" t="str">
        <f ca="1">BA145&amp;BB145&amp;BC145&amp;BD145&amp;BE145&amp;BF145</f>
        <v/>
      </c>
      <c r="C145" s="104"/>
      <c r="D145" s="104"/>
      <c r="E145" s="104"/>
      <c r="F145" s="104"/>
      <c r="G145" s="104"/>
      <c r="H145" s="104"/>
      <c r="I145" s="104"/>
      <c r="J145" s="104"/>
      <c r="K145" s="104"/>
      <c r="L145" s="104"/>
      <c r="M145" s="104"/>
      <c r="N145" s="104"/>
      <c r="O145" s="104"/>
      <c r="P145" s="104"/>
      <c r="Q145" s="5"/>
      <c r="AN145" s="63" t="s">
        <v>3376</v>
      </c>
      <c r="AZ145" s="37" t="str">
        <f>IFERROR(IF(COUNTA(F145,G145,H145)=3,DATE(H145,MATCH(G145,{"Jan";"Feb";"Mar";"Apr";"May";"Jun";"Jul";"Aug";"Sep";"Oct";"Nov";"Dec"},0),F145),""),"")</f>
        <v/>
      </c>
      <c r="BA145" s="37" t="str">
        <f t="shared" ref="BA145" si="89">IF(AND(C$15="",F143="",C143&lt;&gt;""),"Please enter a complete visit or assessment date.  ","")</f>
        <v/>
      </c>
      <c r="BB145" s="37" t="str">
        <f>IF(C143="","",IF(AND(COUNTA(C$15,D$15,E$15)&gt;1,COUNTA(C$15,D$15,E$15)&lt;3),"Enter a complete visit date.  ",IF(COUNTA(C$15,D$15,E$15)=0,"",IF(COUNTIF(AN$2:AN$7306,C$15&amp;D$15&amp;E$15)&gt;0,"","Enter a valid visit date.  "))))</f>
        <v/>
      </c>
      <c r="BC145" s="37" t="str">
        <f>IF(AND(COUNTA(F143,G143,H143)&gt;1,COUNTA(F143,G143,H143)&lt;3),"Please enter a complete assessment date.  ",IF(COUNTA(F143,G143,H143)=0,"",IF(COUNTIF(AN$2:AN$7306,F143&amp;G143&amp;H143)&gt;0,"","Enter a valid assessment date.  ")))</f>
        <v/>
      </c>
      <c r="BD145" s="37" t="str">
        <f t="shared" ref="BD145" si="90">IF(AND(C143="",F143&amp;G143&amp;H143&amp;J143&amp;L143&amp;N143&lt;&gt;""),"Information on this lesion exists, but no evaluation result is entered.  ","")</f>
        <v/>
      </c>
      <c r="BE145" s="37" t="str">
        <f t="shared" ref="BE145" ca="1" si="91">IF(AZ$15="","",IF(AZ$15&gt;NOW(),"Visit date is in the future.  ",""))</f>
        <v/>
      </c>
      <c r="BF145" s="37" t="str">
        <f t="shared" ref="BF145" ca="1" si="92">IF(AZ143&lt;&gt;"",IF(AZ143&gt;NOW(),"Assessment date is in the future.  ",""),"")</f>
        <v/>
      </c>
      <c r="CA145" s="37" t="str">
        <f ca="1">IF(BA145&amp;BB145&amp;BC145&amp;BD145&amp;BE145&amp;BF145&amp;BG145&amp;BH145&amp;BI145&amp;BJ145&amp;BK145&amp;BL145&amp;BM145&amp;BN145&amp;BO145&amp;BP145&amp;BQ145&amp;BR145&amp;BS145&amp;BT145&amp;BU145&amp;BV45&amp;BW145&amp;BX145&amp;BY145&amp;BZ145&lt;&gt;"","V0Issue","V0Clean")</f>
        <v>V0Clean</v>
      </c>
    </row>
    <row r="146" spans="1:79" x14ac:dyDescent="0.25">
      <c r="A146" s="10"/>
      <c r="B146" s="104"/>
      <c r="C146" s="104"/>
      <c r="D146" s="104"/>
      <c r="E146" s="104"/>
      <c r="F146" s="104"/>
      <c r="G146" s="104"/>
      <c r="H146" s="104"/>
      <c r="I146" s="104"/>
      <c r="J146" s="104"/>
      <c r="K146" s="104"/>
      <c r="L146" s="104"/>
      <c r="M146" s="104"/>
      <c r="N146" s="104"/>
      <c r="O146" s="104"/>
      <c r="P146" s="104"/>
      <c r="Q146" s="5"/>
      <c r="AN146" s="63" t="s">
        <v>3377</v>
      </c>
      <c r="AZ146" s="37" t="str">
        <f>IFERROR(IF(COUNTA(F146,G146,H146)=3,DATE(H146,MATCH(G146,{"Jan";"Feb";"Mar";"Apr";"May";"Jun";"Jul";"Aug";"Sep";"Oct";"Nov";"Dec"},0),F146),""),"")</f>
        <v/>
      </c>
    </row>
    <row r="147" spans="1:79" ht="24.75" customHeight="1" x14ac:dyDescent="0.25">
      <c r="A147" s="10"/>
      <c r="B147" s="108" t="s">
        <v>171</v>
      </c>
      <c r="C147" s="109"/>
      <c r="D147" s="109"/>
      <c r="E147" s="109"/>
      <c r="F147" s="109"/>
      <c r="G147" s="109"/>
      <c r="H147" s="109"/>
      <c r="I147" s="109"/>
      <c r="J147" s="109"/>
      <c r="K147" s="109"/>
      <c r="L147" s="109"/>
      <c r="M147" s="18"/>
      <c r="N147" s="18"/>
      <c r="O147" s="18"/>
      <c r="P147" s="18"/>
      <c r="Q147" s="5"/>
      <c r="AN147" s="63" t="s">
        <v>3378</v>
      </c>
      <c r="AX147" s="37" t="s">
        <v>554</v>
      </c>
      <c r="AY147" s="37" t="s">
        <v>358</v>
      </c>
      <c r="AZ147" s="37">
        <f>MAX(AZ15:AZ146)</f>
        <v>0</v>
      </c>
    </row>
    <row r="148" spans="1:79" x14ac:dyDescent="0.25">
      <c r="A148" s="10"/>
      <c r="B148" s="10"/>
      <c r="C148" s="10"/>
      <c r="D148" s="10"/>
      <c r="E148" s="10"/>
      <c r="F148" s="10"/>
      <c r="G148" s="10"/>
      <c r="H148" s="10"/>
      <c r="I148" s="10"/>
      <c r="J148" s="10"/>
      <c r="K148" s="10"/>
      <c r="L148" s="10"/>
      <c r="M148" s="10"/>
      <c r="N148" s="10"/>
      <c r="O148" s="10"/>
      <c r="P148" s="10"/>
      <c r="Q148" s="5"/>
      <c r="AN148" s="63" t="s">
        <v>3379</v>
      </c>
      <c r="AX148" s="37" t="s">
        <v>555</v>
      </c>
      <c r="AY148" s="37" t="s">
        <v>359</v>
      </c>
      <c r="AZ148" s="37">
        <f>MIN(AZ15:AZ146)</f>
        <v>0</v>
      </c>
    </row>
    <row r="149" spans="1:79" x14ac:dyDescent="0.25">
      <c r="A149" s="11"/>
      <c r="B149" s="11"/>
      <c r="C149" s="11"/>
      <c r="D149" s="11"/>
      <c r="E149" s="11"/>
      <c r="F149" s="11"/>
      <c r="G149" s="11"/>
      <c r="H149" s="19"/>
      <c r="I149" s="4"/>
      <c r="J149" s="4"/>
      <c r="K149" s="4"/>
      <c r="L149" s="11"/>
      <c r="M149" s="11"/>
      <c r="N149" s="11"/>
      <c r="O149" s="11"/>
      <c r="P149" s="11"/>
      <c r="Q149" s="4"/>
      <c r="AN149" s="63" t="s">
        <v>3380</v>
      </c>
      <c r="AZ149" s="37" t="str">
        <f>IFERROR(IF(COUNTA(C149,D149,E149)=3,DATE(E149,MATCH(D149,{"Jan";"Feb";"Mar";"Apr";"May";"Jun";"Jul";"Aug";"Sep";"Oct";"Nov";"Dec"},0),C149),""),"")</f>
        <v/>
      </c>
      <c r="CA149" s="65"/>
    </row>
    <row r="150" spans="1:79" ht="19.5" x14ac:dyDescent="0.4">
      <c r="A150" s="11"/>
      <c r="B150" s="22" t="s">
        <v>185</v>
      </c>
      <c r="C150" s="86" t="s">
        <v>187</v>
      </c>
      <c r="D150" s="94"/>
      <c r="E150" s="94"/>
      <c r="F150" s="94"/>
      <c r="G150" s="95"/>
      <c r="H150" s="4"/>
      <c r="I150" s="4"/>
      <c r="J150" s="4"/>
      <c r="K150" s="4"/>
      <c r="L150" s="11"/>
      <c r="M150" s="11"/>
      <c r="N150" s="11"/>
      <c r="O150" s="11"/>
      <c r="P150" s="11"/>
      <c r="Q150" s="4"/>
      <c r="AN150" s="63" t="s">
        <v>3381</v>
      </c>
      <c r="AZ150" s="37" t="str">
        <f>IFERROR(IF(COUNTA(C150,D150,E150)=3,DATE(E150,MATCH(D150,{"Jan";"Feb";"Mar";"Apr";"May";"Jun";"Jul";"Aug";"Sep";"Oct";"Nov";"Dec"},0),C150),""),"")</f>
        <v/>
      </c>
    </row>
    <row r="151" spans="1:79" x14ac:dyDescent="0.25">
      <c r="A151" s="11"/>
      <c r="B151" s="11"/>
      <c r="C151" s="23" t="s">
        <v>175</v>
      </c>
      <c r="D151" s="11"/>
      <c r="E151" s="11"/>
      <c r="F151" s="11"/>
      <c r="G151" s="19"/>
      <c r="H151" s="4"/>
      <c r="I151" s="4"/>
      <c r="J151" s="4"/>
      <c r="K151" s="4"/>
      <c r="L151" s="11"/>
      <c r="M151" s="11"/>
      <c r="N151" s="11"/>
      <c r="O151" s="11"/>
      <c r="P151" s="11"/>
      <c r="Q151" s="4"/>
      <c r="AN151" s="63" t="s">
        <v>3382</v>
      </c>
      <c r="AZ151" s="37" t="str">
        <f>IFERROR(IF(COUNTA(C151,D151,E151)=3,DATE(E151,MATCH(D151,{"Jan";"Feb";"Mar";"Apr";"May";"Jun";"Jul";"Aug";"Sep";"Oct";"Nov";"Dec"},0),C151),""),"")</f>
        <v/>
      </c>
    </row>
    <row r="152" spans="1:79" x14ac:dyDescent="0.25">
      <c r="A152" s="11"/>
      <c r="B152" s="4"/>
      <c r="C152" s="20" t="s">
        <v>47</v>
      </c>
      <c r="D152" s="20" t="s">
        <v>48</v>
      </c>
      <c r="E152" s="20" t="s">
        <v>49</v>
      </c>
      <c r="F152" s="11"/>
      <c r="G152" s="11"/>
      <c r="H152" s="19"/>
      <c r="I152" s="4"/>
      <c r="J152" s="4"/>
      <c r="K152" s="4"/>
      <c r="L152" s="11"/>
      <c r="M152" s="11"/>
      <c r="N152" s="11"/>
      <c r="O152" s="11"/>
      <c r="P152" s="11"/>
      <c r="Q152" s="4"/>
      <c r="AN152" s="63" t="s">
        <v>3383</v>
      </c>
      <c r="AZ152" s="37" t="str">
        <f>IFERROR(IF(COUNTA(C152,D152,E152)=3,DATE(E152,MATCH(D152,{"Jan";"Feb";"Mar";"Apr";"May";"Jun";"Jul";"Aug";"Sep";"Oct";"Nov";"Dec"},0),C152),""),"")</f>
        <v/>
      </c>
    </row>
    <row r="153" spans="1:79" x14ac:dyDescent="0.25">
      <c r="A153" s="11"/>
      <c r="B153" s="21" t="s">
        <v>93</v>
      </c>
      <c r="C153" s="32"/>
      <c r="D153" s="32"/>
      <c r="E153" s="32"/>
      <c r="F153" s="96" t="s">
        <v>369</v>
      </c>
      <c r="G153" s="91"/>
      <c r="H153" s="91"/>
      <c r="I153" s="91"/>
      <c r="J153" s="91"/>
      <c r="K153" s="91"/>
      <c r="L153" s="91"/>
      <c r="M153" s="91"/>
      <c r="N153" s="91"/>
      <c r="O153" s="11"/>
      <c r="P153" s="11"/>
      <c r="Q153" s="4"/>
      <c r="AN153" s="63" t="s">
        <v>3384</v>
      </c>
      <c r="AZ153" s="37" t="str">
        <f>IFERROR(IF(COUNTA(C153,D153,E153)=3,DATE(E153,MATCH(D153,{"Jan";"Feb";"Mar";"Apr";"May";"Jun";"Jul";"Aug";"Sep";"Oct";"Nov";"Dec"},0),C153),""),"")</f>
        <v/>
      </c>
    </row>
    <row r="154" spans="1:79" ht="19.5" x14ac:dyDescent="0.4">
      <c r="A154" s="11"/>
      <c r="B154" s="22"/>
      <c r="C154" s="23" t="s">
        <v>176</v>
      </c>
      <c r="D154" s="23" t="s">
        <v>177</v>
      </c>
      <c r="E154" s="23" t="s">
        <v>178</v>
      </c>
      <c r="F154" s="11"/>
      <c r="G154" s="11"/>
      <c r="H154" s="19"/>
      <c r="I154" s="4"/>
      <c r="J154" s="4"/>
      <c r="K154" s="4"/>
      <c r="L154" s="11"/>
      <c r="M154" s="11"/>
      <c r="N154" s="11"/>
      <c r="O154" s="11"/>
      <c r="P154" s="11"/>
      <c r="Q154" s="4"/>
      <c r="AN154" s="63" t="s">
        <v>3385</v>
      </c>
    </row>
    <row r="155" spans="1:79" x14ac:dyDescent="0.25">
      <c r="A155" s="11"/>
      <c r="B155" s="4"/>
      <c r="C155" s="25"/>
      <c r="D155" s="25"/>
      <c r="E155" s="25"/>
      <c r="F155" s="25"/>
      <c r="G155" s="4"/>
      <c r="H155" s="19" t="s">
        <v>92</v>
      </c>
      <c r="I155" s="4"/>
      <c r="J155" s="4"/>
      <c r="K155" s="4"/>
      <c r="L155" s="11"/>
      <c r="M155" s="4"/>
      <c r="N155" s="4"/>
      <c r="O155" s="4"/>
      <c r="P155" s="4"/>
      <c r="Q155" s="24"/>
      <c r="R155" s="66"/>
      <c r="S155" s="66"/>
      <c r="T155" s="66"/>
      <c r="U155" s="66"/>
      <c r="V155" s="66"/>
      <c r="W155" s="66"/>
      <c r="X155" s="66"/>
      <c r="Y155" s="66"/>
      <c r="Z155" s="66"/>
      <c r="AA155" s="66"/>
      <c r="AB155" s="66"/>
      <c r="AC155" s="66"/>
      <c r="AD155" s="66"/>
      <c r="AE155" s="66"/>
      <c r="AF155" s="66"/>
      <c r="AG155" s="66"/>
      <c r="AH155" s="66"/>
      <c r="AI155" s="66"/>
      <c r="AK155" s="66"/>
      <c r="AL155" s="66"/>
      <c r="AM155" s="66"/>
      <c r="AN155" s="63" t="s">
        <v>3386</v>
      </c>
      <c r="AO155" s="66"/>
      <c r="AP155" s="66"/>
      <c r="AQ155" s="66"/>
      <c r="AR155" s="66"/>
      <c r="AS155" s="66"/>
      <c r="AT155" s="66"/>
      <c r="AU155" s="66"/>
      <c r="AV155" s="66"/>
      <c r="AW155" s="66"/>
      <c r="AX155" s="66"/>
      <c r="AY155" s="66"/>
      <c r="BA155" s="66"/>
      <c r="BB155" s="66"/>
    </row>
    <row r="156" spans="1:79" x14ac:dyDescent="0.25">
      <c r="A156" s="11"/>
      <c r="B156" s="4"/>
      <c r="C156" s="25" t="s">
        <v>35</v>
      </c>
      <c r="D156" s="25" t="s">
        <v>36</v>
      </c>
      <c r="E156" s="25"/>
      <c r="F156" s="25" t="s">
        <v>315</v>
      </c>
      <c r="G156" s="4"/>
      <c r="H156" s="25" t="s">
        <v>47</v>
      </c>
      <c r="I156" s="25" t="s">
        <v>48</v>
      </c>
      <c r="J156" s="25" t="s">
        <v>49</v>
      </c>
      <c r="K156" s="4"/>
      <c r="L156" s="11"/>
      <c r="M156" s="4"/>
      <c r="N156" s="4"/>
      <c r="O156" s="4"/>
      <c r="P156" s="4"/>
      <c r="Q156" s="24"/>
      <c r="R156" s="66"/>
      <c r="S156" s="66"/>
      <c r="T156" s="66"/>
      <c r="U156" s="66"/>
      <c r="V156" s="66"/>
      <c r="W156" s="66"/>
      <c r="X156" s="66"/>
      <c r="Y156" s="66"/>
      <c r="Z156" s="66"/>
      <c r="AA156" s="66"/>
      <c r="AB156" s="66"/>
      <c r="AC156" s="66"/>
      <c r="AD156" s="66"/>
      <c r="AE156" s="66"/>
      <c r="AF156" s="66"/>
      <c r="AG156" s="66"/>
      <c r="AH156" s="66"/>
      <c r="AI156" s="66"/>
      <c r="AK156" s="66"/>
      <c r="AL156" s="66"/>
      <c r="AM156" s="66"/>
      <c r="AN156" s="63" t="s">
        <v>3387</v>
      </c>
      <c r="AO156" s="66"/>
      <c r="AP156" s="66"/>
      <c r="AQ156" s="66"/>
      <c r="AR156" s="66"/>
      <c r="AS156" s="66"/>
      <c r="AT156" s="66"/>
      <c r="AU156" s="66"/>
      <c r="AV156" s="66"/>
      <c r="AW156" s="66"/>
      <c r="AX156" s="66"/>
      <c r="AY156" s="66"/>
      <c r="BA156" s="66"/>
      <c r="BB156" s="66"/>
    </row>
    <row r="157" spans="1:79" x14ac:dyDescent="0.25">
      <c r="A157" s="11"/>
      <c r="B157" s="34" t="str">
        <f xml:space="preserve"> C150&amp;" Target Lesion (T1)"</f>
        <v>V1 Target Lesion (T1)</v>
      </c>
      <c r="C157" s="16"/>
      <c r="D157" s="15" t="s">
        <v>9</v>
      </c>
      <c r="E157" s="4"/>
      <c r="F157" s="17"/>
      <c r="G157" s="4"/>
      <c r="H157" s="32"/>
      <c r="I157" s="32"/>
      <c r="J157" s="32"/>
      <c r="K157" s="4"/>
      <c r="L157" s="11"/>
      <c r="M157" s="11"/>
      <c r="N157" s="11"/>
      <c r="O157" s="11"/>
      <c r="P157" s="11"/>
      <c r="Q157" s="11"/>
      <c r="R157" s="67"/>
      <c r="S157" s="67"/>
      <c r="T157" s="67"/>
      <c r="U157" s="67"/>
      <c r="V157" s="67"/>
      <c r="W157" s="67"/>
      <c r="X157" s="67"/>
      <c r="Y157" s="67"/>
      <c r="Z157" s="67"/>
      <c r="AA157" s="67"/>
      <c r="AB157" s="67"/>
      <c r="AC157" s="67"/>
      <c r="AD157" s="67"/>
      <c r="AE157" s="67"/>
      <c r="AF157" s="67"/>
      <c r="AG157" s="67"/>
      <c r="AH157" s="67"/>
      <c r="AI157" s="67"/>
      <c r="AK157" s="67"/>
      <c r="AL157" s="67"/>
      <c r="AM157" s="67"/>
      <c r="AN157" s="63" t="s">
        <v>3388</v>
      </c>
      <c r="AO157" s="67"/>
      <c r="AP157" s="67"/>
      <c r="AQ157" s="67"/>
      <c r="AR157" s="67"/>
      <c r="AS157" s="67"/>
      <c r="AT157" s="67"/>
      <c r="AU157" s="67"/>
      <c r="AV157" s="67"/>
      <c r="AW157" s="67"/>
      <c r="AX157" s="67"/>
      <c r="AY157" s="67"/>
      <c r="AZ157" s="37" t="str">
        <f>IFERROR(IF(COUNTA(H157,I157,J157)=3,DATE(J157,MATCH(I157,{"Jan";"Feb";"Mar";"Apr";"May";"Jun";"Jul";"Aug";"Sep";"Oct";"Nov";"Dec"},0),H157),""),"")</f>
        <v/>
      </c>
      <c r="BA157" s="67"/>
      <c r="BB157" s="67"/>
    </row>
    <row r="158" spans="1:79" x14ac:dyDescent="0.25">
      <c r="A158" s="11"/>
      <c r="B158" s="23" t="s">
        <v>243</v>
      </c>
      <c r="C158" s="23" t="s">
        <v>179</v>
      </c>
      <c r="D158" s="23" t="s">
        <v>180</v>
      </c>
      <c r="E158" s="26"/>
      <c r="F158" s="23" t="s">
        <v>181</v>
      </c>
      <c r="G158" s="26"/>
      <c r="H158" s="23" t="s">
        <v>182</v>
      </c>
      <c r="I158" s="23" t="s">
        <v>183</v>
      </c>
      <c r="J158" s="23" t="s">
        <v>184</v>
      </c>
      <c r="K158" s="4"/>
      <c r="L158" s="27"/>
      <c r="M158" s="28"/>
      <c r="N158" s="27"/>
      <c r="O158" s="28"/>
      <c r="P158" s="27"/>
      <c r="Q158" s="24"/>
      <c r="R158" s="66"/>
      <c r="S158" s="66"/>
      <c r="T158" s="66"/>
      <c r="U158" s="66"/>
      <c r="V158" s="66"/>
      <c r="W158" s="66"/>
      <c r="X158" s="66"/>
      <c r="Y158" s="66"/>
      <c r="Z158" s="66"/>
      <c r="AA158" s="66"/>
      <c r="AB158" s="66"/>
      <c r="AC158" s="66"/>
      <c r="AD158" s="66"/>
      <c r="AE158" s="66"/>
      <c r="AF158" s="66"/>
      <c r="AG158" s="66"/>
      <c r="AH158" s="66"/>
      <c r="AI158" s="66"/>
      <c r="AK158" s="66"/>
      <c r="AL158" s="66"/>
      <c r="AM158" s="66"/>
      <c r="AN158" s="63" t="s">
        <v>3389</v>
      </c>
      <c r="AO158" s="66"/>
      <c r="AP158" s="66"/>
      <c r="AQ158" s="66"/>
      <c r="AR158" s="66"/>
      <c r="AS158" s="66"/>
      <c r="AT158" s="66"/>
      <c r="AU158" s="66"/>
      <c r="AV158" s="66"/>
      <c r="AW158" s="66"/>
      <c r="AX158" s="66"/>
      <c r="AY158" s="66"/>
      <c r="AZ158" s="37" t="str">
        <f>IFERROR(IF(COUNTA(H158,I158,J158)=3,DATE(J158,MATCH(I158,{"Jan";"Feb";"Mar";"Apr";"May";"Jun";"Jul";"Aug";"Sep";"Oct";"Nov";"Dec"},0),H158),""),"")</f>
        <v/>
      </c>
      <c r="BA158" s="66"/>
      <c r="BB158" s="66"/>
    </row>
    <row r="159" spans="1:79" x14ac:dyDescent="0.25">
      <c r="A159" s="11"/>
      <c r="B159" s="90" t="str">
        <f ca="1">BA159&amp;BB159&amp;BC159&amp;BD159&amp;BE159&amp;BF159&amp;BG159&amp;BH159&amp;BI159&amp;BJ159&amp;BK159&amp;BL159&amp;BM159</f>
        <v/>
      </c>
      <c r="C159" s="91"/>
      <c r="D159" s="91"/>
      <c r="E159" s="91"/>
      <c r="F159" s="91"/>
      <c r="G159" s="91"/>
      <c r="H159" s="91"/>
      <c r="I159" s="91"/>
      <c r="J159" s="91"/>
      <c r="K159" s="91"/>
      <c r="L159" s="91"/>
      <c r="M159" s="91"/>
      <c r="N159" s="91"/>
      <c r="O159" s="91"/>
      <c r="P159" s="91"/>
      <c r="Q159" s="4"/>
      <c r="AN159" s="63" t="s">
        <v>3390</v>
      </c>
      <c r="AZ159" s="37" t="str">
        <f>IFERROR(IF(COUNTA(H159,I159,J159)=3,DATE(J159,MATCH(I159,{"Jan";"Feb";"Mar";"Apr";"May";"Jun";"Jul";"Aug";"Sep";"Oct";"Nov";"Dec"},0),H159),""),"")</f>
        <v/>
      </c>
      <c r="BA159" s="37" t="str">
        <f>IF(AND(C153="",H157="",C157&lt;&gt;""),"Please enter a complete visit or assessment date.  ","")</f>
        <v/>
      </c>
      <c r="BB159" s="37" t="str">
        <f>IF(C157="","",IF(AND(COUNTA(C153,D153,E153)&gt;1,COUNTA(C153,D153,E153)&lt;3),"Please enter a complete visit date.  ",IF(COUNTA(C153,D153,E153)=0,"",IF(COUNTIF(AN$2:AN$7306,C153&amp;D153&amp;E153)&gt;0,"","Enter a valid visit date.  "))))</f>
        <v/>
      </c>
      <c r="BC159" s="37" t="str">
        <f>IF(AND(COUNTA(H157,I157,J157)&gt;1,COUNTA(H157,I157,J157)&lt;3),"Please enter a complete assessment date.  ",IF(COUNTA(H157,I157,J157)=0,"",IF(COUNTIF(AN$2:AN$7306,H157&amp;I157&amp;J157)&gt;0,"","Enter a valid assessment date.  ")))</f>
        <v/>
      </c>
      <c r="BD159" s="37" t="str">
        <f>IF(AND(C157="",H157&amp;I157&amp;H157&amp;J157&lt;&gt;""),"Information on this lesion exists, but no evaluation result is entered.  ","")</f>
        <v/>
      </c>
      <c r="BE159" s="37" t="str">
        <f ca="1">IF(C157="","",IF(AZ153="","",IF(AZ153&gt;NOW(),"Visit date is in the future.  ","")))</f>
        <v/>
      </c>
      <c r="BF159" s="37" t="str">
        <f t="shared" ref="BF159" ca="1" si="93">IF(AZ157&lt;&gt;"",IF(AZ157&gt;NOW(),"Assessment date is in the future.  ",""),"")</f>
        <v/>
      </c>
      <c r="BG159" s="37" t="str">
        <f>IF(AND(C157&lt;&gt;"",F157&lt;&gt;""),"The result cannot be provided if indicated as Not Done.  ","")</f>
        <v/>
      </c>
      <c r="BH159" s="37" t="str">
        <f>IF(AZ153="","",IF(AZ153&lt;=AZ147,"Visit date is not after visit or assessment dates in the prior visit.  ",""))</f>
        <v/>
      </c>
      <c r="BI159" s="37" t="str">
        <f>IF(AZ157&lt;&gt;"",IF(AZ157&lt;=AZ147,"Assessment date is not after visit or assessment dates in the prior visit.  ",""),"")</f>
        <v/>
      </c>
      <c r="BJ159" s="37" t="str">
        <f>IF(AND(C150="",OR(C157&lt;&gt;"",F157&lt;&gt;"")),"The Visit ID is missing.  ","")</f>
        <v/>
      </c>
      <c r="BK159" s="37" t="str">
        <f>IF(AND(OR(C157&lt;&gt;"",F157&lt;&gt;""),C$19=""),"No V0 lesion information exists for this same lesion (if you are adding a NEW lesion, go to New Lesion section).  ","")</f>
        <v/>
      </c>
      <c r="BL159" s="37" t="str">
        <f>IF(AND(C157&lt;&gt;"",D157=""),"Select a Unit.  ","")</f>
        <v/>
      </c>
      <c r="BM159" s="37" t="str">
        <f>IF(AND(C157&lt;&gt;"",COUNTIF(AJ$2:AJ$21,C150)&gt;1),"Visit ID already used.  ","")</f>
        <v/>
      </c>
      <c r="CA159" s="37" t="str">
        <f ca="1">IF(BA159&amp;BB159&amp;BC159&amp;BD159&amp;BE159&amp;BF159&amp;BG159&amp;BH159&amp;BI159&amp;BJ159&amp;BK159&amp;BL159&amp;BM159&amp;BN159&amp;BO159&amp;BP159&amp;BQ159&amp;BR159&amp;BS159&amp;BT159&amp;BU159&amp;BV159&amp;BW159&amp;BX159&amp;BY159&amp;BZ159&lt;&gt;"","V1Issue","V1Clean")</f>
        <v>V1Clean</v>
      </c>
    </row>
    <row r="160" spans="1:79" x14ac:dyDescent="0.25">
      <c r="A160" s="11"/>
      <c r="B160" s="91"/>
      <c r="C160" s="91"/>
      <c r="D160" s="91"/>
      <c r="E160" s="91"/>
      <c r="F160" s="91"/>
      <c r="G160" s="91"/>
      <c r="H160" s="91"/>
      <c r="I160" s="91"/>
      <c r="J160" s="91"/>
      <c r="K160" s="91"/>
      <c r="L160" s="91"/>
      <c r="M160" s="91"/>
      <c r="N160" s="91"/>
      <c r="O160" s="91"/>
      <c r="P160" s="91"/>
      <c r="Q160" s="4"/>
      <c r="AN160" s="63" t="s">
        <v>3391</v>
      </c>
      <c r="AZ160" s="37" t="str">
        <f>IFERROR(IF(COUNTA(H160,I160,J160)=3,DATE(J160,MATCH(I160,{"Jan";"Feb";"Mar";"Apr";"May";"Jun";"Jul";"Aug";"Sep";"Oct";"Nov";"Dec"},0),H160),""),"")</f>
        <v/>
      </c>
    </row>
    <row r="161" spans="1:79" x14ac:dyDescent="0.25">
      <c r="A161" s="11"/>
      <c r="B161" s="4"/>
      <c r="C161" s="25"/>
      <c r="D161" s="25"/>
      <c r="E161" s="25"/>
      <c r="F161" s="25"/>
      <c r="G161" s="4"/>
      <c r="H161" s="19" t="s">
        <v>92</v>
      </c>
      <c r="I161" s="4"/>
      <c r="J161" s="4"/>
      <c r="K161" s="4"/>
      <c r="L161" s="11"/>
      <c r="M161" s="4"/>
      <c r="N161" s="4"/>
      <c r="O161" s="4"/>
      <c r="P161" s="4"/>
      <c r="Q161" s="4"/>
      <c r="AN161" s="63" t="s">
        <v>3392</v>
      </c>
      <c r="AZ161" s="37" t="str">
        <f>IFERROR(IF(COUNTA(H161,I161,J161)=3,DATE(J161,MATCH(I161,{"Jan";"Feb";"Mar";"Apr";"May";"Jun";"Jul";"Aug";"Sep";"Oct";"Nov";"Dec"},0),H161),""),"")</f>
        <v/>
      </c>
    </row>
    <row r="162" spans="1:79" x14ac:dyDescent="0.25">
      <c r="A162" s="11"/>
      <c r="B162" s="4"/>
      <c r="C162" s="25" t="s">
        <v>35</v>
      </c>
      <c r="D162" s="25" t="s">
        <v>36</v>
      </c>
      <c r="E162" s="25"/>
      <c r="F162" s="25" t="s">
        <v>315</v>
      </c>
      <c r="G162" s="4"/>
      <c r="H162" s="25" t="s">
        <v>47</v>
      </c>
      <c r="I162" s="25" t="s">
        <v>48</v>
      </c>
      <c r="J162" s="25" t="s">
        <v>49</v>
      </c>
      <c r="K162" s="4"/>
      <c r="L162" s="11"/>
      <c r="M162" s="4"/>
      <c r="N162" s="4"/>
      <c r="O162" s="4"/>
      <c r="P162" s="4"/>
      <c r="Q162" s="4"/>
      <c r="AN162" s="63" t="s">
        <v>3393</v>
      </c>
      <c r="AZ162" s="37" t="str">
        <f>IFERROR(IF(COUNTA(H162,I162,J162)=3,DATE(J162,MATCH(I162,{"Jan";"Feb";"Mar";"Apr";"May";"Jun";"Jul";"Aug";"Sep";"Oct";"Nov";"Dec"},0),H162),""),"")</f>
        <v/>
      </c>
    </row>
    <row r="163" spans="1:79" x14ac:dyDescent="0.25">
      <c r="A163" s="11"/>
      <c r="B163" s="34" t="str">
        <f xml:space="preserve"> C150&amp;" Target Lesion (T2)"</f>
        <v>V1 Target Lesion (T2)</v>
      </c>
      <c r="C163" s="16"/>
      <c r="D163" s="15" t="s">
        <v>9</v>
      </c>
      <c r="E163" s="4"/>
      <c r="F163" s="17"/>
      <c r="G163" s="4"/>
      <c r="H163" s="32"/>
      <c r="I163" s="32"/>
      <c r="J163" s="32"/>
      <c r="K163" s="4"/>
      <c r="L163" s="11"/>
      <c r="M163" s="11"/>
      <c r="N163" s="11"/>
      <c r="O163" s="11"/>
      <c r="P163" s="11"/>
      <c r="Q163" s="4"/>
      <c r="AN163" s="63" t="s">
        <v>3394</v>
      </c>
      <c r="AZ163" s="37" t="str">
        <f>IFERROR(IF(COUNTA(H163,I163,J163)=3,DATE(J163,MATCH(I163,{"Jan";"Feb";"Mar";"Apr";"May";"Jun";"Jul";"Aug";"Sep";"Oct";"Nov";"Dec"},0),H163),""),"")</f>
        <v/>
      </c>
    </row>
    <row r="164" spans="1:79" x14ac:dyDescent="0.25">
      <c r="A164" s="11"/>
      <c r="B164" s="23" t="s">
        <v>244</v>
      </c>
      <c r="C164" s="23" t="s">
        <v>188</v>
      </c>
      <c r="D164" s="23" t="s">
        <v>189</v>
      </c>
      <c r="E164" s="26"/>
      <c r="F164" s="23" t="s">
        <v>190</v>
      </c>
      <c r="G164" s="26"/>
      <c r="H164" s="23" t="s">
        <v>191</v>
      </c>
      <c r="I164" s="23" t="s">
        <v>192</v>
      </c>
      <c r="J164" s="23" t="s">
        <v>193</v>
      </c>
      <c r="K164" s="4"/>
      <c r="L164" s="27"/>
      <c r="M164" s="28"/>
      <c r="N164" s="27"/>
      <c r="O164" s="28"/>
      <c r="P164" s="27"/>
      <c r="Q164" s="4"/>
      <c r="AN164" s="63" t="s">
        <v>3395</v>
      </c>
      <c r="AZ164" s="37" t="str">
        <f>IFERROR(IF(COUNTA(H164,I164,J164)=3,DATE(J164,MATCH(I164,{"Jan";"Feb";"Mar";"Apr";"May";"Jun";"Jul";"Aug";"Sep";"Oct";"Nov";"Dec"},0),H164),""),"")</f>
        <v/>
      </c>
    </row>
    <row r="165" spans="1:79" x14ac:dyDescent="0.25">
      <c r="A165" s="11"/>
      <c r="B165" s="90" t="str">
        <f ca="1">BA165&amp;BB165&amp;BC165&amp;BD165&amp;BE165&amp;BF165&amp;BG165&amp;BH165&amp;BI165&amp;BJ165&amp;BK165&amp;BL165&amp;BM165</f>
        <v/>
      </c>
      <c r="C165" s="91"/>
      <c r="D165" s="91"/>
      <c r="E165" s="91"/>
      <c r="F165" s="91"/>
      <c r="G165" s="91"/>
      <c r="H165" s="91"/>
      <c r="I165" s="91"/>
      <c r="J165" s="91"/>
      <c r="K165" s="91"/>
      <c r="L165" s="91"/>
      <c r="M165" s="91"/>
      <c r="N165" s="91"/>
      <c r="O165" s="91"/>
      <c r="P165" s="91"/>
      <c r="Q165" s="4"/>
      <c r="AN165" s="63" t="s">
        <v>3396</v>
      </c>
      <c r="AZ165" s="37" t="str">
        <f>IFERROR(IF(COUNTA(H165,I165,J165)=3,DATE(J165,MATCH(I165,{"Jan";"Feb";"Mar";"Apr";"May";"Jun";"Jul";"Aug";"Sep";"Oct";"Nov";"Dec"},0),H165),""),"")</f>
        <v/>
      </c>
      <c r="BA165" s="37" t="str">
        <f>IF(AND(C153="",H163="",C163&lt;&gt;""),"Please enter a complete visit or assessment date.  ","")</f>
        <v/>
      </c>
      <c r="BB165" s="37" t="str">
        <f>IF(C163="","",IF(AND(COUNTA(C153,D153,E153)&gt;1,COUNTA(C153,D153,E153)&lt;3),"Please enter a complete visit date.  ",IF(COUNTA(C153,D153,E153)=0,"",IF(COUNTIF(AN$2:AN$7306,C153&amp;D153&amp;E153)&gt;0,"","Enter a valid visit date.  "))))</f>
        <v/>
      </c>
      <c r="BC165" s="37" t="str">
        <f>IF(AND(COUNTA(H163,I163,J163)&gt;1,COUNTA(H163,I163,J163)&lt;3),"Please enter a complete assessment date.  ",IF(COUNTA(H163,I163,J163)=0,"",IF(COUNTIF(AN$2:AN$7306,H163&amp;I163&amp;J163)&gt;0,"","Enter a valid assessment date.  ")))</f>
        <v/>
      </c>
      <c r="BD165" s="37" t="str">
        <f t="shared" ref="BD165" si="94">IF(AND(C163="",H163&amp;I163&amp;H163&amp;J163&lt;&gt;""),"Information on this lesion exists, but no evaluation result is entered.  ","")</f>
        <v/>
      </c>
      <c r="BE165" s="37" t="str">
        <f ca="1">IF(C163="","",IF(AZ153="","",IF(AZ153&gt;NOW(),"Visit date is in the future.  ","")))</f>
        <v/>
      </c>
      <c r="BF165" s="37" t="str">
        <f t="shared" ref="BF165" ca="1" si="95">IF(AZ163&lt;&gt;"",IF(AZ163&gt;NOW(),"Assessment date is in the future.  ",""),"")</f>
        <v/>
      </c>
      <c r="BG165" s="37" t="str">
        <f t="shared" ref="BG165" si="96">IF(AND(C163&lt;&gt;"",F163&lt;&gt;""),"The result cannot be provided if indicated as Not Done.  ","")</f>
        <v/>
      </c>
      <c r="BH165" s="37" t="str">
        <f>IF(AZ153="","",IF(AZ153&lt;=AZ147,"Visit date is not after visit or assessment dates in the prior visit.  ",""))</f>
        <v/>
      </c>
      <c r="BI165" s="37" t="str">
        <f>IF(AZ163&lt;&gt;"",IF(AZ163&lt;=AZ147,"Assessment date is not after visit or assessment dates in the prior visit.  ",""),"")</f>
        <v/>
      </c>
      <c r="BJ165" s="37" t="str">
        <f>IF(AND(C150="",OR(C163&lt;&gt;"",F163&lt;&gt;"")),"The Visit ID is missing.  ","")</f>
        <v/>
      </c>
      <c r="BK165" s="37" t="str">
        <f>IF(AND(OR(C163&lt;&gt;"",F163&lt;&gt;""),C$25=""),"No V0 lesion information exists for this same lesion (if you are adding a NEW lesion, go to New Lesion section).  ","")</f>
        <v/>
      </c>
      <c r="BL165" s="37" t="str">
        <f t="shared" ref="BL165" si="97">IF(AND(C163&lt;&gt;"",D163=""),"Select a Unit.  ","")</f>
        <v/>
      </c>
      <c r="BM165" s="37" t="str">
        <f>IF(AND(C163&lt;&gt;"",COUNTIF(AJ$2:AJ$21,C150)&gt;1),"Visit ID already used.  ","")</f>
        <v/>
      </c>
      <c r="CA165" s="37" t="str">
        <f ca="1">IF(BA165&amp;BB165&amp;BC165&amp;BD165&amp;BE165&amp;BF165&amp;BG165&amp;BH165&amp;BI165&amp;BJ165&amp;BK165&amp;BL165&amp;BM165&amp;BN165&amp;BO165&amp;BP165&amp;BQ165&amp;BR165&amp;BS165&amp;BT165&amp;BU165&amp;BV165&amp;BW165&amp;BX165&amp;BY165&amp;BZ165&lt;&gt;"","V1Issue","V1Clean")</f>
        <v>V1Clean</v>
      </c>
    </row>
    <row r="166" spans="1:79" x14ac:dyDescent="0.25">
      <c r="A166" s="11"/>
      <c r="B166" s="91"/>
      <c r="C166" s="91"/>
      <c r="D166" s="91"/>
      <c r="E166" s="91"/>
      <c r="F166" s="91"/>
      <c r="G166" s="91"/>
      <c r="H166" s="91"/>
      <c r="I166" s="91"/>
      <c r="J166" s="91"/>
      <c r="K166" s="91"/>
      <c r="L166" s="91"/>
      <c r="M166" s="91"/>
      <c r="N166" s="91"/>
      <c r="O166" s="91"/>
      <c r="P166" s="91"/>
      <c r="Q166" s="4"/>
      <c r="AN166" s="63" t="s">
        <v>3397</v>
      </c>
      <c r="AZ166" s="37" t="str">
        <f>IFERROR(IF(COUNTA(H166,I166,J166)=3,DATE(J166,MATCH(I166,{"Jan";"Feb";"Mar";"Apr";"May";"Jun";"Jul";"Aug";"Sep";"Oct";"Nov";"Dec"},0),H166),""),"")</f>
        <v/>
      </c>
    </row>
    <row r="167" spans="1:79" x14ac:dyDescent="0.25">
      <c r="A167" s="11"/>
      <c r="B167" s="4"/>
      <c r="C167" s="25"/>
      <c r="D167" s="25"/>
      <c r="E167" s="25"/>
      <c r="F167" s="25"/>
      <c r="G167" s="4"/>
      <c r="H167" s="19" t="s">
        <v>92</v>
      </c>
      <c r="I167" s="4"/>
      <c r="J167" s="4"/>
      <c r="K167" s="4"/>
      <c r="L167" s="11"/>
      <c r="M167" s="4"/>
      <c r="N167" s="4"/>
      <c r="O167" s="4"/>
      <c r="P167" s="4"/>
      <c r="Q167" s="4"/>
      <c r="AN167" s="63" t="s">
        <v>3398</v>
      </c>
      <c r="AZ167" s="37" t="str">
        <f>IFERROR(IF(COUNTA(H167,I167,J167)=3,DATE(J167,MATCH(I167,{"Jan";"Feb";"Mar";"Apr";"May";"Jun";"Jul";"Aug";"Sep";"Oct";"Nov";"Dec"},0),H167),""),"")</f>
        <v/>
      </c>
    </row>
    <row r="168" spans="1:79" x14ac:dyDescent="0.25">
      <c r="A168" s="11"/>
      <c r="B168" s="4"/>
      <c r="C168" s="25" t="s">
        <v>35</v>
      </c>
      <c r="D168" s="25" t="s">
        <v>36</v>
      </c>
      <c r="E168" s="25"/>
      <c r="F168" s="25" t="s">
        <v>315</v>
      </c>
      <c r="G168" s="4"/>
      <c r="H168" s="25" t="s">
        <v>47</v>
      </c>
      <c r="I168" s="25" t="s">
        <v>48</v>
      </c>
      <c r="J168" s="25" t="s">
        <v>49</v>
      </c>
      <c r="K168" s="4"/>
      <c r="L168" s="11"/>
      <c r="M168" s="4"/>
      <c r="N168" s="4"/>
      <c r="O168" s="4"/>
      <c r="P168" s="4"/>
      <c r="Q168" s="4"/>
      <c r="AN168" s="63" t="s">
        <v>3399</v>
      </c>
      <c r="AZ168" s="37" t="str">
        <f>IFERROR(IF(COUNTA(H168,I168,J168)=3,DATE(J168,MATCH(I168,{"Jan";"Feb";"Mar";"Apr";"May";"Jun";"Jul";"Aug";"Sep";"Oct";"Nov";"Dec"},0),H168),""),"")</f>
        <v/>
      </c>
    </row>
    <row r="169" spans="1:79" x14ac:dyDescent="0.25">
      <c r="A169" s="11"/>
      <c r="B169" s="34" t="str">
        <f xml:space="preserve"> C150&amp;"  Target Lesion (T3)"</f>
        <v>V1  Target Lesion (T3)</v>
      </c>
      <c r="C169" s="16"/>
      <c r="D169" s="15" t="s">
        <v>9</v>
      </c>
      <c r="E169" s="4"/>
      <c r="F169" s="17"/>
      <c r="G169" s="4"/>
      <c r="H169" s="32"/>
      <c r="I169" s="32"/>
      <c r="J169" s="32"/>
      <c r="K169" s="4"/>
      <c r="L169" s="11"/>
      <c r="M169" s="11"/>
      <c r="N169" s="11"/>
      <c r="O169" s="11"/>
      <c r="P169" s="11"/>
      <c r="Q169" s="4"/>
      <c r="AN169" s="63" t="s">
        <v>3400</v>
      </c>
      <c r="AZ169" s="37" t="str">
        <f>IFERROR(IF(COUNTA(H169,I169,J169)=3,DATE(J169,MATCH(I169,{"Jan";"Feb";"Mar";"Apr";"May";"Jun";"Jul";"Aug";"Sep";"Oct";"Nov";"Dec"},0),H169),""),"")</f>
        <v/>
      </c>
    </row>
    <row r="170" spans="1:79" x14ac:dyDescent="0.25">
      <c r="A170" s="11"/>
      <c r="B170" s="23" t="s">
        <v>245</v>
      </c>
      <c r="C170" s="23" t="s">
        <v>194</v>
      </c>
      <c r="D170" s="23" t="s">
        <v>195</v>
      </c>
      <c r="E170" s="26"/>
      <c r="F170" s="23" t="s">
        <v>196</v>
      </c>
      <c r="G170" s="26"/>
      <c r="H170" s="23" t="s">
        <v>197</v>
      </c>
      <c r="I170" s="23" t="s">
        <v>198</v>
      </c>
      <c r="J170" s="23" t="s">
        <v>199</v>
      </c>
      <c r="K170" s="4"/>
      <c r="L170" s="27"/>
      <c r="M170" s="28"/>
      <c r="N170" s="27"/>
      <c r="O170" s="28"/>
      <c r="P170" s="27"/>
      <c r="Q170" s="4"/>
      <c r="AN170" s="63" t="s">
        <v>3401</v>
      </c>
      <c r="AZ170" s="37" t="str">
        <f>IFERROR(IF(COUNTA(H170,I170,J170)=3,DATE(J170,MATCH(I170,{"Jan";"Feb";"Mar";"Apr";"May";"Jun";"Jul";"Aug";"Sep";"Oct";"Nov";"Dec"},0),H170),""),"")</f>
        <v/>
      </c>
    </row>
    <row r="171" spans="1:79" x14ac:dyDescent="0.25">
      <c r="A171" s="11"/>
      <c r="B171" s="90" t="str">
        <f ca="1">BA171&amp;BB171&amp;BC171&amp;BD171&amp;BE171&amp;BF171&amp;BG171&amp;BH171&amp;BI171&amp;BJ171&amp;BK171&amp;BL171&amp;BM171</f>
        <v/>
      </c>
      <c r="C171" s="91"/>
      <c r="D171" s="91"/>
      <c r="E171" s="91"/>
      <c r="F171" s="91"/>
      <c r="G171" s="91"/>
      <c r="H171" s="91"/>
      <c r="I171" s="91"/>
      <c r="J171" s="91"/>
      <c r="K171" s="91"/>
      <c r="L171" s="91"/>
      <c r="M171" s="91"/>
      <c r="N171" s="91"/>
      <c r="O171" s="91"/>
      <c r="P171" s="91"/>
      <c r="Q171" s="4"/>
      <c r="AN171" s="63" t="s">
        <v>3402</v>
      </c>
      <c r="AZ171" s="37" t="str">
        <f>IFERROR(IF(COUNTA(H171,I171,J171)=3,DATE(J171,MATCH(I171,{"Jan";"Feb";"Mar";"Apr";"May";"Jun";"Jul";"Aug";"Sep";"Oct";"Nov";"Dec"},0),H171),""),"")</f>
        <v/>
      </c>
      <c r="BA171" s="37" t="str">
        <f>IF(AND(C153="",H169="",C169&lt;&gt;""),"Please enter a complete visit or assessment date.  ","")</f>
        <v/>
      </c>
      <c r="BB171" s="37" t="str">
        <f>IF(C169="","",IF(AND(COUNTA(C153,D153,E153)&gt;1,COUNTA(C153,D153,E153)&lt;3),"Please enter a complete visit date.  ",IF(COUNTA(C153,D153,E153)=0,"",IF(COUNTIF(AN$2:AN$7306,C153&amp;D153&amp;E153)&gt;0,"","Enter a valid visit date.  "))))</f>
        <v/>
      </c>
      <c r="BC171" s="37" t="str">
        <f>IF(AND(COUNTA(H169,I169,J169)&gt;1,COUNTA(H169,I169,J169)&lt;3),"Please enter a complete assessment date.  ",IF(COUNTA(H169,I169,J169)=0,"",IF(COUNTIF(AN$2:AN$7306,H169&amp;I169&amp;J169)&gt;0,"","Enter a valid assessment date.  ")))</f>
        <v/>
      </c>
      <c r="BD171" s="37" t="str">
        <f t="shared" ref="BD171" si="98">IF(AND(C169="",H169&amp;I169&amp;H169&amp;J169&lt;&gt;""),"Information on this lesion exists, but no evaluation result is entered.  ","")</f>
        <v/>
      </c>
      <c r="BE171" s="37" t="str">
        <f ca="1">IF(C169="","",IF(AZ153="","",IF(AZ153&gt;NOW(),"Visit date is in the future.  ","")))</f>
        <v/>
      </c>
      <c r="BF171" s="37" t="str">
        <f t="shared" ref="BF171" ca="1" si="99">IF(AZ169&lt;&gt;"",IF(AZ169&gt;NOW(),"Assessment date is in the future.  ",""),"")</f>
        <v/>
      </c>
      <c r="BG171" s="37" t="str">
        <f t="shared" ref="BG171" si="100">IF(AND(C169&lt;&gt;"",F169&lt;&gt;""),"The result cannot be provided if indicated as Not Done.  ","")</f>
        <v/>
      </c>
      <c r="BH171" s="37" t="str">
        <f>IF(AZ153="","",IF(AZ153&lt;=AZ147,"Visit date is not after visit or assessment dates in the prior visit.  ",""))</f>
        <v/>
      </c>
      <c r="BI171" s="37" t="str">
        <f>IF(AZ169&lt;&gt;"",IF(AZ169&lt;=AZ147,"Assessment date is not after visit or assessment dates in the prior visit.  ",""),"")</f>
        <v/>
      </c>
      <c r="BJ171" s="37" t="str">
        <f>IF(AND(C150="",OR(C169&lt;&gt;"",F169&lt;&gt;"")),"The Visit ID is missing.  ","")</f>
        <v/>
      </c>
      <c r="BK171" s="37" t="str">
        <f>IF(AND(OR(C169&lt;&gt;"",F169&lt;&gt;""),C$31=""),"No V0 lesion information exists for this same lesion (if you are adding a NEW lesion, go to New Lesion section).  ","")</f>
        <v/>
      </c>
      <c r="BL171" s="37" t="str">
        <f t="shared" ref="BL171" si="101">IF(AND(C169&lt;&gt;"",D169=""),"Select a Unit.  ","")</f>
        <v/>
      </c>
      <c r="BM171" s="37" t="str">
        <f>IF(AND(C169&lt;&gt;"",COUNTIF(AJ$2:AJ$21,C150)&gt;1),"Visit ID already used.  ","")</f>
        <v/>
      </c>
      <c r="CA171" s="37" t="str">
        <f ca="1">IF(BA171&amp;BB171&amp;BC171&amp;BD171&amp;BE171&amp;BF171&amp;BG171&amp;BH171&amp;BI171&amp;BJ171&amp;BK171&amp;BL171&amp;BM171&amp;BN171&amp;BO171&amp;BP171&amp;BQ171&amp;BR171&amp;BS171&amp;BT171&amp;BU171&amp;BV171&amp;BW171&amp;BX171&amp;BY171&amp;BZ171&lt;&gt;"","V1Issue","V1Clean")</f>
        <v>V1Clean</v>
      </c>
    </row>
    <row r="172" spans="1:79" x14ac:dyDescent="0.25">
      <c r="A172" s="11"/>
      <c r="B172" s="91"/>
      <c r="C172" s="91"/>
      <c r="D172" s="91"/>
      <c r="E172" s="91"/>
      <c r="F172" s="91"/>
      <c r="G172" s="91"/>
      <c r="H172" s="91"/>
      <c r="I172" s="91"/>
      <c r="J172" s="91"/>
      <c r="K172" s="91"/>
      <c r="L172" s="91"/>
      <c r="M172" s="91"/>
      <c r="N172" s="91"/>
      <c r="O172" s="91"/>
      <c r="P172" s="91"/>
      <c r="Q172" s="4"/>
      <c r="AN172" s="63" t="s">
        <v>3403</v>
      </c>
      <c r="AZ172" s="37" t="str">
        <f>IFERROR(IF(COUNTA(H172,I172,J172)=3,DATE(J172,MATCH(I172,{"Jan";"Feb";"Mar";"Apr";"May";"Jun";"Jul";"Aug";"Sep";"Oct";"Nov";"Dec"},0),H172),""),"")</f>
        <v/>
      </c>
    </row>
    <row r="173" spans="1:79" x14ac:dyDescent="0.25">
      <c r="A173" s="11"/>
      <c r="B173" s="4"/>
      <c r="C173" s="25"/>
      <c r="D173" s="25"/>
      <c r="E173" s="25"/>
      <c r="F173" s="25"/>
      <c r="G173" s="4"/>
      <c r="H173" s="19" t="s">
        <v>92</v>
      </c>
      <c r="I173" s="4"/>
      <c r="J173" s="4"/>
      <c r="K173" s="4"/>
      <c r="L173" s="11"/>
      <c r="M173" s="4"/>
      <c r="N173" s="4"/>
      <c r="O173" s="4"/>
      <c r="P173" s="4"/>
      <c r="Q173" s="4"/>
      <c r="AN173" s="63" t="s">
        <v>3404</v>
      </c>
      <c r="AZ173" s="37" t="str">
        <f>IFERROR(IF(COUNTA(H173,I173,J173)=3,DATE(J173,MATCH(I173,{"Jan";"Feb";"Mar";"Apr";"May";"Jun";"Jul";"Aug";"Sep";"Oct";"Nov";"Dec"},0),H173),""),"")</f>
        <v/>
      </c>
    </row>
    <row r="174" spans="1:79" x14ac:dyDescent="0.25">
      <c r="A174" s="11"/>
      <c r="B174" s="4"/>
      <c r="C174" s="25" t="s">
        <v>35</v>
      </c>
      <c r="D174" s="25" t="s">
        <v>36</v>
      </c>
      <c r="E174" s="25"/>
      <c r="F174" s="25" t="s">
        <v>315</v>
      </c>
      <c r="G174" s="4"/>
      <c r="H174" s="25" t="s">
        <v>47</v>
      </c>
      <c r="I174" s="25" t="s">
        <v>48</v>
      </c>
      <c r="J174" s="25" t="s">
        <v>49</v>
      </c>
      <c r="K174" s="4"/>
      <c r="L174" s="11"/>
      <c r="M174" s="4"/>
      <c r="N174" s="4"/>
      <c r="O174" s="4"/>
      <c r="P174" s="4"/>
      <c r="Q174" s="4"/>
      <c r="AN174" s="63" t="s">
        <v>3405</v>
      </c>
      <c r="AZ174" s="37" t="str">
        <f>IFERROR(IF(COUNTA(H174,I174,J174)=3,DATE(J174,MATCH(I174,{"Jan";"Feb";"Mar";"Apr";"May";"Jun";"Jul";"Aug";"Sep";"Oct";"Nov";"Dec"},0),H174),""),"")</f>
        <v/>
      </c>
    </row>
    <row r="175" spans="1:79" x14ac:dyDescent="0.25">
      <c r="A175" s="11"/>
      <c r="B175" s="34" t="str">
        <f xml:space="preserve"> C150&amp;"  Target Lesion (T4)"</f>
        <v>V1  Target Lesion (T4)</v>
      </c>
      <c r="C175" s="16"/>
      <c r="D175" s="15" t="s">
        <v>9</v>
      </c>
      <c r="E175" s="4"/>
      <c r="F175" s="17"/>
      <c r="G175" s="4"/>
      <c r="H175" s="32"/>
      <c r="I175" s="32"/>
      <c r="J175" s="32"/>
      <c r="K175" s="4"/>
      <c r="L175" s="11"/>
      <c r="M175" s="11"/>
      <c r="N175" s="11"/>
      <c r="O175" s="11"/>
      <c r="P175" s="11"/>
      <c r="Q175" s="4"/>
      <c r="AN175" s="63" t="s">
        <v>3406</v>
      </c>
      <c r="AZ175" s="37" t="str">
        <f>IFERROR(IF(COUNTA(H175,I175,J175)=3,DATE(J175,MATCH(I175,{"Jan";"Feb";"Mar";"Apr";"May";"Jun";"Jul";"Aug";"Sep";"Oct";"Nov";"Dec"},0),H175),""),"")</f>
        <v/>
      </c>
    </row>
    <row r="176" spans="1:79" x14ac:dyDescent="0.25">
      <c r="A176" s="11"/>
      <c r="B176" s="23" t="s">
        <v>246</v>
      </c>
      <c r="C176" s="23" t="s">
        <v>200</v>
      </c>
      <c r="D176" s="23" t="s">
        <v>201</v>
      </c>
      <c r="E176" s="26"/>
      <c r="F176" s="23" t="s">
        <v>202</v>
      </c>
      <c r="G176" s="26"/>
      <c r="H176" s="23" t="s">
        <v>203</v>
      </c>
      <c r="I176" s="23" t="s">
        <v>204</v>
      </c>
      <c r="J176" s="23" t="s">
        <v>205</v>
      </c>
      <c r="K176" s="4"/>
      <c r="L176" s="27"/>
      <c r="M176" s="28"/>
      <c r="N176" s="27"/>
      <c r="O176" s="28"/>
      <c r="P176" s="27"/>
      <c r="Q176" s="4"/>
      <c r="AN176" s="63" t="s">
        <v>3407</v>
      </c>
      <c r="AZ176" s="37" t="str">
        <f>IFERROR(IF(COUNTA(H176,I176,J176)=3,DATE(J176,MATCH(I176,{"Jan";"Feb";"Mar";"Apr";"May";"Jun";"Jul";"Aug";"Sep";"Oct";"Nov";"Dec"},0),H176),""),"")</f>
        <v/>
      </c>
    </row>
    <row r="177" spans="1:79" x14ac:dyDescent="0.25">
      <c r="A177" s="11"/>
      <c r="B177" s="90" t="str">
        <f ca="1">BA177&amp;BB177&amp;BC177&amp;BD177&amp;BE177&amp;BF177&amp;BG177&amp;BH177&amp;BI177&amp;BJ177&amp;BK177&amp;BL177&amp;BM177</f>
        <v/>
      </c>
      <c r="C177" s="91"/>
      <c r="D177" s="91"/>
      <c r="E177" s="91"/>
      <c r="F177" s="91"/>
      <c r="G177" s="91"/>
      <c r="H177" s="91"/>
      <c r="I177" s="91"/>
      <c r="J177" s="91"/>
      <c r="K177" s="91"/>
      <c r="L177" s="91"/>
      <c r="M177" s="91"/>
      <c r="N177" s="91"/>
      <c r="O177" s="91"/>
      <c r="P177" s="91"/>
      <c r="Q177" s="4"/>
      <c r="AN177" s="63" t="s">
        <v>3408</v>
      </c>
      <c r="AZ177" s="37" t="str">
        <f>IFERROR(IF(COUNTA(H177,I177,J177)=3,DATE(J177,MATCH(I177,{"Jan";"Feb";"Mar";"Apr";"May";"Jun";"Jul";"Aug";"Sep";"Oct";"Nov";"Dec"},0),H177),""),"")</f>
        <v/>
      </c>
      <c r="BA177" s="37" t="str">
        <f>IF(AND(C153="",H175="",C175&lt;&gt;""),"Please enter a complete visit or assessment date.  ","")</f>
        <v/>
      </c>
      <c r="BB177" s="37" t="str">
        <f>IF(C175="","",IF(AND(COUNTA(C153,D153,E153)&gt;1,COUNTA(C153,D153,E153)&lt;3),"Please enter a complete visit date.  ",IF(COUNTA(C153,D153,E153)=0,"",IF(COUNTIF(AN$2:AN$7306,C153&amp;D153&amp;E153)&gt;0,"","Enter a valid visit date.  "))))</f>
        <v/>
      </c>
      <c r="BC177" s="37" t="str">
        <f>IF(AND(COUNTA(H175,I175,J175)&gt;1,COUNTA(H175,I175,J175)&lt;3),"Please enter a complete assessment date.  ",IF(COUNTA(H175,I175,J175)=0,"",IF(COUNTIF(AN$2:AN$7306,H175&amp;I175&amp;J175)&gt;0,"","Enter a valid assessment date.  ")))</f>
        <v/>
      </c>
      <c r="BD177" s="37" t="str">
        <f t="shared" ref="BD177" si="102">IF(AND(C175="",H175&amp;I175&amp;H175&amp;J175&lt;&gt;""),"Information on this lesion exists, but no evaluation result is entered.  ","")</f>
        <v/>
      </c>
      <c r="BE177" s="37" t="str">
        <f ca="1">IF(C175="","",IF(AZ153="","",IF(AZ153&gt;NOW(),"Visit date is in the future.  ","")))</f>
        <v/>
      </c>
      <c r="BF177" s="37" t="str">
        <f t="shared" ref="BF177" ca="1" si="103">IF(AZ175&lt;&gt;"",IF(AZ175&gt;NOW(),"Assessment date is in the future.  ",""),"")</f>
        <v/>
      </c>
      <c r="BG177" s="37" t="str">
        <f t="shared" ref="BG177" si="104">IF(AND(C175&lt;&gt;"",F175&lt;&gt;""),"The result cannot be provided if indicated as Not Done.  ","")</f>
        <v/>
      </c>
      <c r="BH177" s="37" t="str">
        <f>IF(AZ153="","",IF(AZ153&lt;=AZ147,"Visit date is not after visit or assessment dates in the prior visit.  ",""))</f>
        <v/>
      </c>
      <c r="BI177" s="37" t="str">
        <f>IF(AZ175&lt;&gt;"",IF(AZ175&lt;=AZ147,"Assessment date is not after visit or assessment dates in the prior visit.  ",""),"")</f>
        <v/>
      </c>
      <c r="BJ177" s="37" t="str">
        <f>IF(AND(C150="",OR(C175&lt;&gt;"",F175&lt;&gt;"")),"The Visit ID is missing.  ","")</f>
        <v/>
      </c>
      <c r="BK177" s="37" t="str">
        <f>IF(AND(OR(C175&lt;&gt;"",F175&lt;&gt;""),C$37=""),"No V0 lesion information exists for this same lesion (if you are adding a NEW lesion, go to New Lesion section).  ","")</f>
        <v/>
      </c>
      <c r="BL177" s="37" t="str">
        <f t="shared" ref="BL177" si="105">IF(AND(C175&lt;&gt;"",D175=""),"Select a Unit.  ","")</f>
        <v/>
      </c>
      <c r="BM177" s="37" t="str">
        <f>IF(AND(C175&lt;&gt;"",COUNTIF(AJ$2:AJ$21,C150)&gt;1),"Visit ID already used.  ","")</f>
        <v/>
      </c>
      <c r="CA177" s="37" t="str">
        <f ca="1">IF(BA177&amp;BB177&amp;BC177&amp;BD177&amp;BE177&amp;BF177&amp;BG177&amp;BH177&amp;BI177&amp;BJ177&amp;BK177&amp;BL177&amp;BM177&amp;BN177&amp;BO177&amp;BP177&amp;BQ177&amp;BR177&amp;BS177&amp;BT177&amp;BU177&amp;BV177&amp;BW177&amp;BX177&amp;BY177&amp;BZ177&lt;&gt;"","V1Issue","V1Clean")</f>
        <v>V1Clean</v>
      </c>
    </row>
    <row r="178" spans="1:79" x14ac:dyDescent="0.25">
      <c r="A178" s="11"/>
      <c r="B178" s="91"/>
      <c r="C178" s="91"/>
      <c r="D178" s="91"/>
      <c r="E178" s="91"/>
      <c r="F178" s="91"/>
      <c r="G178" s="91"/>
      <c r="H178" s="91"/>
      <c r="I178" s="91"/>
      <c r="J178" s="91"/>
      <c r="K178" s="91"/>
      <c r="L178" s="91"/>
      <c r="M178" s="91"/>
      <c r="N178" s="91"/>
      <c r="O178" s="91"/>
      <c r="P178" s="91"/>
      <c r="Q178" s="11"/>
      <c r="R178" s="67"/>
      <c r="S178" s="67"/>
      <c r="T178" s="67"/>
      <c r="U178" s="67"/>
      <c r="V178" s="67"/>
      <c r="W178" s="67"/>
      <c r="X178" s="67"/>
      <c r="Y178" s="67"/>
      <c r="Z178" s="67"/>
      <c r="AA178" s="67"/>
      <c r="AB178" s="67"/>
      <c r="AC178" s="67"/>
      <c r="AD178" s="67"/>
      <c r="AE178" s="67"/>
      <c r="AF178" s="67"/>
      <c r="AG178" s="67"/>
      <c r="AH178" s="67"/>
      <c r="AI178" s="67"/>
      <c r="AK178" s="67"/>
      <c r="AL178" s="67"/>
      <c r="AM178" s="67"/>
      <c r="AN178" s="63" t="s">
        <v>3409</v>
      </c>
      <c r="AO178" s="67"/>
      <c r="AP178" s="67"/>
      <c r="AQ178" s="67"/>
      <c r="AR178" s="67"/>
      <c r="AS178" s="67"/>
      <c r="AT178" s="67"/>
      <c r="AU178" s="67"/>
      <c r="AV178" s="67"/>
      <c r="AW178" s="67"/>
      <c r="AX178" s="67"/>
      <c r="AY178" s="67"/>
      <c r="AZ178" s="37" t="str">
        <f>IFERROR(IF(COUNTA(H178,I178,J178)=3,DATE(J178,MATCH(I178,{"Jan";"Feb";"Mar";"Apr";"May";"Jun";"Jul";"Aug";"Sep";"Oct";"Nov";"Dec"},0),H178),""),"")</f>
        <v/>
      </c>
    </row>
    <row r="179" spans="1:79" x14ac:dyDescent="0.25">
      <c r="A179" s="11"/>
      <c r="B179" s="4"/>
      <c r="C179" s="25"/>
      <c r="D179" s="25"/>
      <c r="E179" s="25"/>
      <c r="F179" s="25"/>
      <c r="G179" s="4"/>
      <c r="H179" s="19" t="s">
        <v>92</v>
      </c>
      <c r="I179" s="4"/>
      <c r="J179" s="4"/>
      <c r="K179" s="4"/>
      <c r="L179" s="11"/>
      <c r="M179" s="4"/>
      <c r="N179" s="4"/>
      <c r="O179" s="4"/>
      <c r="P179" s="4"/>
      <c r="Q179" s="11"/>
      <c r="R179" s="67"/>
      <c r="S179" s="67"/>
      <c r="T179" s="67"/>
      <c r="U179" s="67"/>
      <c r="V179" s="67"/>
      <c r="W179" s="67"/>
      <c r="X179" s="67"/>
      <c r="Y179" s="67"/>
      <c r="Z179" s="67"/>
      <c r="AA179" s="67"/>
      <c r="AB179" s="67"/>
      <c r="AC179" s="67"/>
      <c r="AD179" s="67"/>
      <c r="AE179" s="67"/>
      <c r="AF179" s="67"/>
      <c r="AG179" s="67"/>
      <c r="AH179" s="67"/>
      <c r="AI179" s="67"/>
      <c r="AK179" s="67"/>
      <c r="AL179" s="67"/>
      <c r="AM179" s="67"/>
      <c r="AN179" s="63" t="s">
        <v>3410</v>
      </c>
      <c r="AO179" s="67"/>
      <c r="AP179" s="67"/>
      <c r="AQ179" s="67"/>
      <c r="AR179" s="67"/>
      <c r="AS179" s="67"/>
      <c r="AT179" s="67"/>
      <c r="AU179" s="67"/>
      <c r="AV179" s="67"/>
      <c r="AW179" s="67"/>
      <c r="AX179" s="67"/>
      <c r="AY179" s="67"/>
      <c r="AZ179" s="37" t="str">
        <f>IFERROR(IF(COUNTA(H179,I179,J179)=3,DATE(J179,MATCH(I179,{"Jan";"Feb";"Mar";"Apr";"May";"Jun";"Jul";"Aug";"Sep";"Oct";"Nov";"Dec"},0),H179),""),"")</f>
        <v/>
      </c>
    </row>
    <row r="180" spans="1:79" x14ac:dyDescent="0.25">
      <c r="A180" s="11"/>
      <c r="B180" s="4"/>
      <c r="C180" s="25" t="s">
        <v>35</v>
      </c>
      <c r="D180" s="25" t="s">
        <v>36</v>
      </c>
      <c r="E180" s="25"/>
      <c r="F180" s="25" t="s">
        <v>315</v>
      </c>
      <c r="G180" s="4"/>
      <c r="H180" s="25" t="s">
        <v>47</v>
      </c>
      <c r="I180" s="25" t="s">
        <v>48</v>
      </c>
      <c r="J180" s="25" t="s">
        <v>49</v>
      </c>
      <c r="K180" s="4"/>
      <c r="L180" s="11"/>
      <c r="M180" s="4"/>
      <c r="N180" s="4"/>
      <c r="O180" s="4"/>
      <c r="P180" s="4"/>
      <c r="Q180" s="11"/>
      <c r="R180" s="67"/>
      <c r="S180" s="67"/>
      <c r="T180" s="67"/>
      <c r="U180" s="67"/>
      <c r="V180" s="67"/>
      <c r="W180" s="67"/>
      <c r="X180" s="67"/>
      <c r="Y180" s="67"/>
      <c r="Z180" s="67"/>
      <c r="AA180" s="67"/>
      <c r="AB180" s="67"/>
      <c r="AC180" s="67"/>
      <c r="AD180" s="67"/>
      <c r="AE180" s="67"/>
      <c r="AF180" s="67"/>
      <c r="AG180" s="67"/>
      <c r="AH180" s="67"/>
      <c r="AI180" s="67"/>
      <c r="AK180" s="67"/>
      <c r="AL180" s="67"/>
      <c r="AM180" s="67"/>
      <c r="AN180" s="63" t="s">
        <v>3411</v>
      </c>
      <c r="AO180" s="67"/>
      <c r="AP180" s="67"/>
      <c r="AQ180" s="67"/>
      <c r="AR180" s="67"/>
      <c r="AS180" s="67"/>
      <c r="AT180" s="67"/>
      <c r="AU180" s="67"/>
      <c r="AV180" s="67"/>
      <c r="AW180" s="67"/>
      <c r="AX180" s="67"/>
      <c r="AY180" s="67"/>
      <c r="AZ180" s="37" t="str">
        <f>IFERROR(IF(COUNTA(H180,I180,J180)=3,DATE(J180,MATCH(I180,{"Jan";"Feb";"Mar";"Apr";"May";"Jun";"Jul";"Aug";"Sep";"Oct";"Nov";"Dec"},0),H180),""),"")</f>
        <v/>
      </c>
    </row>
    <row r="181" spans="1:79" x14ac:dyDescent="0.25">
      <c r="A181" s="11"/>
      <c r="B181" s="34" t="str">
        <f xml:space="preserve"> C150&amp;"  Target Lesion (T5)"</f>
        <v>V1  Target Lesion (T5)</v>
      </c>
      <c r="C181" s="16"/>
      <c r="D181" s="15" t="s">
        <v>9</v>
      </c>
      <c r="E181" s="4"/>
      <c r="F181" s="17"/>
      <c r="G181" s="4"/>
      <c r="H181" s="32"/>
      <c r="I181" s="32"/>
      <c r="J181" s="32"/>
      <c r="K181" s="4"/>
      <c r="L181" s="11"/>
      <c r="M181" s="11"/>
      <c r="N181" s="11"/>
      <c r="O181" s="11"/>
      <c r="P181" s="11"/>
      <c r="Q181" s="11"/>
      <c r="R181" s="67"/>
      <c r="S181" s="67"/>
      <c r="T181" s="67"/>
      <c r="U181" s="67"/>
      <c r="V181" s="67"/>
      <c r="W181" s="67"/>
      <c r="X181" s="67"/>
      <c r="Y181" s="67"/>
      <c r="Z181" s="67"/>
      <c r="AA181" s="67"/>
      <c r="AB181" s="67"/>
      <c r="AC181" s="67"/>
      <c r="AD181" s="67"/>
      <c r="AE181" s="67"/>
      <c r="AF181" s="67"/>
      <c r="AG181" s="67"/>
      <c r="AH181" s="67"/>
      <c r="AI181" s="67"/>
      <c r="AK181" s="67"/>
      <c r="AL181" s="67"/>
      <c r="AM181" s="67"/>
      <c r="AN181" s="63" t="s">
        <v>3412</v>
      </c>
      <c r="AO181" s="67"/>
      <c r="AP181" s="67"/>
      <c r="AQ181" s="67"/>
      <c r="AR181" s="67"/>
      <c r="AS181" s="67"/>
      <c r="AT181" s="67"/>
      <c r="AU181" s="67"/>
      <c r="AV181" s="67"/>
      <c r="AW181" s="67"/>
      <c r="AX181" s="67"/>
      <c r="AY181" s="67"/>
      <c r="AZ181" s="37" t="str">
        <f>IFERROR(IF(COUNTA(H181,I181,J181)=3,DATE(J181,MATCH(I181,{"Jan";"Feb";"Mar";"Apr";"May";"Jun";"Jul";"Aug";"Sep";"Oct";"Nov";"Dec"},0),H181),""),"")</f>
        <v/>
      </c>
    </row>
    <row r="182" spans="1:79" x14ac:dyDescent="0.25">
      <c r="A182" s="11"/>
      <c r="B182" s="23" t="s">
        <v>247</v>
      </c>
      <c r="C182" s="23" t="s">
        <v>206</v>
      </c>
      <c r="D182" s="23" t="s">
        <v>207</v>
      </c>
      <c r="E182" s="26"/>
      <c r="F182" s="23" t="s">
        <v>208</v>
      </c>
      <c r="G182" s="26"/>
      <c r="H182" s="23" t="s">
        <v>209</v>
      </c>
      <c r="I182" s="23" t="s">
        <v>210</v>
      </c>
      <c r="J182" s="23" t="s">
        <v>211</v>
      </c>
      <c r="K182" s="4"/>
      <c r="L182" s="27"/>
      <c r="M182" s="28"/>
      <c r="N182" s="27"/>
      <c r="O182" s="28"/>
      <c r="P182" s="27"/>
      <c r="Q182" s="11"/>
      <c r="R182" s="67"/>
      <c r="S182" s="67"/>
      <c r="T182" s="67"/>
      <c r="U182" s="67"/>
      <c r="V182" s="67"/>
      <c r="W182" s="67"/>
      <c r="X182" s="67"/>
      <c r="Y182" s="67"/>
      <c r="Z182" s="67"/>
      <c r="AA182" s="67"/>
      <c r="AB182" s="67"/>
      <c r="AC182" s="67"/>
      <c r="AD182" s="67"/>
      <c r="AE182" s="67"/>
      <c r="AF182" s="67"/>
      <c r="AG182" s="67"/>
      <c r="AH182" s="67"/>
      <c r="AI182" s="67"/>
      <c r="AK182" s="67"/>
      <c r="AL182" s="67"/>
      <c r="AM182" s="67"/>
      <c r="AN182" s="63" t="s">
        <v>3413</v>
      </c>
      <c r="AO182" s="67"/>
      <c r="AP182" s="67"/>
      <c r="AQ182" s="67"/>
      <c r="AR182" s="67"/>
      <c r="AS182" s="67"/>
      <c r="AT182" s="67"/>
      <c r="AU182" s="67"/>
      <c r="AV182" s="67"/>
      <c r="AW182" s="67"/>
      <c r="AX182" s="67"/>
      <c r="AY182" s="67"/>
      <c r="AZ182" s="37" t="str">
        <f>IFERROR(IF(COUNTA(H182,I182,J182)=3,DATE(J182,MATCH(I182,{"Jan";"Feb";"Mar";"Apr";"May";"Jun";"Jul";"Aug";"Sep";"Oct";"Nov";"Dec"},0),H182),""),"")</f>
        <v/>
      </c>
    </row>
    <row r="183" spans="1:79" x14ac:dyDescent="0.25">
      <c r="A183" s="11"/>
      <c r="B183" s="90" t="str">
        <f ca="1">BA183&amp;BB183&amp;BC183&amp;BD183&amp;BE183&amp;BF183&amp;BG183&amp;BH183&amp;BI183&amp;BJ183&amp;BK183&amp;BL183&amp;BM183</f>
        <v/>
      </c>
      <c r="C183" s="91"/>
      <c r="D183" s="91"/>
      <c r="E183" s="91"/>
      <c r="F183" s="91"/>
      <c r="G183" s="91"/>
      <c r="H183" s="91"/>
      <c r="I183" s="91"/>
      <c r="J183" s="91"/>
      <c r="K183" s="91"/>
      <c r="L183" s="91"/>
      <c r="M183" s="91"/>
      <c r="N183" s="91"/>
      <c r="O183" s="91"/>
      <c r="P183" s="91"/>
      <c r="Q183" s="11"/>
      <c r="R183" s="67"/>
      <c r="S183" s="67"/>
      <c r="T183" s="67"/>
      <c r="U183" s="67"/>
      <c r="V183" s="67"/>
      <c r="W183" s="67"/>
      <c r="X183" s="67"/>
      <c r="Y183" s="67"/>
      <c r="Z183" s="67"/>
      <c r="AA183" s="67"/>
      <c r="AB183" s="67"/>
      <c r="AC183" s="67"/>
      <c r="AD183" s="67"/>
      <c r="AE183" s="67"/>
      <c r="AF183" s="67"/>
      <c r="AG183" s="67"/>
      <c r="AH183" s="67"/>
      <c r="AI183" s="67"/>
      <c r="AK183" s="67"/>
      <c r="AL183" s="67"/>
      <c r="AM183" s="67"/>
      <c r="AN183" s="63" t="s">
        <v>3414</v>
      </c>
      <c r="AO183" s="67"/>
      <c r="AP183" s="67"/>
      <c r="AQ183" s="67"/>
      <c r="AR183" s="67"/>
      <c r="AS183" s="67"/>
      <c r="AT183" s="67"/>
      <c r="AU183" s="67"/>
      <c r="AV183" s="67"/>
      <c r="AW183" s="67"/>
      <c r="AX183" s="67"/>
      <c r="AY183" s="67"/>
      <c r="AZ183" s="37" t="str">
        <f>IFERROR(IF(COUNTA(H183,I183,J183)=3,DATE(J183,MATCH(I183,{"Jan";"Feb";"Mar";"Apr";"May";"Jun";"Jul";"Aug";"Sep";"Oct";"Nov";"Dec"},0),H183),""),"")</f>
        <v/>
      </c>
      <c r="BA183" s="37" t="str">
        <f>IF(AND(C153="",H181="",C181&lt;&gt;""),"Please enter a complete visit or assessment date.  ","")</f>
        <v/>
      </c>
      <c r="BB183" s="37" t="str">
        <f>IF(C181="","",IF(AND(COUNTA(C153,D153,E153)&gt;1,COUNTA(C153,D153,E153)&lt;3),"Please enter a complete visit date.  ",IF(COUNTA(C153,D153,E153)=0,"",IF(COUNTIF(AN$2:AN$7306,C153&amp;D153&amp;E153)&gt;0,"","Enter a valid visit date.  "))))</f>
        <v/>
      </c>
      <c r="BC183" s="37" t="str">
        <f>IF(AND(COUNTA(H181,I181,J181)&gt;1,COUNTA(H181,I181,J181)&lt;3),"Please enter a complete assessment date.  ",IF(COUNTA(H181,I181,J181)=0,"",IF(COUNTIF(AN$2:AN$7306,H181&amp;I181&amp;J181)&gt;0,"","Enter a valid assessment date.  ")))</f>
        <v/>
      </c>
      <c r="BD183" s="37" t="str">
        <f t="shared" ref="BD183" si="106">IF(AND(C181="",H181&amp;I181&amp;H181&amp;J181&lt;&gt;""),"Information on this lesion exists, but no evaluation result is entered.  ","")</f>
        <v/>
      </c>
      <c r="BE183" s="37" t="str">
        <f ca="1">IF(C181="","",IF(AZ153="","",IF(AZ153&gt;NOW(),"Visit date is in the future.  ","")))</f>
        <v/>
      </c>
      <c r="BF183" s="37" t="str">
        <f t="shared" ref="BF183" ca="1" si="107">IF(AZ181&lt;&gt;"",IF(AZ181&gt;NOW(),"Assessment date is in the future.  ",""),"")</f>
        <v/>
      </c>
      <c r="BG183" s="37" t="str">
        <f t="shared" ref="BG183" si="108">IF(AND(C181&lt;&gt;"",F181&lt;&gt;""),"The result cannot be provided if indicated as Not Done.  ","")</f>
        <v/>
      </c>
      <c r="BH183" s="37" t="str">
        <f>IF(AZ153="","",IF(AZ153&lt;=AZ147,"Visit date is not after visit or assessment dates in the prior visit.  ",""))</f>
        <v/>
      </c>
      <c r="BI183" s="37" t="str">
        <f>IF(AZ181&lt;&gt;"",IF(AZ181&lt;=AZ147,"Assessment date is not after visit or assessment dates in the prior visit.  ",""),"")</f>
        <v/>
      </c>
      <c r="BJ183" s="37" t="str">
        <f>IF(AND(C150="",OR(C181&lt;&gt;"",F181&lt;&gt;"")),"The Visit ID is missing.  ","")</f>
        <v/>
      </c>
      <c r="BK183" s="37" t="str">
        <f>IF(AND(OR(C181&lt;&gt;"",F181&lt;&gt;""),C$43=""),"No V0 lesion information exists for this same lesion (if you are adding a NEW lesion, go to New Lesion section).  ","")</f>
        <v/>
      </c>
      <c r="BL183" s="37" t="str">
        <f t="shared" ref="BL183" si="109">IF(AND(C181&lt;&gt;"",D181=""),"Select a Unit.  ","")</f>
        <v/>
      </c>
      <c r="BM183" s="37" t="str">
        <f>IF(AND(C181&lt;&gt;"",COUNTIF(AJ$2:AJ$21,C150)&gt;1),"Visit ID already used.  ","")</f>
        <v/>
      </c>
      <c r="CA183" s="37" t="str">
        <f ca="1">IF(BA183&amp;BB183&amp;BC183&amp;BD183&amp;BE183&amp;BF183&amp;BG183&amp;BH183&amp;BI183&amp;BJ183&amp;BK183&amp;BL183&amp;BM183&amp;BN183&amp;BO183&amp;BP183&amp;BQ183&amp;BR183&amp;BS183&amp;BT183&amp;BU183&amp;BV183&amp;BW183&amp;BX183&amp;BY183&amp;BZ183&lt;&gt;"","V1Issue","V1Clean")</f>
        <v>V1Clean</v>
      </c>
    </row>
    <row r="184" spans="1:79" x14ac:dyDescent="0.25">
      <c r="A184" s="11"/>
      <c r="B184" s="91"/>
      <c r="C184" s="91"/>
      <c r="D184" s="91"/>
      <c r="E184" s="91"/>
      <c r="F184" s="91"/>
      <c r="G184" s="91"/>
      <c r="H184" s="91"/>
      <c r="I184" s="91"/>
      <c r="J184" s="91"/>
      <c r="K184" s="91"/>
      <c r="L184" s="91"/>
      <c r="M184" s="91"/>
      <c r="N184" s="91"/>
      <c r="O184" s="91"/>
      <c r="P184" s="91"/>
      <c r="Q184" s="11"/>
      <c r="R184" s="67"/>
      <c r="S184" s="67"/>
      <c r="T184" s="67"/>
      <c r="U184" s="67"/>
      <c r="V184" s="67"/>
      <c r="W184" s="67"/>
      <c r="X184" s="67"/>
      <c r="Y184" s="67"/>
      <c r="Z184" s="67"/>
      <c r="AA184" s="67"/>
      <c r="AB184" s="67"/>
      <c r="AC184" s="67"/>
      <c r="AD184" s="67"/>
      <c r="AE184" s="67"/>
      <c r="AF184" s="67"/>
      <c r="AG184" s="67"/>
      <c r="AH184" s="67"/>
      <c r="AI184" s="67"/>
      <c r="AK184" s="67"/>
      <c r="AL184" s="67"/>
      <c r="AM184" s="67"/>
      <c r="AN184" s="63" t="s">
        <v>3415</v>
      </c>
      <c r="AO184" s="67"/>
      <c r="AP184" s="67"/>
      <c r="AQ184" s="67"/>
      <c r="AR184" s="67"/>
      <c r="AS184" s="67"/>
      <c r="AT184" s="67"/>
      <c r="AU184" s="67"/>
      <c r="AV184" s="67"/>
      <c r="AW184" s="67"/>
      <c r="AX184" s="67"/>
      <c r="AY184" s="67"/>
      <c r="AZ184" s="37" t="str">
        <f>IFERROR(IF(COUNTA(H184,I184,J184)=3,DATE(J184,MATCH(I184,{"Jan";"Feb";"Mar";"Apr";"May";"Jun";"Jul";"Aug";"Sep";"Oct";"Nov";"Dec"},0),H184),""),"")</f>
        <v/>
      </c>
    </row>
    <row r="185" spans="1:79" x14ac:dyDescent="0.25">
      <c r="A185" s="11"/>
      <c r="B185" s="4"/>
      <c r="C185" s="25"/>
      <c r="D185" s="25"/>
      <c r="E185" s="25"/>
      <c r="F185" s="25"/>
      <c r="G185" s="4"/>
      <c r="H185" s="19" t="s">
        <v>92</v>
      </c>
      <c r="I185" s="4"/>
      <c r="J185" s="4"/>
      <c r="K185" s="4"/>
      <c r="L185" s="11"/>
      <c r="M185" s="4"/>
      <c r="N185" s="4"/>
      <c r="O185" s="4"/>
      <c r="P185" s="4"/>
      <c r="Q185" s="11"/>
      <c r="R185" s="67"/>
      <c r="S185" s="67"/>
      <c r="T185" s="67"/>
      <c r="U185" s="67"/>
      <c r="V185" s="67"/>
      <c r="W185" s="67"/>
      <c r="X185" s="67"/>
      <c r="Y185" s="67"/>
      <c r="Z185" s="67"/>
      <c r="AA185" s="67"/>
      <c r="AB185" s="67"/>
      <c r="AC185" s="67"/>
      <c r="AD185" s="67"/>
      <c r="AE185" s="67"/>
      <c r="AF185" s="67"/>
      <c r="AG185" s="67"/>
      <c r="AH185" s="67"/>
      <c r="AI185" s="67"/>
      <c r="AK185" s="67"/>
      <c r="AL185" s="67"/>
      <c r="AM185" s="67"/>
      <c r="AN185" s="63" t="s">
        <v>3416</v>
      </c>
      <c r="AO185" s="67"/>
      <c r="AP185" s="67"/>
      <c r="AQ185" s="67"/>
      <c r="AR185" s="67"/>
      <c r="AS185" s="67"/>
      <c r="AT185" s="67"/>
      <c r="AU185" s="67"/>
      <c r="AV185" s="67"/>
      <c r="AW185" s="67"/>
      <c r="AX185" s="67"/>
      <c r="AY185" s="67"/>
      <c r="AZ185" s="37" t="str">
        <f>IFERROR(IF(COUNTA(H185,I185,J185)=3,DATE(J185,MATCH(I185,{"Jan";"Feb";"Mar";"Apr";"May";"Jun";"Jul";"Aug";"Sep";"Oct";"Nov";"Dec"},0),H185),""),"")</f>
        <v/>
      </c>
    </row>
    <row r="186" spans="1:79" x14ac:dyDescent="0.25">
      <c r="A186" s="11"/>
      <c r="B186" s="4"/>
      <c r="C186" s="25" t="s">
        <v>35</v>
      </c>
      <c r="D186" s="25" t="s">
        <v>36</v>
      </c>
      <c r="E186" s="25"/>
      <c r="F186" s="25" t="s">
        <v>315</v>
      </c>
      <c r="G186" s="4"/>
      <c r="H186" s="25" t="s">
        <v>47</v>
      </c>
      <c r="I186" s="25" t="s">
        <v>48</v>
      </c>
      <c r="J186" s="25" t="s">
        <v>49</v>
      </c>
      <c r="K186" s="4"/>
      <c r="L186" s="11"/>
      <c r="M186" s="4"/>
      <c r="N186" s="4"/>
      <c r="O186" s="4"/>
      <c r="P186" s="4"/>
      <c r="Q186" s="11"/>
      <c r="R186" s="67"/>
      <c r="S186" s="67"/>
      <c r="T186" s="67"/>
      <c r="U186" s="67"/>
      <c r="V186" s="67"/>
      <c r="W186" s="67"/>
      <c r="X186" s="67"/>
      <c r="Y186" s="67"/>
      <c r="Z186" s="67"/>
      <c r="AA186" s="67"/>
      <c r="AB186" s="67"/>
      <c r="AC186" s="67"/>
      <c r="AD186" s="67"/>
      <c r="AE186" s="67"/>
      <c r="AF186" s="67"/>
      <c r="AG186" s="67"/>
      <c r="AH186" s="67"/>
      <c r="AI186" s="67"/>
      <c r="AK186" s="67"/>
      <c r="AL186" s="67"/>
      <c r="AM186" s="67"/>
      <c r="AN186" s="63" t="s">
        <v>3417</v>
      </c>
      <c r="AO186" s="67"/>
      <c r="AP186" s="67"/>
      <c r="AQ186" s="67"/>
      <c r="AR186" s="67"/>
      <c r="AS186" s="67"/>
      <c r="AT186" s="67"/>
      <c r="AU186" s="67"/>
      <c r="AV186" s="67"/>
      <c r="AW186" s="67"/>
      <c r="AX186" s="67"/>
      <c r="AY186" s="67"/>
      <c r="AZ186" s="37" t="str">
        <f>IFERROR(IF(COUNTA(H186,I186,J186)=3,DATE(J186,MATCH(I186,{"Jan";"Feb";"Mar";"Apr";"May";"Jun";"Jul";"Aug";"Sep";"Oct";"Nov";"Dec"},0),H186),""),"")</f>
        <v/>
      </c>
    </row>
    <row r="187" spans="1:79" x14ac:dyDescent="0.25">
      <c r="A187" s="11"/>
      <c r="B187" s="34" t="str">
        <f xml:space="preserve"> C150&amp;" Target Lesion (T6)"</f>
        <v>V1 Target Lesion (T6)</v>
      </c>
      <c r="C187" s="16"/>
      <c r="D187" s="15" t="s">
        <v>9</v>
      </c>
      <c r="E187" s="4"/>
      <c r="F187" s="17"/>
      <c r="G187" s="4"/>
      <c r="H187" s="32"/>
      <c r="I187" s="32"/>
      <c r="J187" s="32"/>
      <c r="K187" s="4"/>
      <c r="L187" s="11"/>
      <c r="M187" s="11"/>
      <c r="N187" s="11"/>
      <c r="O187" s="11"/>
      <c r="P187" s="11"/>
      <c r="Q187" s="11"/>
      <c r="R187" s="67"/>
      <c r="S187" s="67"/>
      <c r="T187" s="67"/>
      <c r="U187" s="67"/>
      <c r="V187" s="67"/>
      <c r="W187" s="67"/>
      <c r="X187" s="67"/>
      <c r="Y187" s="67"/>
      <c r="Z187" s="67"/>
      <c r="AA187" s="67"/>
      <c r="AB187" s="67"/>
      <c r="AC187" s="67"/>
      <c r="AD187" s="67"/>
      <c r="AE187" s="67"/>
      <c r="AF187" s="67"/>
      <c r="AG187" s="67"/>
      <c r="AH187" s="67"/>
      <c r="AI187" s="67"/>
      <c r="AK187" s="67"/>
      <c r="AL187" s="67"/>
      <c r="AM187" s="67"/>
      <c r="AN187" s="63" t="s">
        <v>3418</v>
      </c>
      <c r="AO187" s="67"/>
      <c r="AP187" s="67"/>
      <c r="AQ187" s="67"/>
      <c r="AR187" s="67"/>
      <c r="AS187" s="67"/>
      <c r="AT187" s="67"/>
      <c r="AU187" s="67"/>
      <c r="AV187" s="67"/>
      <c r="AW187" s="67"/>
      <c r="AX187" s="67"/>
      <c r="AY187" s="67"/>
      <c r="AZ187" s="37" t="str">
        <f>IFERROR(IF(COUNTA(H187,I187,J187)=3,DATE(J187,MATCH(I187,{"Jan";"Feb";"Mar";"Apr";"May";"Jun";"Jul";"Aug";"Sep";"Oct";"Nov";"Dec"},0),H187),""),"")</f>
        <v/>
      </c>
    </row>
    <row r="188" spans="1:79" x14ac:dyDescent="0.25">
      <c r="A188" s="11"/>
      <c r="B188" s="23" t="s">
        <v>248</v>
      </c>
      <c r="C188" s="23" t="s">
        <v>212</v>
      </c>
      <c r="D188" s="23" t="s">
        <v>213</v>
      </c>
      <c r="E188" s="26"/>
      <c r="F188" s="23" t="s">
        <v>214</v>
      </c>
      <c r="G188" s="26"/>
      <c r="H188" s="23" t="s">
        <v>215</v>
      </c>
      <c r="I188" s="23" t="s">
        <v>216</v>
      </c>
      <c r="J188" s="23" t="s">
        <v>217</v>
      </c>
      <c r="K188" s="4"/>
      <c r="L188" s="27"/>
      <c r="M188" s="28"/>
      <c r="N188" s="27"/>
      <c r="O188" s="28"/>
      <c r="P188" s="27"/>
      <c r="Q188" s="11"/>
      <c r="R188" s="67"/>
      <c r="S188" s="67"/>
      <c r="T188" s="67"/>
      <c r="U188" s="67"/>
      <c r="V188" s="67"/>
      <c r="W188" s="67"/>
      <c r="X188" s="67"/>
      <c r="Y188" s="67"/>
      <c r="Z188" s="67"/>
      <c r="AA188" s="67"/>
      <c r="AB188" s="67"/>
      <c r="AC188" s="67"/>
      <c r="AD188" s="67"/>
      <c r="AE188" s="67"/>
      <c r="AF188" s="67"/>
      <c r="AG188" s="67"/>
      <c r="AH188" s="67"/>
      <c r="AI188" s="67"/>
      <c r="AK188" s="67"/>
      <c r="AL188" s="67"/>
      <c r="AM188" s="67"/>
      <c r="AN188" s="63" t="s">
        <v>3419</v>
      </c>
      <c r="AO188" s="67"/>
      <c r="AP188" s="67"/>
      <c r="AQ188" s="67"/>
      <c r="AR188" s="67"/>
      <c r="AS188" s="67"/>
      <c r="AT188" s="67"/>
      <c r="AU188" s="67"/>
      <c r="AV188" s="67"/>
      <c r="AW188" s="67"/>
      <c r="AX188" s="67"/>
      <c r="AY188" s="67"/>
      <c r="AZ188" s="37" t="str">
        <f>IFERROR(IF(COUNTA(H188,I188,J188)=3,DATE(J188,MATCH(I188,{"Jan";"Feb";"Mar";"Apr";"May";"Jun";"Jul";"Aug";"Sep";"Oct";"Nov";"Dec"},0),H188),""),"")</f>
        <v/>
      </c>
    </row>
    <row r="189" spans="1:79" x14ac:dyDescent="0.25">
      <c r="A189" s="11"/>
      <c r="B189" s="90" t="str">
        <f ca="1">BA189&amp;BB189&amp;BC189&amp;BD189&amp;BE189&amp;BF189&amp;BG189&amp;BH189&amp;BI189&amp;BJ189&amp;BK189&amp;BL189&amp;BM189</f>
        <v/>
      </c>
      <c r="C189" s="91"/>
      <c r="D189" s="91"/>
      <c r="E189" s="91"/>
      <c r="F189" s="91"/>
      <c r="G189" s="91"/>
      <c r="H189" s="91"/>
      <c r="I189" s="91"/>
      <c r="J189" s="91"/>
      <c r="K189" s="91"/>
      <c r="L189" s="91"/>
      <c r="M189" s="91"/>
      <c r="N189" s="91"/>
      <c r="O189" s="91"/>
      <c r="P189" s="91"/>
      <c r="Q189" s="11"/>
      <c r="R189" s="67"/>
      <c r="S189" s="67"/>
      <c r="T189" s="67"/>
      <c r="U189" s="67"/>
      <c r="V189" s="67"/>
      <c r="W189" s="67"/>
      <c r="X189" s="67"/>
      <c r="Y189" s="67"/>
      <c r="Z189" s="67"/>
      <c r="AA189" s="67"/>
      <c r="AB189" s="67"/>
      <c r="AC189" s="67"/>
      <c r="AD189" s="67"/>
      <c r="AE189" s="67"/>
      <c r="AF189" s="67"/>
      <c r="AG189" s="67"/>
      <c r="AH189" s="67"/>
      <c r="AI189" s="67"/>
      <c r="AK189" s="67"/>
      <c r="AL189" s="67"/>
      <c r="AM189" s="67"/>
      <c r="AN189" s="63" t="s">
        <v>3420</v>
      </c>
      <c r="AO189" s="67"/>
      <c r="AP189" s="67"/>
      <c r="AQ189" s="67"/>
      <c r="AR189" s="67"/>
      <c r="AS189" s="67"/>
      <c r="AT189" s="67"/>
      <c r="AU189" s="67"/>
      <c r="AV189" s="67"/>
      <c r="AW189" s="67"/>
      <c r="AX189" s="67"/>
      <c r="AY189" s="67"/>
      <c r="AZ189" s="37" t="str">
        <f>IFERROR(IF(COUNTA(H189,I189,J189)=3,DATE(J189,MATCH(I189,{"Jan";"Feb";"Mar";"Apr";"May";"Jun";"Jul";"Aug";"Sep";"Oct";"Nov";"Dec"},0),H189),""),"")</f>
        <v/>
      </c>
      <c r="BA189" s="37" t="str">
        <f>IF(AND(C153="",H187="",C187&lt;&gt;""),"Please enter a complete visit or assessment date.  ","")</f>
        <v/>
      </c>
      <c r="BB189" s="37" t="str">
        <f>IF(C187="","",IF(AND(COUNTA(C153,D153,E153)&gt;1,COUNTA(C153,D153,E153)&lt;3),"Please enter a complete visit date.  ",IF(COUNTA(C153,D153,E153)=0,"",IF(COUNTIF(AN$2:AN$7306,C153&amp;D153&amp;E153)&gt;0,"","Enter a valid visit date.  "))))</f>
        <v/>
      </c>
      <c r="BC189" s="37" t="str">
        <f>IF(AND(COUNTA(H187,I187,J187)&gt;1,COUNTA(H187,I187,J187)&lt;3),"Please enter a complete assessment date.  ",IF(COUNTA(H187,I187,J187)=0,"",IF(COUNTIF(AN$2:AN$7306,H187&amp;I187&amp;J187)&gt;0,"","Enter a valid assessment date.  ")))</f>
        <v/>
      </c>
      <c r="BD189" s="37" t="str">
        <f t="shared" ref="BD189" si="110">IF(AND(C187="",H187&amp;I187&amp;H187&amp;J187&lt;&gt;""),"Information on this lesion exists, but no evaluation result is entered.  ","")</f>
        <v/>
      </c>
      <c r="BE189" s="37" t="str">
        <f ca="1">IF(C187="","",IF(AZ153="","",IF(AZ153&gt;NOW(),"Visit date is in the future.  ","")))</f>
        <v/>
      </c>
      <c r="BF189" s="37" t="str">
        <f t="shared" ref="BF189" ca="1" si="111">IF(AZ187&lt;&gt;"",IF(AZ187&gt;NOW(),"Assessment date is in the future.  ",""),"")</f>
        <v/>
      </c>
      <c r="BG189" s="37" t="str">
        <f t="shared" ref="BG189" si="112">IF(AND(C187&lt;&gt;"",F187&lt;&gt;""),"The result cannot be provided if indicated as Not Done.  ","")</f>
        <v/>
      </c>
      <c r="BH189" s="37" t="str">
        <f>IF(AZ153="","",IF(AZ153&lt;=AZ147,"Visit date is not after visit or assessment dates in the prior visit.  ",""))</f>
        <v/>
      </c>
      <c r="BI189" s="37" t="str">
        <f>IF(AZ187&lt;&gt;"",IF(AZ187&lt;=AZ147,"Assessment date is not after visit or assessment dates in the prior visit.  ",""),"")</f>
        <v/>
      </c>
      <c r="BJ189" s="37" t="str">
        <f>IF(AND(C150="",OR(C187&lt;&gt;"",F187&lt;&gt;"")),"The Visit ID is missing.  ","")</f>
        <v/>
      </c>
      <c r="BK189" s="37" t="str">
        <f>IF(AND(OR(C187&lt;&gt;"",F187&lt;&gt;""),C$49=""),"No V0 lesion information exists for this same lesion (if you are adding a NEW lesion, go to New Lesion section).  ","")</f>
        <v/>
      </c>
      <c r="BL189" s="37" t="str">
        <f t="shared" ref="BL189" si="113">IF(AND(C187&lt;&gt;"",D187=""),"Select a Unit.  ","")</f>
        <v/>
      </c>
      <c r="BM189" s="37" t="str">
        <f t="shared" ref="BM189" si="114">IF(AND(C187&lt;&gt;"",COUNTIF(AJ$2:AJ$21,C156)&gt;1),"Visit ID already used.  ","")</f>
        <v/>
      </c>
      <c r="CA189" s="37" t="str">
        <f ca="1">IF(BA189&amp;BB189&amp;BC189&amp;BD189&amp;BE189&amp;BF189&amp;BG189&amp;BH189&amp;BI189&amp;BJ189&amp;BK189&amp;BL189&amp;BM189&amp;BN189&amp;BO189&amp;BP189&amp;BQ189&amp;BR189&amp;BS189&amp;BT189&amp;BU189&amp;BV189&amp;BW189&amp;BX189&amp;BY189&amp;BZ189&lt;&gt;"","V1Issue","V1Clean")</f>
        <v>V1Clean</v>
      </c>
    </row>
    <row r="190" spans="1:79" x14ac:dyDescent="0.25">
      <c r="A190" s="11"/>
      <c r="B190" s="91"/>
      <c r="C190" s="91"/>
      <c r="D190" s="91"/>
      <c r="E190" s="91"/>
      <c r="F190" s="91"/>
      <c r="G190" s="91"/>
      <c r="H190" s="91"/>
      <c r="I190" s="91"/>
      <c r="J190" s="91"/>
      <c r="K190" s="91"/>
      <c r="L190" s="91"/>
      <c r="M190" s="91"/>
      <c r="N190" s="91"/>
      <c r="O190" s="91"/>
      <c r="P190" s="91"/>
      <c r="Q190" s="11"/>
      <c r="R190" s="67"/>
      <c r="S190" s="67"/>
      <c r="T190" s="67"/>
      <c r="U190" s="67"/>
      <c r="V190" s="67"/>
      <c r="W190" s="67"/>
      <c r="X190" s="67"/>
      <c r="Y190" s="67"/>
      <c r="Z190" s="67"/>
      <c r="AA190" s="67"/>
      <c r="AB190" s="67"/>
      <c r="AC190" s="67"/>
      <c r="AD190" s="67"/>
      <c r="AE190" s="67"/>
      <c r="AF190" s="67"/>
      <c r="AG190" s="67"/>
      <c r="AH190" s="67"/>
      <c r="AI190" s="67"/>
      <c r="AK190" s="67"/>
      <c r="AL190" s="67"/>
      <c r="AM190" s="67"/>
      <c r="AN190" s="63" t="s">
        <v>3421</v>
      </c>
      <c r="AO190" s="67"/>
      <c r="AP190" s="67"/>
      <c r="AQ190" s="67"/>
      <c r="AR190" s="67"/>
      <c r="AS190" s="67"/>
      <c r="AT190" s="67"/>
      <c r="AU190" s="67"/>
      <c r="AV190" s="67"/>
      <c r="AW190" s="67"/>
      <c r="AX190" s="67"/>
      <c r="AY190" s="67"/>
      <c r="AZ190" s="37" t="str">
        <f>IFERROR(IF(COUNTA(H190,I190,J190)=3,DATE(J190,MATCH(I190,{"Jan";"Feb";"Mar";"Apr";"May";"Jun";"Jul";"Aug";"Sep";"Oct";"Nov";"Dec"},0),H190),""),"")</f>
        <v/>
      </c>
    </row>
    <row r="191" spans="1:79" x14ac:dyDescent="0.25">
      <c r="A191" s="11"/>
      <c r="B191" s="4"/>
      <c r="C191" s="25"/>
      <c r="D191" s="25"/>
      <c r="E191" s="25"/>
      <c r="F191" s="25"/>
      <c r="G191" s="4"/>
      <c r="H191" s="19" t="s">
        <v>92</v>
      </c>
      <c r="I191" s="4"/>
      <c r="J191" s="4"/>
      <c r="K191" s="4"/>
      <c r="L191" s="11"/>
      <c r="M191" s="4"/>
      <c r="N191" s="4"/>
      <c r="O191" s="4"/>
      <c r="P191" s="4"/>
      <c r="Q191" s="11"/>
      <c r="R191" s="67"/>
      <c r="S191" s="67"/>
      <c r="T191" s="67"/>
      <c r="U191" s="67"/>
      <c r="V191" s="67"/>
      <c r="W191" s="67"/>
      <c r="X191" s="67"/>
      <c r="Y191" s="67"/>
      <c r="Z191" s="67"/>
      <c r="AA191" s="67"/>
      <c r="AB191" s="67"/>
      <c r="AC191" s="67"/>
      <c r="AD191" s="67"/>
      <c r="AE191" s="67"/>
      <c r="AF191" s="67"/>
      <c r="AG191" s="67"/>
      <c r="AH191" s="67"/>
      <c r="AI191" s="67"/>
      <c r="AK191" s="67"/>
      <c r="AL191" s="67"/>
      <c r="AM191" s="67"/>
      <c r="AN191" s="63" t="s">
        <v>3422</v>
      </c>
      <c r="AO191" s="67"/>
      <c r="AP191" s="67"/>
      <c r="AQ191" s="67"/>
      <c r="AR191" s="67"/>
      <c r="AS191" s="67"/>
      <c r="AT191" s="67"/>
      <c r="AU191" s="67"/>
      <c r="AV191" s="67"/>
      <c r="AW191" s="67"/>
      <c r="AX191" s="67"/>
      <c r="AY191" s="67"/>
      <c r="AZ191" s="37" t="str">
        <f>IFERROR(IF(COUNTA(H191,I191,J191)=3,DATE(J191,MATCH(I191,{"Jan";"Feb";"Mar";"Apr";"May";"Jun";"Jul";"Aug";"Sep";"Oct";"Nov";"Dec"},0),H191),""),"")</f>
        <v/>
      </c>
    </row>
    <row r="192" spans="1:79" x14ac:dyDescent="0.25">
      <c r="A192" s="11"/>
      <c r="B192" s="4"/>
      <c r="C192" s="25" t="s">
        <v>35</v>
      </c>
      <c r="D192" s="25" t="s">
        <v>36</v>
      </c>
      <c r="E192" s="25"/>
      <c r="F192" s="25" t="s">
        <v>315</v>
      </c>
      <c r="G192" s="4"/>
      <c r="H192" s="25" t="s">
        <v>47</v>
      </c>
      <c r="I192" s="25" t="s">
        <v>48</v>
      </c>
      <c r="J192" s="25" t="s">
        <v>49</v>
      </c>
      <c r="K192" s="4"/>
      <c r="L192" s="11"/>
      <c r="M192" s="4"/>
      <c r="N192" s="4"/>
      <c r="O192" s="4"/>
      <c r="P192" s="4"/>
      <c r="Q192" s="11"/>
      <c r="R192" s="67"/>
      <c r="S192" s="67"/>
      <c r="T192" s="67"/>
      <c r="U192" s="67"/>
      <c r="V192" s="67"/>
      <c r="W192" s="67"/>
      <c r="X192" s="67"/>
      <c r="Y192" s="67"/>
      <c r="Z192" s="67"/>
      <c r="AA192" s="67"/>
      <c r="AB192" s="67"/>
      <c r="AC192" s="67"/>
      <c r="AD192" s="67"/>
      <c r="AE192" s="67"/>
      <c r="AF192" s="67"/>
      <c r="AG192" s="67"/>
      <c r="AH192" s="67"/>
      <c r="AI192" s="67"/>
      <c r="AK192" s="67"/>
      <c r="AL192" s="67"/>
      <c r="AM192" s="67"/>
      <c r="AN192" s="63" t="s">
        <v>3423</v>
      </c>
      <c r="AO192" s="67"/>
      <c r="AP192" s="67"/>
      <c r="AQ192" s="67"/>
      <c r="AR192" s="67"/>
      <c r="AS192" s="67"/>
      <c r="AT192" s="67"/>
      <c r="AU192" s="67"/>
      <c r="AV192" s="67"/>
      <c r="AW192" s="67"/>
      <c r="AX192" s="67"/>
      <c r="AY192" s="67"/>
      <c r="AZ192" s="37" t="str">
        <f>IFERROR(IF(COUNTA(H192,I192,J192)=3,DATE(J192,MATCH(I192,{"Jan";"Feb";"Mar";"Apr";"May";"Jun";"Jul";"Aug";"Sep";"Oct";"Nov";"Dec"},0),H192),""),"")</f>
        <v/>
      </c>
    </row>
    <row r="193" spans="1:79" x14ac:dyDescent="0.25">
      <c r="A193" s="11"/>
      <c r="B193" s="34" t="str">
        <f xml:space="preserve"> C150&amp;"  Target Lesion (T7)"</f>
        <v>V1  Target Lesion (T7)</v>
      </c>
      <c r="C193" s="16"/>
      <c r="D193" s="15" t="s">
        <v>9</v>
      </c>
      <c r="E193" s="4"/>
      <c r="F193" s="17"/>
      <c r="G193" s="4"/>
      <c r="H193" s="32"/>
      <c r="I193" s="32"/>
      <c r="J193" s="32"/>
      <c r="K193" s="4"/>
      <c r="L193" s="11"/>
      <c r="M193" s="11"/>
      <c r="N193" s="11"/>
      <c r="O193" s="11"/>
      <c r="P193" s="11"/>
      <c r="Q193" s="11"/>
      <c r="R193" s="67"/>
      <c r="S193" s="67"/>
      <c r="T193" s="67"/>
      <c r="U193" s="67"/>
      <c r="V193" s="67"/>
      <c r="W193" s="67"/>
      <c r="X193" s="67"/>
      <c r="Y193" s="67"/>
      <c r="Z193" s="67"/>
      <c r="AA193" s="67"/>
      <c r="AB193" s="67"/>
      <c r="AC193" s="67"/>
      <c r="AD193" s="67"/>
      <c r="AE193" s="67"/>
      <c r="AF193" s="67"/>
      <c r="AG193" s="67"/>
      <c r="AH193" s="67"/>
      <c r="AI193" s="67"/>
      <c r="AK193" s="67"/>
      <c r="AL193" s="67"/>
      <c r="AM193" s="67"/>
      <c r="AN193" s="63" t="s">
        <v>3424</v>
      </c>
      <c r="AO193" s="67"/>
      <c r="AP193" s="67"/>
      <c r="AQ193" s="67"/>
      <c r="AR193" s="67"/>
      <c r="AS193" s="67"/>
      <c r="AT193" s="67"/>
      <c r="AU193" s="67"/>
      <c r="AV193" s="67"/>
      <c r="AW193" s="67"/>
      <c r="AX193" s="67"/>
      <c r="AY193" s="67"/>
      <c r="AZ193" s="37" t="str">
        <f>IFERROR(IF(COUNTA(H193,I193,J193)=3,DATE(J193,MATCH(I193,{"Jan";"Feb";"Mar";"Apr";"May";"Jun";"Jul";"Aug";"Sep";"Oct";"Nov";"Dec"},0),H193),""),"")</f>
        <v/>
      </c>
    </row>
    <row r="194" spans="1:79" x14ac:dyDescent="0.25">
      <c r="A194" s="11"/>
      <c r="B194" s="23" t="s">
        <v>249</v>
      </c>
      <c r="C194" s="23" t="s">
        <v>218</v>
      </c>
      <c r="D194" s="23" t="s">
        <v>219</v>
      </c>
      <c r="E194" s="26"/>
      <c r="F194" s="23" t="s">
        <v>220</v>
      </c>
      <c r="G194" s="26"/>
      <c r="H194" s="23" t="s">
        <v>221</v>
      </c>
      <c r="I194" s="23" t="s">
        <v>222</v>
      </c>
      <c r="J194" s="23" t="s">
        <v>223</v>
      </c>
      <c r="K194" s="4"/>
      <c r="L194" s="27"/>
      <c r="M194" s="28"/>
      <c r="N194" s="27"/>
      <c r="O194" s="28"/>
      <c r="P194" s="27"/>
      <c r="Q194" s="11"/>
      <c r="R194" s="67"/>
      <c r="S194" s="67"/>
      <c r="T194" s="67"/>
      <c r="U194" s="67"/>
      <c r="V194" s="67"/>
      <c r="W194" s="67"/>
      <c r="X194" s="67"/>
      <c r="Y194" s="67"/>
      <c r="Z194" s="67"/>
      <c r="AA194" s="67"/>
      <c r="AB194" s="67"/>
      <c r="AC194" s="67"/>
      <c r="AD194" s="67"/>
      <c r="AE194" s="67"/>
      <c r="AF194" s="67"/>
      <c r="AG194" s="67"/>
      <c r="AH194" s="67"/>
      <c r="AI194" s="67"/>
      <c r="AK194" s="67"/>
      <c r="AL194" s="67"/>
      <c r="AM194" s="67"/>
      <c r="AN194" s="63" t="s">
        <v>3425</v>
      </c>
      <c r="AO194" s="67"/>
      <c r="AP194" s="67"/>
      <c r="AQ194" s="67"/>
      <c r="AR194" s="67"/>
      <c r="AS194" s="67"/>
      <c r="AT194" s="67"/>
      <c r="AU194" s="67"/>
      <c r="AV194" s="67"/>
      <c r="AW194" s="67"/>
      <c r="AX194" s="67"/>
      <c r="AY194" s="67"/>
      <c r="AZ194" s="37" t="str">
        <f>IFERROR(IF(COUNTA(H194,I194,J194)=3,DATE(J194,MATCH(I194,{"Jan";"Feb";"Mar";"Apr";"May";"Jun";"Jul";"Aug";"Sep";"Oct";"Nov";"Dec"},0),H194),""),"")</f>
        <v/>
      </c>
    </row>
    <row r="195" spans="1:79" x14ac:dyDescent="0.25">
      <c r="A195" s="11"/>
      <c r="B195" s="90" t="str">
        <f ca="1">BA195&amp;BB195&amp;BC195&amp;BD195&amp;BE195&amp;BF195&amp;BG195&amp;BH195&amp;BI195&amp;BJ195&amp;BK195&amp;BL195&amp;BM195</f>
        <v/>
      </c>
      <c r="C195" s="91"/>
      <c r="D195" s="91"/>
      <c r="E195" s="91"/>
      <c r="F195" s="91"/>
      <c r="G195" s="91"/>
      <c r="H195" s="91"/>
      <c r="I195" s="91"/>
      <c r="J195" s="91"/>
      <c r="K195" s="91"/>
      <c r="L195" s="91"/>
      <c r="M195" s="91"/>
      <c r="N195" s="91"/>
      <c r="O195" s="91"/>
      <c r="P195" s="91"/>
      <c r="Q195" s="11"/>
      <c r="R195" s="67"/>
      <c r="S195" s="67"/>
      <c r="T195" s="67"/>
      <c r="U195" s="67"/>
      <c r="V195" s="67"/>
      <c r="W195" s="67"/>
      <c r="X195" s="67"/>
      <c r="Y195" s="67"/>
      <c r="Z195" s="67"/>
      <c r="AA195" s="67"/>
      <c r="AB195" s="67"/>
      <c r="AC195" s="67"/>
      <c r="AD195" s="67"/>
      <c r="AE195" s="67"/>
      <c r="AF195" s="67"/>
      <c r="AG195" s="67"/>
      <c r="AH195" s="67"/>
      <c r="AI195" s="67"/>
      <c r="AK195" s="67"/>
      <c r="AL195" s="67"/>
      <c r="AM195" s="67"/>
      <c r="AN195" s="63" t="s">
        <v>3426</v>
      </c>
      <c r="AO195" s="67"/>
      <c r="AP195" s="67"/>
      <c r="AQ195" s="67"/>
      <c r="AR195" s="67"/>
      <c r="AS195" s="67"/>
      <c r="AT195" s="67"/>
      <c r="AU195" s="67"/>
      <c r="AV195" s="67"/>
      <c r="AW195" s="67"/>
      <c r="AX195" s="67"/>
      <c r="AY195" s="67"/>
      <c r="AZ195" s="37" t="str">
        <f>IFERROR(IF(COUNTA(H195,I195,J195)=3,DATE(J195,MATCH(I195,{"Jan";"Feb";"Mar";"Apr";"May";"Jun";"Jul";"Aug";"Sep";"Oct";"Nov";"Dec"},0),H195),""),"")</f>
        <v/>
      </c>
      <c r="BA195" s="37" t="str">
        <f>IF(AND(C153="",H193="",C193&lt;&gt;""),"Please enter a complete visit or assessment date.  ","")</f>
        <v/>
      </c>
      <c r="BB195" s="37" t="str">
        <f>IF(C193="","",IF(AND(COUNTA(C153,D153,E153)&gt;1,COUNTA(C153,D153,E153)&lt;3),"Please enter a complete visit date.  ",IF(COUNTA(C153,D153,E153)=0,"",IF(COUNTIF(AN$2:AN$7306,C153&amp;D153&amp;E153)&gt;0,"","Enter a valid visit date.  "))))</f>
        <v/>
      </c>
      <c r="BC195" s="37" t="str">
        <f>IF(AND(COUNTA(H193,I193,J193)&gt;1,COUNTA(H193,I193,J193)&lt;3),"Please enter a complete assessment date.  ",IF(COUNTA(H193,I193,J193)=0,"",IF(COUNTIF(AN$2:AN$7306,H193&amp;I193&amp;J193)&gt;0,"","Enter a valid assessment date.  ")))</f>
        <v/>
      </c>
      <c r="BD195" s="37" t="str">
        <f t="shared" ref="BD195" si="115">IF(AND(C193="",H193&amp;I193&amp;H193&amp;J193&lt;&gt;""),"Information on this lesion exists, but no evaluation result is entered.  ","")</f>
        <v/>
      </c>
      <c r="BE195" s="37" t="str">
        <f ca="1">IF(C193="","",IF(AZ153="","",IF(AZ153&gt;NOW(),"Visit date is in the future.  ","")))</f>
        <v/>
      </c>
      <c r="BF195" s="37" t="str">
        <f t="shared" ref="BF195" ca="1" si="116">IF(AZ193&lt;&gt;"",IF(AZ193&gt;NOW(),"Assessment date is in the future.  ",""),"")</f>
        <v/>
      </c>
      <c r="BG195" s="37" t="str">
        <f t="shared" ref="BG195" si="117">IF(AND(C193&lt;&gt;"",F193&lt;&gt;""),"The result cannot be provided if indicated as Not Done.  ","")</f>
        <v/>
      </c>
      <c r="BH195" s="37" t="str">
        <f>IF(AZ153="","",IF(AZ153&lt;=AZ147,"Visit date is not after visit or assessment dates in the prior visit.  ",""))</f>
        <v/>
      </c>
      <c r="BI195" s="37" t="str">
        <f>IF(AZ193&lt;&gt;"",IF(AZ193&lt;=AZ147,"Assessment date is not after visit or assessment dates in the prior visit.  ",""),"")</f>
        <v/>
      </c>
      <c r="BJ195" s="37" t="str">
        <f>IF(AND(C150="",OR(C193&lt;&gt;"",F193&lt;&gt;"")),"The Visit ID is missing.  ","")</f>
        <v/>
      </c>
      <c r="BK195" s="37" t="str">
        <f>IF(AND(OR(C193&lt;&gt;"",F193&lt;&gt;""),C$55=""),"No V0 lesion information exists for this same lesion (if you are adding a NEW lesion, go to New Lesion section).  ","")</f>
        <v/>
      </c>
      <c r="BL195" s="37" t="str">
        <f t="shared" ref="BL195" si="118">IF(AND(C193&lt;&gt;"",D193=""),"Select a Unit.  ","")</f>
        <v/>
      </c>
      <c r="BM195" s="37" t="str">
        <f>IF(AND(C193&lt;&gt;"",COUNTIF(AJ$2:AJ$21,C150)&gt;1),"Visit ID already used.  ","")</f>
        <v/>
      </c>
      <c r="CA195" s="37" t="str">
        <f ca="1">IF(BA195&amp;BB195&amp;BC195&amp;BD195&amp;BE195&amp;BF195&amp;BG195&amp;BH195&amp;BI195&amp;BJ195&amp;BK195&amp;BL195&amp;BM195&amp;BN195&amp;BO195&amp;BP195&amp;BQ195&amp;BR195&amp;BS195&amp;BT195&amp;BU195&amp;BV195&amp;BW195&amp;BX195&amp;BY195&amp;BZ195&lt;&gt;"","V1Issue","V1Clean")</f>
        <v>V1Clean</v>
      </c>
    </row>
    <row r="196" spans="1:79" x14ac:dyDescent="0.25">
      <c r="A196" s="11"/>
      <c r="B196" s="91"/>
      <c r="C196" s="91"/>
      <c r="D196" s="91"/>
      <c r="E196" s="91"/>
      <c r="F196" s="91"/>
      <c r="G196" s="91"/>
      <c r="H196" s="91"/>
      <c r="I196" s="91"/>
      <c r="J196" s="91"/>
      <c r="K196" s="91"/>
      <c r="L196" s="91"/>
      <c r="M196" s="91"/>
      <c r="N196" s="91"/>
      <c r="O196" s="91"/>
      <c r="P196" s="91"/>
      <c r="Q196" s="11"/>
      <c r="R196" s="67"/>
      <c r="S196" s="67"/>
      <c r="T196" s="67"/>
      <c r="U196" s="67"/>
      <c r="V196" s="67"/>
      <c r="W196" s="67"/>
      <c r="X196" s="67"/>
      <c r="Y196" s="67"/>
      <c r="Z196" s="67"/>
      <c r="AA196" s="67"/>
      <c r="AB196" s="67"/>
      <c r="AC196" s="67"/>
      <c r="AD196" s="67"/>
      <c r="AE196" s="67"/>
      <c r="AF196" s="67"/>
      <c r="AG196" s="67"/>
      <c r="AH196" s="67"/>
      <c r="AI196" s="67"/>
      <c r="AK196" s="67"/>
      <c r="AL196" s="67"/>
      <c r="AM196" s="67"/>
      <c r="AN196" s="63" t="s">
        <v>3427</v>
      </c>
      <c r="AO196" s="67"/>
      <c r="AP196" s="67"/>
      <c r="AQ196" s="67"/>
      <c r="AR196" s="67"/>
      <c r="AS196" s="67"/>
      <c r="AT196" s="67"/>
      <c r="AU196" s="67"/>
      <c r="AV196" s="67"/>
      <c r="AW196" s="67"/>
      <c r="AX196" s="67"/>
      <c r="AY196" s="67"/>
      <c r="AZ196" s="37" t="str">
        <f>IFERROR(IF(COUNTA(H196,I196,J196)=3,DATE(J196,MATCH(I196,{"Jan";"Feb";"Mar";"Apr";"May";"Jun";"Jul";"Aug";"Sep";"Oct";"Nov";"Dec"},0),H196),""),"")</f>
        <v/>
      </c>
    </row>
    <row r="197" spans="1:79" x14ac:dyDescent="0.25">
      <c r="A197" s="11"/>
      <c r="B197" s="4"/>
      <c r="C197" s="25"/>
      <c r="D197" s="25"/>
      <c r="E197" s="25"/>
      <c r="F197" s="25"/>
      <c r="G197" s="4"/>
      <c r="H197" s="19" t="s">
        <v>92</v>
      </c>
      <c r="I197" s="4"/>
      <c r="J197" s="4"/>
      <c r="K197" s="4"/>
      <c r="L197" s="11"/>
      <c r="M197" s="4"/>
      <c r="N197" s="4"/>
      <c r="O197" s="4"/>
      <c r="P197" s="4"/>
      <c r="Q197" s="11"/>
      <c r="R197" s="67"/>
      <c r="S197" s="67"/>
      <c r="T197" s="67"/>
      <c r="U197" s="67"/>
      <c r="V197" s="67"/>
      <c r="W197" s="67"/>
      <c r="X197" s="67"/>
      <c r="Y197" s="67"/>
      <c r="Z197" s="67"/>
      <c r="AA197" s="67"/>
      <c r="AB197" s="67"/>
      <c r="AC197" s="67"/>
      <c r="AD197" s="67"/>
      <c r="AE197" s="67"/>
      <c r="AF197" s="67"/>
      <c r="AG197" s="67"/>
      <c r="AH197" s="67"/>
      <c r="AI197" s="67"/>
      <c r="AK197" s="67"/>
      <c r="AL197" s="67"/>
      <c r="AM197" s="67"/>
      <c r="AN197" s="63" t="s">
        <v>3428</v>
      </c>
      <c r="AO197" s="67"/>
      <c r="AP197" s="67"/>
      <c r="AQ197" s="67"/>
      <c r="AR197" s="67"/>
      <c r="AS197" s="67"/>
      <c r="AT197" s="67"/>
      <c r="AU197" s="67"/>
      <c r="AV197" s="67"/>
      <c r="AW197" s="67"/>
      <c r="AX197" s="67"/>
      <c r="AY197" s="67"/>
      <c r="AZ197" s="37" t="str">
        <f>IFERROR(IF(COUNTA(H197,I197,J197)=3,DATE(J197,MATCH(I197,{"Jan";"Feb";"Mar";"Apr";"May";"Jun";"Jul";"Aug";"Sep";"Oct";"Nov";"Dec"},0),H197),""),"")</f>
        <v/>
      </c>
    </row>
    <row r="198" spans="1:79" x14ac:dyDescent="0.25">
      <c r="A198" s="11"/>
      <c r="B198" s="4"/>
      <c r="C198" s="25" t="s">
        <v>35</v>
      </c>
      <c r="D198" s="25" t="s">
        <v>36</v>
      </c>
      <c r="E198" s="25"/>
      <c r="F198" s="25" t="s">
        <v>315</v>
      </c>
      <c r="G198" s="4"/>
      <c r="H198" s="25" t="s">
        <v>47</v>
      </c>
      <c r="I198" s="25" t="s">
        <v>48</v>
      </c>
      <c r="J198" s="25" t="s">
        <v>49</v>
      </c>
      <c r="K198" s="4"/>
      <c r="L198" s="11"/>
      <c r="M198" s="4"/>
      <c r="N198" s="4"/>
      <c r="O198" s="4"/>
      <c r="P198" s="4"/>
      <c r="Q198" s="11"/>
      <c r="R198" s="67"/>
      <c r="S198" s="67"/>
      <c r="T198" s="67"/>
      <c r="U198" s="67"/>
      <c r="V198" s="67"/>
      <c r="W198" s="67"/>
      <c r="X198" s="67"/>
      <c r="Y198" s="67"/>
      <c r="Z198" s="67"/>
      <c r="AA198" s="67"/>
      <c r="AB198" s="67"/>
      <c r="AC198" s="67"/>
      <c r="AD198" s="67"/>
      <c r="AE198" s="67"/>
      <c r="AF198" s="67"/>
      <c r="AG198" s="67"/>
      <c r="AH198" s="67"/>
      <c r="AI198" s="67"/>
      <c r="AK198" s="67"/>
      <c r="AL198" s="67"/>
      <c r="AM198" s="67"/>
      <c r="AN198" s="63" t="s">
        <v>3429</v>
      </c>
      <c r="AO198" s="67"/>
      <c r="AP198" s="67"/>
      <c r="AQ198" s="67"/>
      <c r="AR198" s="67"/>
      <c r="AS198" s="67"/>
      <c r="AT198" s="67"/>
      <c r="AU198" s="67"/>
      <c r="AV198" s="67"/>
      <c r="AW198" s="67"/>
      <c r="AX198" s="67"/>
      <c r="AY198" s="67"/>
      <c r="AZ198" s="37" t="str">
        <f>IFERROR(IF(COUNTA(H198,I198,J198)=3,DATE(J198,MATCH(I198,{"Jan";"Feb";"Mar";"Apr";"May";"Jun";"Jul";"Aug";"Sep";"Oct";"Nov";"Dec"},0),H198),""),"")</f>
        <v/>
      </c>
    </row>
    <row r="199" spans="1:79" x14ac:dyDescent="0.25">
      <c r="A199" s="11"/>
      <c r="B199" s="34" t="str">
        <f xml:space="preserve"> C150&amp;"  Target Lesion (T8)"</f>
        <v>V1  Target Lesion (T8)</v>
      </c>
      <c r="C199" s="16"/>
      <c r="D199" s="15" t="s">
        <v>9</v>
      </c>
      <c r="E199" s="4"/>
      <c r="F199" s="17"/>
      <c r="G199" s="4"/>
      <c r="H199" s="32"/>
      <c r="I199" s="32"/>
      <c r="J199" s="32"/>
      <c r="K199" s="4"/>
      <c r="L199" s="11"/>
      <c r="M199" s="11"/>
      <c r="N199" s="11"/>
      <c r="O199" s="11"/>
      <c r="P199" s="11"/>
      <c r="Q199" s="11"/>
      <c r="R199" s="67"/>
      <c r="S199" s="67"/>
      <c r="T199" s="67"/>
      <c r="U199" s="67"/>
      <c r="V199" s="67"/>
      <c r="W199" s="67"/>
      <c r="X199" s="67"/>
      <c r="Y199" s="67"/>
      <c r="Z199" s="67"/>
      <c r="AA199" s="67"/>
      <c r="AB199" s="67"/>
      <c r="AC199" s="67"/>
      <c r="AD199" s="67"/>
      <c r="AE199" s="67"/>
      <c r="AF199" s="67"/>
      <c r="AG199" s="67"/>
      <c r="AH199" s="67"/>
      <c r="AI199" s="67"/>
      <c r="AK199" s="67"/>
      <c r="AL199" s="67"/>
      <c r="AM199" s="67"/>
      <c r="AN199" s="63" t="s">
        <v>3430</v>
      </c>
      <c r="AO199" s="67"/>
      <c r="AP199" s="67"/>
      <c r="AQ199" s="67"/>
      <c r="AR199" s="67"/>
      <c r="AS199" s="67"/>
      <c r="AT199" s="67"/>
      <c r="AU199" s="67"/>
      <c r="AV199" s="67"/>
      <c r="AW199" s="67"/>
      <c r="AX199" s="67"/>
      <c r="AY199" s="67"/>
      <c r="AZ199" s="37" t="str">
        <f>IFERROR(IF(COUNTA(H199,I199,J199)=3,DATE(J199,MATCH(I199,{"Jan";"Feb";"Mar";"Apr";"May";"Jun";"Jul";"Aug";"Sep";"Oct";"Nov";"Dec"},0),H199),""),"")</f>
        <v/>
      </c>
    </row>
    <row r="200" spans="1:79" x14ac:dyDescent="0.25">
      <c r="A200" s="11"/>
      <c r="B200" s="23" t="s">
        <v>250</v>
      </c>
      <c r="C200" s="23" t="s">
        <v>224</v>
      </c>
      <c r="D200" s="23" t="s">
        <v>225</v>
      </c>
      <c r="E200" s="26"/>
      <c r="F200" s="23" t="s">
        <v>226</v>
      </c>
      <c r="G200" s="26"/>
      <c r="H200" s="23" t="s">
        <v>227</v>
      </c>
      <c r="I200" s="23" t="s">
        <v>228</v>
      </c>
      <c r="J200" s="23" t="s">
        <v>229</v>
      </c>
      <c r="K200" s="4"/>
      <c r="L200" s="27"/>
      <c r="M200" s="28"/>
      <c r="N200" s="27"/>
      <c r="O200" s="28"/>
      <c r="P200" s="27"/>
      <c r="Q200" s="11"/>
      <c r="R200" s="67"/>
      <c r="S200" s="67"/>
      <c r="T200" s="67"/>
      <c r="U200" s="67"/>
      <c r="V200" s="67"/>
      <c r="W200" s="67"/>
      <c r="X200" s="67"/>
      <c r="Y200" s="67"/>
      <c r="Z200" s="67"/>
      <c r="AA200" s="67"/>
      <c r="AB200" s="67"/>
      <c r="AC200" s="67"/>
      <c r="AD200" s="67"/>
      <c r="AE200" s="67"/>
      <c r="AF200" s="67"/>
      <c r="AG200" s="67"/>
      <c r="AH200" s="67"/>
      <c r="AI200" s="67"/>
      <c r="AK200" s="67"/>
      <c r="AL200" s="67"/>
      <c r="AM200" s="67"/>
      <c r="AN200" s="63" t="s">
        <v>3431</v>
      </c>
      <c r="AO200" s="67"/>
      <c r="AP200" s="67"/>
      <c r="AQ200" s="67"/>
      <c r="AR200" s="67"/>
      <c r="AS200" s="67"/>
      <c r="AT200" s="67"/>
      <c r="AU200" s="67"/>
      <c r="AV200" s="67"/>
      <c r="AW200" s="67"/>
      <c r="AX200" s="67"/>
      <c r="AY200" s="67"/>
      <c r="AZ200" s="37" t="str">
        <f>IFERROR(IF(COUNTA(H200,I200,J200)=3,DATE(J200,MATCH(I200,{"Jan";"Feb";"Mar";"Apr";"May";"Jun";"Jul";"Aug";"Sep";"Oct";"Nov";"Dec"},0),H200),""),"")</f>
        <v/>
      </c>
    </row>
    <row r="201" spans="1:79" x14ac:dyDescent="0.25">
      <c r="A201" s="11"/>
      <c r="B201" s="90" t="str">
        <f ca="1">BA201&amp;BB201&amp;BC201&amp;BD201&amp;BE201&amp;BF201&amp;BG201&amp;BH201&amp;BI201&amp;BJ201&amp;BK201&amp;BL201&amp;BM201</f>
        <v/>
      </c>
      <c r="C201" s="91"/>
      <c r="D201" s="91"/>
      <c r="E201" s="91"/>
      <c r="F201" s="91"/>
      <c r="G201" s="91"/>
      <c r="H201" s="91"/>
      <c r="I201" s="91"/>
      <c r="J201" s="91"/>
      <c r="K201" s="91"/>
      <c r="L201" s="91"/>
      <c r="M201" s="91"/>
      <c r="N201" s="91"/>
      <c r="O201" s="91"/>
      <c r="P201" s="91"/>
      <c r="Q201" s="11"/>
      <c r="R201" s="67"/>
      <c r="S201" s="67"/>
      <c r="T201" s="67"/>
      <c r="U201" s="67"/>
      <c r="V201" s="67"/>
      <c r="W201" s="67"/>
      <c r="X201" s="67"/>
      <c r="Y201" s="67"/>
      <c r="Z201" s="67"/>
      <c r="AA201" s="67"/>
      <c r="AB201" s="67"/>
      <c r="AC201" s="67"/>
      <c r="AD201" s="67"/>
      <c r="AE201" s="67"/>
      <c r="AF201" s="67"/>
      <c r="AG201" s="67"/>
      <c r="AH201" s="67"/>
      <c r="AI201" s="67"/>
      <c r="AK201" s="67"/>
      <c r="AL201" s="67"/>
      <c r="AM201" s="67"/>
      <c r="AN201" s="63" t="s">
        <v>3432</v>
      </c>
      <c r="AO201" s="67"/>
      <c r="AP201" s="67"/>
      <c r="AQ201" s="67"/>
      <c r="AR201" s="67"/>
      <c r="AS201" s="67"/>
      <c r="AT201" s="67"/>
      <c r="AU201" s="67"/>
      <c r="AV201" s="67"/>
      <c r="AW201" s="67"/>
      <c r="AX201" s="67"/>
      <c r="AY201" s="67"/>
      <c r="AZ201" s="37" t="str">
        <f>IFERROR(IF(COUNTA(H201,I201,J201)=3,DATE(J201,MATCH(I201,{"Jan";"Feb";"Mar";"Apr";"May";"Jun";"Jul";"Aug";"Sep";"Oct";"Nov";"Dec"},0),H201),""),"")</f>
        <v/>
      </c>
      <c r="BA201" s="37" t="str">
        <f>IF(AND(C153="",H199="",C199&lt;&gt;""),"Please enter a complete visit or assessment date.  ","")</f>
        <v/>
      </c>
      <c r="BB201" s="37" t="str">
        <f>IF(C199="","",IF(AND(COUNTA(C153,D153,E153)&gt;1,COUNTA(C153,D153,E153)&lt;3),"Please enter a complete visit date.  ",IF(COUNTA(C153,D153,E153)=0,"",IF(COUNTIF(AN$2:AN$7306,C153&amp;D153&amp;E153)&gt;0,"","Enter a valid visit date.  "))))</f>
        <v/>
      </c>
      <c r="BC201" s="37" t="str">
        <f>IF(AND(COUNTA(H199,I199,J199)&gt;1,COUNTA(H199,I199,J199)&lt;3),"Please enter a complete assessment date.  ",IF(COUNTA(H199,I199,J199)=0,"",IF(COUNTIF(AN$2:AN$7306,H199&amp;I199&amp;J199)&gt;0,"","Enter a valid assessment date.  ")))</f>
        <v/>
      </c>
      <c r="BD201" s="37" t="str">
        <f t="shared" ref="BD201" si="119">IF(AND(C199="",H199&amp;I199&amp;H199&amp;J199&lt;&gt;""),"Information on this lesion exists, but no evaluation result is entered.  ","")</f>
        <v/>
      </c>
      <c r="BE201" s="37" t="str">
        <f ca="1">IF(C199="","",IF(AZ153="","",IF(AZ153&gt;NOW(),"Visit date is in the future.  ","")))</f>
        <v/>
      </c>
      <c r="BF201" s="37" t="str">
        <f t="shared" ref="BF201" ca="1" si="120">IF(AZ199&lt;&gt;"",IF(AZ199&gt;NOW(),"Assessment date is in the future.  ",""),"")</f>
        <v/>
      </c>
      <c r="BG201" s="37" t="str">
        <f t="shared" ref="BG201" si="121">IF(AND(C199&lt;&gt;"",F199&lt;&gt;""),"The result cannot be provided if indicated as Not Done.  ","")</f>
        <v/>
      </c>
      <c r="BH201" s="37" t="str">
        <f>IF(AZ153="","",IF(AZ153&lt;=AZ147,"Visit date is not after visit or assessment dates in the prior visit.  ",""))</f>
        <v/>
      </c>
      <c r="BI201" s="37" t="str">
        <f>IF(AZ199&lt;&gt;"",IF(AZ199&lt;=AZ147,"Assessment date is not after visit or assessment dates in the prior visit.  ",""),"")</f>
        <v/>
      </c>
      <c r="BJ201" s="37" t="str">
        <f>IF(AND(C150="",OR(C199&lt;&gt;"",F199&lt;&gt;"")),"The Visit ID is missing.  ","")</f>
        <v/>
      </c>
      <c r="BK201" s="37" t="str">
        <f>IF(AND(OR(C199&lt;&gt;"",F199&lt;&gt;""),C$61=""),"No V0 lesion information exists for this same lesion (if you are adding a NEW lesion, go to New Lesion section).  ","")</f>
        <v/>
      </c>
      <c r="BL201" s="37" t="str">
        <f t="shared" ref="BL201" si="122">IF(AND(C199&lt;&gt;"",D199=""),"Select a Unit.  ","")</f>
        <v/>
      </c>
      <c r="BM201" s="37" t="str">
        <f>IF(AND(C199&lt;&gt;"",COUNTIF(AJ$2:AJ$21,C150)&gt;1),"Visit ID already used.  ","")</f>
        <v/>
      </c>
      <c r="CA201" s="37" t="str">
        <f ca="1">IF(BA201&amp;BB201&amp;BC201&amp;BD201&amp;BE201&amp;BF201&amp;BG201&amp;BH201&amp;BI201&amp;BJ201&amp;BK201&amp;BL201&amp;BM201&amp;BN201&amp;BO201&amp;BP201&amp;BQ201&amp;BR201&amp;BS201&amp;BT201&amp;BU201&amp;BV101&amp;BW201&amp;BX201&amp;BY201&amp;BZ201&lt;&gt;"","V1Issue","V1Clean")</f>
        <v>V1Clean</v>
      </c>
    </row>
    <row r="202" spans="1:79" x14ac:dyDescent="0.25">
      <c r="A202" s="11"/>
      <c r="B202" s="91"/>
      <c r="C202" s="91"/>
      <c r="D202" s="91"/>
      <c r="E202" s="91"/>
      <c r="F202" s="91"/>
      <c r="G202" s="91"/>
      <c r="H202" s="91"/>
      <c r="I202" s="91"/>
      <c r="J202" s="91"/>
      <c r="K202" s="91"/>
      <c r="L202" s="91"/>
      <c r="M202" s="91"/>
      <c r="N202" s="91"/>
      <c r="O202" s="91"/>
      <c r="P202" s="91"/>
      <c r="Q202" s="11"/>
      <c r="R202" s="67"/>
      <c r="S202" s="67"/>
      <c r="T202" s="67"/>
      <c r="U202" s="67"/>
      <c r="V202" s="67"/>
      <c r="W202" s="67"/>
      <c r="X202" s="67"/>
      <c r="Y202" s="67"/>
      <c r="Z202" s="67"/>
      <c r="AA202" s="67"/>
      <c r="AB202" s="67"/>
      <c r="AC202" s="67"/>
      <c r="AD202" s="67"/>
      <c r="AE202" s="67"/>
      <c r="AF202" s="67"/>
      <c r="AG202" s="67"/>
      <c r="AH202" s="67"/>
      <c r="AI202" s="67"/>
      <c r="AK202" s="67"/>
      <c r="AL202" s="67"/>
      <c r="AM202" s="67"/>
      <c r="AN202" s="63" t="s">
        <v>3433</v>
      </c>
      <c r="AO202" s="67"/>
      <c r="AP202" s="67"/>
      <c r="AQ202" s="67"/>
      <c r="AR202" s="67"/>
      <c r="AS202" s="67"/>
      <c r="AT202" s="67"/>
      <c r="AU202" s="67"/>
      <c r="AV202" s="67"/>
      <c r="AW202" s="67"/>
      <c r="AX202" s="67"/>
      <c r="AY202" s="67"/>
      <c r="AZ202" s="37" t="str">
        <f>IFERROR(IF(COUNTA(H202,I202,J202)=3,DATE(J202,MATCH(I202,{"Jan";"Feb";"Mar";"Apr";"May";"Jun";"Jul";"Aug";"Sep";"Oct";"Nov";"Dec"},0),H202),""),"")</f>
        <v/>
      </c>
    </row>
    <row r="203" spans="1:79" x14ac:dyDescent="0.25">
      <c r="A203" s="11"/>
      <c r="B203" s="4"/>
      <c r="C203" s="25"/>
      <c r="D203" s="25"/>
      <c r="E203" s="25"/>
      <c r="F203" s="25"/>
      <c r="G203" s="4"/>
      <c r="H203" s="19" t="s">
        <v>92</v>
      </c>
      <c r="I203" s="4"/>
      <c r="J203" s="4"/>
      <c r="K203" s="4"/>
      <c r="L203" s="11"/>
      <c r="M203" s="4"/>
      <c r="N203" s="4"/>
      <c r="O203" s="4"/>
      <c r="P203" s="4"/>
      <c r="Q203" s="11"/>
      <c r="R203" s="67"/>
      <c r="S203" s="67"/>
      <c r="T203" s="67"/>
      <c r="U203" s="67"/>
      <c r="V203" s="67"/>
      <c r="W203" s="67"/>
      <c r="X203" s="67"/>
      <c r="Y203" s="67"/>
      <c r="Z203" s="67"/>
      <c r="AA203" s="67"/>
      <c r="AB203" s="67"/>
      <c r="AC203" s="67"/>
      <c r="AD203" s="67"/>
      <c r="AE203" s="67"/>
      <c r="AF203" s="67"/>
      <c r="AG203" s="67"/>
      <c r="AH203" s="67"/>
      <c r="AI203" s="67"/>
      <c r="AK203" s="67"/>
      <c r="AL203" s="67"/>
      <c r="AM203" s="67"/>
      <c r="AN203" s="63" t="s">
        <v>3434</v>
      </c>
      <c r="AO203" s="67"/>
      <c r="AP203" s="67"/>
      <c r="AQ203" s="67"/>
      <c r="AR203" s="67"/>
      <c r="AS203" s="67"/>
      <c r="AT203" s="67"/>
      <c r="AU203" s="67"/>
      <c r="AV203" s="67"/>
      <c r="AW203" s="67"/>
      <c r="AX203" s="67"/>
      <c r="AY203" s="67"/>
      <c r="AZ203" s="37" t="str">
        <f>IFERROR(IF(COUNTA(H203,I203,J203)=3,DATE(J203,MATCH(I203,{"Jan";"Feb";"Mar";"Apr";"May";"Jun";"Jul";"Aug";"Sep";"Oct";"Nov";"Dec"},0),H203),""),"")</f>
        <v/>
      </c>
    </row>
    <row r="204" spans="1:79" x14ac:dyDescent="0.25">
      <c r="A204" s="11"/>
      <c r="B204" s="4"/>
      <c r="C204" s="25" t="s">
        <v>35</v>
      </c>
      <c r="D204" s="25" t="s">
        <v>36</v>
      </c>
      <c r="E204" s="25"/>
      <c r="F204" s="25" t="s">
        <v>315</v>
      </c>
      <c r="G204" s="4"/>
      <c r="H204" s="25" t="s">
        <v>47</v>
      </c>
      <c r="I204" s="25" t="s">
        <v>48</v>
      </c>
      <c r="J204" s="25" t="s">
        <v>49</v>
      </c>
      <c r="K204" s="4"/>
      <c r="L204" s="11"/>
      <c r="M204" s="4"/>
      <c r="N204" s="4"/>
      <c r="O204" s="4"/>
      <c r="P204" s="4"/>
      <c r="Q204" s="11"/>
      <c r="R204" s="67"/>
      <c r="S204" s="67"/>
      <c r="T204" s="67"/>
      <c r="U204" s="67"/>
      <c r="V204" s="67"/>
      <c r="W204" s="67"/>
      <c r="X204" s="67"/>
      <c r="Y204" s="67"/>
      <c r="Z204" s="67"/>
      <c r="AA204" s="67"/>
      <c r="AB204" s="67"/>
      <c r="AC204" s="67"/>
      <c r="AD204" s="67"/>
      <c r="AE204" s="67"/>
      <c r="AF204" s="67"/>
      <c r="AG204" s="67"/>
      <c r="AH204" s="67"/>
      <c r="AI204" s="67"/>
      <c r="AK204" s="67"/>
      <c r="AL204" s="67"/>
      <c r="AM204" s="67"/>
      <c r="AN204" s="63" t="s">
        <v>3435</v>
      </c>
      <c r="AO204" s="67"/>
      <c r="AP204" s="67"/>
      <c r="AQ204" s="67"/>
      <c r="AR204" s="67"/>
      <c r="AS204" s="67"/>
      <c r="AT204" s="67"/>
      <c r="AU204" s="67"/>
      <c r="AV204" s="67"/>
      <c r="AW204" s="67"/>
      <c r="AX204" s="67"/>
      <c r="AY204" s="67"/>
      <c r="AZ204" s="37" t="str">
        <f>IFERROR(IF(COUNTA(H204,I204,J204)=3,DATE(J204,MATCH(I204,{"Jan";"Feb";"Mar";"Apr";"May";"Jun";"Jul";"Aug";"Sep";"Oct";"Nov";"Dec"},0),H204),""),"")</f>
        <v/>
      </c>
    </row>
    <row r="205" spans="1:79" x14ac:dyDescent="0.25">
      <c r="A205" s="11"/>
      <c r="B205" s="34" t="str">
        <f xml:space="preserve"> C150&amp;"  Target Lesion (T9)"</f>
        <v>V1  Target Lesion (T9)</v>
      </c>
      <c r="C205" s="16"/>
      <c r="D205" s="15" t="s">
        <v>9</v>
      </c>
      <c r="E205" s="4"/>
      <c r="F205" s="17"/>
      <c r="G205" s="4"/>
      <c r="H205" s="32"/>
      <c r="I205" s="32"/>
      <c r="J205" s="32"/>
      <c r="K205" s="4"/>
      <c r="L205" s="11"/>
      <c r="M205" s="11"/>
      <c r="N205" s="11"/>
      <c r="O205" s="11"/>
      <c r="P205" s="11"/>
      <c r="Q205" s="11"/>
      <c r="R205" s="67"/>
      <c r="S205" s="67"/>
      <c r="T205" s="67"/>
      <c r="U205" s="67"/>
      <c r="V205" s="67"/>
      <c r="W205" s="67"/>
      <c r="X205" s="67"/>
      <c r="Y205" s="67"/>
      <c r="Z205" s="67"/>
      <c r="AA205" s="67"/>
      <c r="AB205" s="67"/>
      <c r="AC205" s="67"/>
      <c r="AD205" s="67"/>
      <c r="AE205" s="67"/>
      <c r="AF205" s="67"/>
      <c r="AG205" s="67"/>
      <c r="AH205" s="67"/>
      <c r="AI205" s="67"/>
      <c r="AK205" s="67"/>
      <c r="AL205" s="67"/>
      <c r="AM205" s="67"/>
      <c r="AN205" s="63" t="s">
        <v>3436</v>
      </c>
      <c r="AO205" s="67"/>
      <c r="AP205" s="67"/>
      <c r="AQ205" s="67"/>
      <c r="AR205" s="67"/>
      <c r="AS205" s="67"/>
      <c r="AT205" s="67"/>
      <c r="AU205" s="67"/>
      <c r="AV205" s="67"/>
      <c r="AW205" s="67"/>
      <c r="AX205" s="67"/>
      <c r="AY205" s="67"/>
      <c r="AZ205" s="37" t="str">
        <f>IFERROR(IF(COUNTA(H205,I205,J205)=3,DATE(J205,MATCH(I205,{"Jan";"Feb";"Mar";"Apr";"May";"Jun";"Jul";"Aug";"Sep";"Oct";"Nov";"Dec"},0),H205),""),"")</f>
        <v/>
      </c>
    </row>
    <row r="206" spans="1:79" x14ac:dyDescent="0.25">
      <c r="A206" s="11"/>
      <c r="B206" s="23" t="s">
        <v>251</v>
      </c>
      <c r="C206" s="23" t="s">
        <v>230</v>
      </c>
      <c r="D206" s="23" t="s">
        <v>231</v>
      </c>
      <c r="E206" s="26"/>
      <c r="F206" s="23" t="s">
        <v>232</v>
      </c>
      <c r="G206" s="26"/>
      <c r="H206" s="23" t="s">
        <v>233</v>
      </c>
      <c r="I206" s="23" t="s">
        <v>234</v>
      </c>
      <c r="J206" s="23" t="s">
        <v>235</v>
      </c>
      <c r="K206" s="4"/>
      <c r="L206" s="27"/>
      <c r="M206" s="28"/>
      <c r="N206" s="27"/>
      <c r="O206" s="28"/>
      <c r="P206" s="27"/>
      <c r="Q206" s="11"/>
      <c r="R206" s="67"/>
      <c r="S206" s="67"/>
      <c r="T206" s="67"/>
      <c r="U206" s="67"/>
      <c r="V206" s="67"/>
      <c r="W206" s="67"/>
      <c r="X206" s="67"/>
      <c r="Y206" s="67"/>
      <c r="Z206" s="67"/>
      <c r="AA206" s="67"/>
      <c r="AB206" s="67"/>
      <c r="AC206" s="67"/>
      <c r="AD206" s="67"/>
      <c r="AE206" s="67"/>
      <c r="AF206" s="67"/>
      <c r="AG206" s="67"/>
      <c r="AH206" s="67"/>
      <c r="AI206" s="67"/>
      <c r="AK206" s="67"/>
      <c r="AL206" s="67"/>
      <c r="AM206" s="67"/>
      <c r="AN206" s="63" t="s">
        <v>3437</v>
      </c>
      <c r="AO206" s="67"/>
      <c r="AP206" s="67"/>
      <c r="AQ206" s="67"/>
      <c r="AR206" s="67"/>
      <c r="AS206" s="67"/>
      <c r="AT206" s="67"/>
      <c r="AU206" s="67"/>
      <c r="AV206" s="67"/>
      <c r="AW206" s="67"/>
      <c r="AX206" s="67"/>
      <c r="AY206" s="67"/>
      <c r="AZ206" s="37" t="str">
        <f>IFERROR(IF(COUNTA(H206,I206,J206)=3,DATE(J206,MATCH(I206,{"Jan";"Feb";"Mar";"Apr";"May";"Jun";"Jul";"Aug";"Sep";"Oct";"Nov";"Dec"},0),H206),""),"")</f>
        <v/>
      </c>
    </row>
    <row r="207" spans="1:79" x14ac:dyDescent="0.25">
      <c r="A207" s="11"/>
      <c r="B207" s="90" t="str">
        <f ca="1">BA207&amp;BB207&amp;BC207&amp;BD207&amp;BE207&amp;BF207&amp;BG207&amp;BH207&amp;BI207&amp;BJ207&amp;BK207&amp;BL207&amp;BM207</f>
        <v/>
      </c>
      <c r="C207" s="91"/>
      <c r="D207" s="91"/>
      <c r="E207" s="91"/>
      <c r="F207" s="91"/>
      <c r="G207" s="91"/>
      <c r="H207" s="91"/>
      <c r="I207" s="91"/>
      <c r="J207" s="91"/>
      <c r="K207" s="91"/>
      <c r="L207" s="91"/>
      <c r="M207" s="91"/>
      <c r="N207" s="91"/>
      <c r="O207" s="91"/>
      <c r="P207" s="91"/>
      <c r="Q207" s="11"/>
      <c r="R207" s="67"/>
      <c r="S207" s="67"/>
      <c r="T207" s="67"/>
      <c r="U207" s="67"/>
      <c r="V207" s="67"/>
      <c r="W207" s="67"/>
      <c r="X207" s="67"/>
      <c r="Y207" s="67"/>
      <c r="Z207" s="67"/>
      <c r="AA207" s="67"/>
      <c r="AB207" s="67"/>
      <c r="AC207" s="67"/>
      <c r="AD207" s="67"/>
      <c r="AE207" s="67"/>
      <c r="AF207" s="67"/>
      <c r="AG207" s="67"/>
      <c r="AH207" s="67"/>
      <c r="AI207" s="67"/>
      <c r="AK207" s="67"/>
      <c r="AL207" s="67"/>
      <c r="AM207" s="67"/>
      <c r="AN207" s="63" t="s">
        <v>3438</v>
      </c>
      <c r="AO207" s="67"/>
      <c r="AP207" s="67"/>
      <c r="AQ207" s="67"/>
      <c r="AR207" s="67"/>
      <c r="AS207" s="67"/>
      <c r="AT207" s="67"/>
      <c r="AU207" s="67"/>
      <c r="AV207" s="67"/>
      <c r="AW207" s="67"/>
      <c r="AX207" s="67"/>
      <c r="AY207" s="67"/>
      <c r="AZ207" s="37" t="str">
        <f>IFERROR(IF(COUNTA(H207,I207,J207)=3,DATE(J207,MATCH(I207,{"Jan";"Feb";"Mar";"Apr";"May";"Jun";"Jul";"Aug";"Sep";"Oct";"Nov";"Dec"},0),H207),""),"")</f>
        <v/>
      </c>
      <c r="BA207" s="37" t="str">
        <f>IF(AND(C153="",H205="",C205&lt;&gt;""),"Please enter a complete visit or assessment date.  ","")</f>
        <v/>
      </c>
      <c r="BB207" s="37" t="str">
        <f>IF(C205="","",IF(AND(COUNTA(C153,D153,E153)&gt;1,COUNTA(C153,D153,E153)&lt;3),"Please enter a complete visit date.  ",IF(COUNTA(C153,D153,E153)=0,"",IF(COUNTIF(AN$2:AN$7306,C153&amp;D153&amp;E153)&gt;0,"","Enter a valid visit date.  "))))</f>
        <v/>
      </c>
      <c r="BC207" s="37" t="str">
        <f>IF(AND(COUNTA(H205,I205,J205)&gt;1,COUNTA(H205,I205,J205)&lt;3),"Please enter a complete assessment date.  ",IF(COUNTA(H205,I205,J205)=0,"",IF(COUNTIF(AN$2:AN$7306,H205&amp;I205&amp;J205)&gt;0,"","Enter a valid assessment date.  ")))</f>
        <v/>
      </c>
      <c r="BD207" s="37" t="str">
        <f t="shared" ref="BD207" si="123">IF(AND(C205="",H205&amp;I205&amp;H205&amp;J205&lt;&gt;""),"Information on this lesion exists, but no evaluation result is entered.  ","")</f>
        <v/>
      </c>
      <c r="BE207" s="37" t="str">
        <f ca="1">IF(C205="","",IF(AZ153="","",IF(AZ153&gt;NOW(),"Visit date is in the future.  ","")))</f>
        <v/>
      </c>
      <c r="BF207" s="37" t="str">
        <f t="shared" ref="BF207" ca="1" si="124">IF(AZ205&lt;&gt;"",IF(AZ205&gt;NOW(),"Assessment date is in the future.  ",""),"")</f>
        <v/>
      </c>
      <c r="BG207" s="37" t="str">
        <f t="shared" ref="BG207" si="125">IF(AND(C205&lt;&gt;"",F205&lt;&gt;""),"The result cannot be provided if indicated as Not Done.  ","")</f>
        <v/>
      </c>
      <c r="BH207" s="37" t="str">
        <f>IF(AZ153="","",IF(AZ153&lt;=AZ147,"Visit date is not after visit or assessment dates in the prior visit.  ",""))</f>
        <v/>
      </c>
      <c r="BI207" s="37" t="str">
        <f>IF(AZ205&lt;&gt;"",IF(AZ205&lt;=AZ147,"Assessment date is not after visit or assessment dates in the prior visit.  ",""),"")</f>
        <v/>
      </c>
      <c r="BJ207" s="37" t="str">
        <f>IF(AND(C150="",OR(C205&lt;&gt;"",F205&lt;&gt;"")),"The Visit ID is missing.  ","")</f>
        <v/>
      </c>
      <c r="BK207" s="37" t="str">
        <f>IF(AND(OR(C205&lt;&gt;"",F205&lt;&gt;""),C$67=""),"No V0 lesion information exists for this same lesion (if you are adding a NEW lesion, go to New Lesion section).  ","")</f>
        <v/>
      </c>
      <c r="BL207" s="37" t="str">
        <f t="shared" ref="BL207" si="126">IF(AND(C205&lt;&gt;"",D205=""),"Select a Unit.  ","")</f>
        <v/>
      </c>
      <c r="BM207" s="37" t="str">
        <f>IF(AND(C205&lt;&gt;"",COUNTIF(AJ$2:AJ$21,C150)&gt;1),"Visit ID already used.  ","")</f>
        <v/>
      </c>
      <c r="CA207" s="37" t="str">
        <f ca="1">IF(BA207&amp;BB207&amp;BC207&amp;BD207&amp;BE207&amp;BF207&amp;BG207&amp;BH207&amp;BI207&amp;BJ207&amp;BK207&amp;BL207&amp;BM207&amp;BN207&amp;BO207&amp;BP207&amp;BQ207&amp;BR207&amp;BS207&amp;BT207&amp;BU207&amp;BV107&amp;BW207&amp;BX207&amp;BY207&amp;BZ207&lt;&gt;"","V1Issue","V1Clean")</f>
        <v>V1Clean</v>
      </c>
    </row>
    <row r="208" spans="1:79" x14ac:dyDescent="0.25">
      <c r="A208" s="11"/>
      <c r="B208" s="91"/>
      <c r="C208" s="91"/>
      <c r="D208" s="91"/>
      <c r="E208" s="91"/>
      <c r="F208" s="91"/>
      <c r="G208" s="91"/>
      <c r="H208" s="91"/>
      <c r="I208" s="91"/>
      <c r="J208" s="91"/>
      <c r="K208" s="91"/>
      <c r="L208" s="91"/>
      <c r="M208" s="91"/>
      <c r="N208" s="91"/>
      <c r="O208" s="91"/>
      <c r="P208" s="91"/>
      <c r="Q208" s="11"/>
      <c r="R208" s="67"/>
      <c r="S208" s="67"/>
      <c r="T208" s="67"/>
      <c r="U208" s="67"/>
      <c r="V208" s="67"/>
      <c r="W208" s="67"/>
      <c r="X208" s="67"/>
      <c r="Y208" s="67"/>
      <c r="Z208" s="67"/>
      <c r="AA208" s="67"/>
      <c r="AB208" s="67"/>
      <c r="AC208" s="67"/>
      <c r="AD208" s="67"/>
      <c r="AE208" s="67"/>
      <c r="AF208" s="67"/>
      <c r="AG208" s="67"/>
      <c r="AH208" s="67"/>
      <c r="AI208" s="67"/>
      <c r="AK208" s="67"/>
      <c r="AL208" s="67"/>
      <c r="AM208" s="67"/>
      <c r="AN208" s="63" t="s">
        <v>3439</v>
      </c>
      <c r="AO208" s="67"/>
      <c r="AP208" s="67"/>
      <c r="AQ208" s="67"/>
      <c r="AR208" s="67"/>
      <c r="AS208" s="67"/>
      <c r="AT208" s="67"/>
      <c r="AU208" s="67"/>
      <c r="AV208" s="67"/>
      <c r="AW208" s="67"/>
      <c r="AX208" s="67"/>
      <c r="AY208" s="67"/>
      <c r="AZ208" s="37" t="str">
        <f>IFERROR(IF(COUNTA(H208,I208,J208)=3,DATE(J208,MATCH(I208,{"Jan";"Feb";"Mar";"Apr";"May";"Jun";"Jul";"Aug";"Sep";"Oct";"Nov";"Dec"},0),H208),""),"")</f>
        <v/>
      </c>
    </row>
    <row r="209" spans="1:79" x14ac:dyDescent="0.25">
      <c r="A209" s="11"/>
      <c r="B209" s="4"/>
      <c r="C209" s="25"/>
      <c r="D209" s="25"/>
      <c r="E209" s="25"/>
      <c r="F209" s="25"/>
      <c r="G209" s="4"/>
      <c r="H209" s="19" t="s">
        <v>92</v>
      </c>
      <c r="I209" s="4"/>
      <c r="J209" s="4"/>
      <c r="K209" s="4"/>
      <c r="L209" s="11"/>
      <c r="M209" s="4"/>
      <c r="N209" s="4"/>
      <c r="O209" s="4"/>
      <c r="P209" s="4"/>
      <c r="Q209" s="11"/>
      <c r="R209" s="67"/>
      <c r="S209" s="67"/>
      <c r="T209" s="67"/>
      <c r="U209" s="67"/>
      <c r="V209" s="67"/>
      <c r="W209" s="67"/>
      <c r="X209" s="67"/>
      <c r="Y209" s="67"/>
      <c r="Z209" s="67"/>
      <c r="AA209" s="67"/>
      <c r="AB209" s="67"/>
      <c r="AC209" s="67"/>
      <c r="AD209" s="67"/>
      <c r="AE209" s="67"/>
      <c r="AF209" s="67"/>
      <c r="AG209" s="67"/>
      <c r="AH209" s="67"/>
      <c r="AI209" s="67"/>
      <c r="AK209" s="67"/>
      <c r="AL209" s="67"/>
      <c r="AM209" s="67"/>
      <c r="AN209" s="63" t="s">
        <v>3440</v>
      </c>
      <c r="AO209" s="67"/>
      <c r="AP209" s="67"/>
      <c r="AQ209" s="67"/>
      <c r="AR209" s="67"/>
      <c r="AS209" s="67"/>
      <c r="AT209" s="67"/>
      <c r="AU209" s="67"/>
      <c r="AV209" s="67"/>
      <c r="AW209" s="67"/>
      <c r="AX209" s="67"/>
      <c r="AY209" s="67"/>
      <c r="AZ209" s="37" t="str">
        <f>IFERROR(IF(COUNTA(H209,I209,J209)=3,DATE(J209,MATCH(I209,{"Jan";"Feb";"Mar";"Apr";"May";"Jun";"Jul";"Aug";"Sep";"Oct";"Nov";"Dec"},0),H209),""),"")</f>
        <v/>
      </c>
    </row>
    <row r="210" spans="1:79" x14ac:dyDescent="0.25">
      <c r="A210" s="11"/>
      <c r="B210" s="4"/>
      <c r="C210" s="25" t="s">
        <v>35</v>
      </c>
      <c r="D210" s="25" t="s">
        <v>36</v>
      </c>
      <c r="E210" s="25"/>
      <c r="F210" s="25" t="s">
        <v>315</v>
      </c>
      <c r="G210" s="4"/>
      <c r="H210" s="25" t="s">
        <v>47</v>
      </c>
      <c r="I210" s="25" t="s">
        <v>48</v>
      </c>
      <c r="J210" s="25" t="s">
        <v>49</v>
      </c>
      <c r="K210" s="4"/>
      <c r="L210" s="11"/>
      <c r="M210" s="4"/>
      <c r="N210" s="4"/>
      <c r="O210" s="4"/>
      <c r="P210" s="4"/>
      <c r="Q210" s="11"/>
      <c r="R210" s="67"/>
      <c r="S210" s="67"/>
      <c r="T210" s="67"/>
      <c r="U210" s="67"/>
      <c r="V210" s="67"/>
      <c r="W210" s="67"/>
      <c r="X210" s="67"/>
      <c r="Y210" s="67"/>
      <c r="Z210" s="67"/>
      <c r="AA210" s="67"/>
      <c r="AB210" s="67"/>
      <c r="AC210" s="67"/>
      <c r="AD210" s="67"/>
      <c r="AE210" s="67"/>
      <c r="AF210" s="67"/>
      <c r="AG210" s="67"/>
      <c r="AH210" s="67"/>
      <c r="AI210" s="67"/>
      <c r="AK210" s="67"/>
      <c r="AL210" s="67"/>
      <c r="AM210" s="67"/>
      <c r="AN210" s="63" t="s">
        <v>3441</v>
      </c>
      <c r="AO210" s="67"/>
      <c r="AP210" s="67"/>
      <c r="AQ210" s="67"/>
      <c r="AR210" s="67"/>
      <c r="AS210" s="67"/>
      <c r="AT210" s="67"/>
      <c r="AU210" s="67"/>
      <c r="AV210" s="67"/>
      <c r="AW210" s="67"/>
      <c r="AX210" s="67"/>
      <c r="AY210" s="67"/>
      <c r="AZ210" s="37" t="str">
        <f>IFERROR(IF(COUNTA(H210,I210,J210)=3,DATE(J210,MATCH(I210,{"Jan";"Feb";"Mar";"Apr";"May";"Jun";"Jul";"Aug";"Sep";"Oct";"Nov";"Dec"},0),H210),""),"")</f>
        <v/>
      </c>
    </row>
    <row r="211" spans="1:79" x14ac:dyDescent="0.25">
      <c r="A211" s="11"/>
      <c r="B211" s="34" t="str">
        <f xml:space="preserve"> C150&amp;" Target Lesion (T10)"</f>
        <v>V1 Target Lesion (T10)</v>
      </c>
      <c r="C211" s="16"/>
      <c r="D211" s="15" t="s">
        <v>9</v>
      </c>
      <c r="E211" s="4"/>
      <c r="F211" s="17"/>
      <c r="G211" s="4"/>
      <c r="H211" s="32"/>
      <c r="I211" s="32"/>
      <c r="J211" s="32"/>
      <c r="K211" s="4"/>
      <c r="L211" s="11"/>
      <c r="M211" s="11"/>
      <c r="N211" s="11"/>
      <c r="O211" s="11"/>
      <c r="P211" s="11"/>
      <c r="Q211" s="11"/>
      <c r="R211" s="67"/>
      <c r="S211" s="67"/>
      <c r="T211" s="67"/>
      <c r="U211" s="67"/>
      <c r="V211" s="67"/>
      <c r="W211" s="67"/>
      <c r="X211" s="67"/>
      <c r="Y211" s="67"/>
      <c r="Z211" s="67"/>
      <c r="AA211" s="67"/>
      <c r="AB211" s="67"/>
      <c r="AC211" s="67"/>
      <c r="AD211" s="67"/>
      <c r="AE211" s="67"/>
      <c r="AF211" s="67"/>
      <c r="AG211" s="67"/>
      <c r="AH211" s="67"/>
      <c r="AI211" s="67"/>
      <c r="AK211" s="67"/>
      <c r="AL211" s="67"/>
      <c r="AM211" s="67"/>
      <c r="AN211" s="63" t="s">
        <v>3442</v>
      </c>
      <c r="AO211" s="67"/>
      <c r="AP211" s="67"/>
      <c r="AQ211" s="67"/>
      <c r="AR211" s="67"/>
      <c r="AS211" s="67"/>
      <c r="AT211" s="67"/>
      <c r="AU211" s="67"/>
      <c r="AV211" s="67"/>
      <c r="AW211" s="67"/>
      <c r="AX211" s="67"/>
      <c r="AY211" s="67"/>
      <c r="AZ211" s="37" t="str">
        <f>IFERROR(IF(COUNTA(H211,I211,J211)=3,DATE(J211,MATCH(I211,{"Jan";"Feb";"Mar";"Apr";"May";"Jun";"Jul";"Aug";"Sep";"Oct";"Nov";"Dec"},0),H211),""),"")</f>
        <v/>
      </c>
    </row>
    <row r="212" spans="1:79" x14ac:dyDescent="0.25">
      <c r="A212" s="11"/>
      <c r="B212" s="23" t="s">
        <v>252</v>
      </c>
      <c r="C212" s="23" t="s">
        <v>236</v>
      </c>
      <c r="D212" s="23" t="s">
        <v>237</v>
      </c>
      <c r="E212" s="26"/>
      <c r="F212" s="23" t="s">
        <v>238</v>
      </c>
      <c r="G212" s="26"/>
      <c r="H212" s="23" t="s">
        <v>239</v>
      </c>
      <c r="I212" s="23" t="s">
        <v>240</v>
      </c>
      <c r="J212" s="23" t="s">
        <v>241</v>
      </c>
      <c r="K212" s="4"/>
      <c r="L212" s="27"/>
      <c r="M212" s="28"/>
      <c r="N212" s="27"/>
      <c r="O212" s="28"/>
      <c r="P212" s="27"/>
      <c r="Q212" s="11"/>
      <c r="R212" s="67"/>
      <c r="S212" s="67"/>
      <c r="T212" s="67"/>
      <c r="U212" s="67"/>
      <c r="V212" s="67"/>
      <c r="W212" s="67"/>
      <c r="X212" s="67"/>
      <c r="Y212" s="67"/>
      <c r="Z212" s="67"/>
      <c r="AA212" s="67"/>
      <c r="AB212" s="67"/>
      <c r="AC212" s="67"/>
      <c r="AD212" s="67"/>
      <c r="AE212" s="67"/>
      <c r="AF212" s="67"/>
      <c r="AG212" s="67"/>
      <c r="AH212" s="67"/>
      <c r="AI212" s="67"/>
      <c r="AK212" s="67"/>
      <c r="AL212" s="67"/>
      <c r="AM212" s="67"/>
      <c r="AN212" s="63" t="s">
        <v>3443</v>
      </c>
      <c r="AO212" s="67"/>
      <c r="AP212" s="67"/>
      <c r="AQ212" s="67"/>
      <c r="AR212" s="67"/>
      <c r="AS212" s="67"/>
      <c r="AT212" s="67"/>
      <c r="AU212" s="67"/>
      <c r="AV212" s="67"/>
      <c r="AW212" s="67"/>
      <c r="AX212" s="67"/>
      <c r="AY212" s="67"/>
      <c r="AZ212" s="37" t="str">
        <f>IFERROR(IF(COUNTA(H212,I212,J212)=3,DATE(J212,MATCH(I212,{"Jan";"Feb";"Mar";"Apr";"May";"Jun";"Jul";"Aug";"Sep";"Oct";"Nov";"Dec"},0),H212),""),"")</f>
        <v/>
      </c>
    </row>
    <row r="213" spans="1:79" x14ac:dyDescent="0.25">
      <c r="A213" s="11"/>
      <c r="B213" s="90" t="str">
        <f ca="1">BA213&amp;BB213&amp;BC213&amp;BD213&amp;BE213&amp;BF213&amp;BG213&amp;BH213&amp;BI213&amp;BJ213&amp;BK213&amp;BL213&amp;BM213</f>
        <v/>
      </c>
      <c r="C213" s="91"/>
      <c r="D213" s="91"/>
      <c r="E213" s="91"/>
      <c r="F213" s="91"/>
      <c r="G213" s="91"/>
      <c r="H213" s="91"/>
      <c r="I213" s="91"/>
      <c r="J213" s="91"/>
      <c r="K213" s="91"/>
      <c r="L213" s="91"/>
      <c r="M213" s="91"/>
      <c r="N213" s="91"/>
      <c r="O213" s="91"/>
      <c r="P213" s="91"/>
      <c r="Q213" s="11"/>
      <c r="R213" s="67"/>
      <c r="S213" s="67"/>
      <c r="T213" s="67"/>
      <c r="U213" s="67"/>
      <c r="V213" s="67"/>
      <c r="W213" s="67"/>
      <c r="X213" s="67"/>
      <c r="Y213" s="67"/>
      <c r="Z213" s="67"/>
      <c r="AA213" s="67"/>
      <c r="AB213" s="67"/>
      <c r="AC213" s="67"/>
      <c r="AD213" s="67"/>
      <c r="AE213" s="67"/>
      <c r="AF213" s="67"/>
      <c r="AG213" s="67"/>
      <c r="AH213" s="67"/>
      <c r="AI213" s="67"/>
      <c r="AK213" s="67"/>
      <c r="AL213" s="67"/>
      <c r="AM213" s="67"/>
      <c r="AN213" s="63" t="s">
        <v>3444</v>
      </c>
      <c r="AO213" s="67"/>
      <c r="AP213" s="67"/>
      <c r="AQ213" s="67"/>
      <c r="AR213" s="67"/>
      <c r="AS213" s="67"/>
      <c r="AT213" s="67"/>
      <c r="AU213" s="67"/>
      <c r="AV213" s="67"/>
      <c r="AW213" s="67"/>
      <c r="AX213" s="67"/>
      <c r="AY213" s="67"/>
      <c r="AZ213" s="37" t="str">
        <f>IFERROR(IF(COUNTA(H213,I213,J213)=3,DATE(J213,MATCH(I213,{"Jan";"Feb";"Mar";"Apr";"May";"Jun";"Jul";"Aug";"Sep";"Oct";"Nov";"Dec"},0),H213),""),"")</f>
        <v/>
      </c>
      <c r="BA213" s="37" t="str">
        <f>IF(AND(C153="",H211="",C211&lt;&gt;""),"Please enter a complete visit or assessment date.  ","")</f>
        <v/>
      </c>
      <c r="BB213" s="37" t="str">
        <f>IF(C211="","",IF(AND(COUNTA(C153,D153,E153)&gt;1,COUNTA(C153,D153,E153)&lt;3),"Please enter a complete visit date.  ",IF(COUNTA(C153,D153,E153)=0,"",IF(COUNTIF(AN$2:AN$7306,C153&amp;D153&amp;E153)&gt;0,"","Enter a valid visit date.  "))))</f>
        <v/>
      </c>
      <c r="BC213" s="37" t="str">
        <f>IF(AND(COUNTA(H211,I211,J211)&gt;1,COUNTA(H211,I211,J211)&lt;3),"Please enter a complete assessment date.  ",IF(COUNTA(H211,I211,J211)=0,"",IF(COUNTIF(AN$2:AN$7306,H211&amp;I211&amp;J211)&gt;0,"","Enter a valid assessment date.  ")))</f>
        <v/>
      </c>
      <c r="BD213" s="37" t="str">
        <f t="shared" ref="BD213" si="127">IF(AND(C211="",H211&amp;I211&amp;H211&amp;J211&lt;&gt;""),"Information on this lesion exists, but no evaluation result is entered.  ","")</f>
        <v/>
      </c>
      <c r="BE213" s="37" t="str">
        <f ca="1">IF(C211="","",IF(AZ153="","",IF(AZ153&gt;NOW(),"Visit date is in the future.  ","")))</f>
        <v/>
      </c>
      <c r="BF213" s="37" t="str">
        <f t="shared" ref="BF213" ca="1" si="128">IF(AZ211&lt;&gt;"",IF(AZ211&gt;NOW(),"Assessment date is in the future.  ",""),"")</f>
        <v/>
      </c>
      <c r="BG213" s="37" t="str">
        <f t="shared" ref="BG213" si="129">IF(AND(C211&lt;&gt;"",F211&lt;&gt;""),"The result cannot be provided if indicated as Not Done.  ","")</f>
        <v/>
      </c>
      <c r="BH213" s="37" t="str">
        <f>IF(AZ153="","",IF(AZ153&lt;=AZ147,"Visit date is not after visit or assessment dates in the prior visit.  ",""))</f>
        <v/>
      </c>
      <c r="BI213" s="37" t="str">
        <f>IF(AZ211&lt;&gt;"",IF(AZ211&lt;=AZ147,"Assessment date is not after visit or assessment dates in the prior visit.  ",""),"")</f>
        <v/>
      </c>
      <c r="BJ213" s="37" t="str">
        <f>IF(AND(C150="",OR(C211&lt;&gt;"",F211&lt;&gt;"")),"The Visit ID is missing.  ","")</f>
        <v/>
      </c>
      <c r="BK213" s="37" t="str">
        <f>IF(AND(OR(C211&lt;&gt;"",F211&lt;&gt;""),C$73=""),"No V0 lesion information exists for this same lesion (if you are adding a NEW lesion, go to New Lesion section).  ","")</f>
        <v/>
      </c>
      <c r="BL213" s="37" t="str">
        <f t="shared" ref="BL213" si="130">IF(AND(C211&lt;&gt;"",D211=""),"Select a Unit.  ","")</f>
        <v/>
      </c>
      <c r="BM213" s="37" t="str">
        <f>IF(AND(C211&lt;&gt;"",COUNTIF(AJ$2:AJ$21,C150)&gt;1),"Visit ID already used.  ","")</f>
        <v/>
      </c>
      <c r="CA213" s="37" t="str">
        <f ca="1">IF(BA213&amp;BB213&amp;BC213&amp;BD213&amp;BE213&amp;BF213&amp;BG213&amp;BH213&amp;BI213&amp;BJ213&amp;BK213&amp;BL213&amp;BM213&amp;BN213&amp;BO213&amp;BP213&amp;BQ213&amp;BR213&amp;BS213&amp;BT213&amp;BU213&amp;BV113&amp;BW213&amp;BX213&amp;BY213&amp;BZ213&lt;&gt;"","V1Issue","V1Clean")</f>
        <v>V1Clean</v>
      </c>
    </row>
    <row r="214" spans="1:79" x14ac:dyDescent="0.25">
      <c r="A214" s="11"/>
      <c r="B214" s="91"/>
      <c r="C214" s="91"/>
      <c r="D214" s="91"/>
      <c r="E214" s="91"/>
      <c r="F214" s="91"/>
      <c r="G214" s="91"/>
      <c r="H214" s="91"/>
      <c r="I214" s="91"/>
      <c r="J214" s="91"/>
      <c r="K214" s="91"/>
      <c r="L214" s="91"/>
      <c r="M214" s="91"/>
      <c r="N214" s="91"/>
      <c r="O214" s="91"/>
      <c r="P214" s="91"/>
      <c r="Q214" s="11"/>
      <c r="R214" s="67"/>
      <c r="S214" s="67"/>
      <c r="T214" s="67"/>
      <c r="U214" s="67"/>
      <c r="V214" s="67"/>
      <c r="W214" s="67"/>
      <c r="X214" s="67"/>
      <c r="Y214" s="67"/>
      <c r="Z214" s="67"/>
      <c r="AA214" s="67"/>
      <c r="AB214" s="67"/>
      <c r="AC214" s="67"/>
      <c r="AD214" s="67"/>
      <c r="AE214" s="67"/>
      <c r="AF214" s="67"/>
      <c r="AG214" s="67"/>
      <c r="AH214" s="67"/>
      <c r="AI214" s="67"/>
      <c r="AK214" s="67"/>
      <c r="AL214" s="67"/>
      <c r="AM214" s="67"/>
      <c r="AN214" s="63" t="s">
        <v>3445</v>
      </c>
      <c r="AO214" s="67"/>
      <c r="AP214" s="67"/>
      <c r="AQ214" s="67"/>
      <c r="AR214" s="67"/>
      <c r="AS214" s="67"/>
      <c r="AT214" s="67"/>
      <c r="AU214" s="67"/>
      <c r="AV214" s="67"/>
      <c r="AW214" s="67"/>
      <c r="AX214" s="67"/>
      <c r="AY214" s="67"/>
      <c r="AZ214" s="37" t="str">
        <f>IFERROR(IF(COUNTA(H214,I214,J214)=3,DATE(J214,MATCH(I214,{"Jan";"Feb";"Mar";"Apr";"May";"Jun";"Jul";"Aug";"Sep";"Oct";"Nov";"Dec"},0),H214),""),"")</f>
        <v/>
      </c>
    </row>
    <row r="215" spans="1:79" x14ac:dyDescent="0.25">
      <c r="A215" s="11"/>
      <c r="B215" s="11"/>
      <c r="C215" s="29"/>
      <c r="D215" s="29"/>
      <c r="E215" s="29"/>
      <c r="F215" s="29"/>
      <c r="G215" s="29"/>
      <c r="H215" s="29"/>
      <c r="I215" s="29"/>
      <c r="J215" s="11"/>
      <c r="K215" s="11"/>
      <c r="L215" s="11"/>
      <c r="M215" s="11"/>
      <c r="N215" s="11"/>
      <c r="O215" s="11"/>
      <c r="P215" s="11"/>
      <c r="Q215" s="11"/>
      <c r="R215" s="67"/>
      <c r="S215" s="67"/>
      <c r="T215" s="67"/>
      <c r="U215" s="67"/>
      <c r="V215" s="67"/>
      <c r="W215" s="67"/>
      <c r="X215" s="67"/>
      <c r="Y215" s="67"/>
      <c r="Z215" s="67"/>
      <c r="AA215" s="67"/>
      <c r="AB215" s="67"/>
      <c r="AC215" s="67"/>
      <c r="AD215" s="67"/>
      <c r="AE215" s="67"/>
      <c r="AF215" s="67"/>
      <c r="AG215" s="67"/>
      <c r="AH215" s="67"/>
      <c r="AI215" s="67"/>
      <c r="AK215" s="67"/>
      <c r="AL215" s="67"/>
      <c r="AM215" s="67"/>
      <c r="AN215" s="63" t="s">
        <v>3446</v>
      </c>
      <c r="AO215" s="67"/>
      <c r="AP215" s="67"/>
      <c r="AQ215" s="67"/>
      <c r="AR215" s="67"/>
      <c r="AS215" s="67"/>
      <c r="AT215" s="67"/>
      <c r="AU215" s="67"/>
      <c r="AV215" s="67"/>
      <c r="AW215" s="67"/>
      <c r="AX215" s="67"/>
      <c r="AY215" s="67"/>
      <c r="AZ215" s="37" t="str">
        <f>IFERROR(IF(COUNTA(H215,I215,J215)=3,DATE(J215,MATCH(I215,{"Jan";"Feb";"Mar";"Apr";"May";"Jun";"Jul";"Aug";"Sep";"Oct";"Nov";"Dec"},0),H215),""),"")</f>
        <v/>
      </c>
      <c r="BA215" s="67"/>
      <c r="BB215" s="67"/>
    </row>
    <row r="216" spans="1:79" x14ac:dyDescent="0.25">
      <c r="A216" s="11"/>
      <c r="B216" s="11"/>
      <c r="C216" s="11"/>
      <c r="D216" s="11"/>
      <c r="E216" s="11"/>
      <c r="F216" s="11"/>
      <c r="G216" s="11"/>
      <c r="H216" s="19" t="s">
        <v>92</v>
      </c>
      <c r="I216" s="4"/>
      <c r="J216" s="4"/>
      <c r="K216" s="4"/>
      <c r="L216" s="11"/>
      <c r="M216" s="11"/>
      <c r="N216" s="11"/>
      <c r="O216" s="11"/>
      <c r="P216" s="11"/>
      <c r="Q216" s="4"/>
      <c r="AN216" s="63" t="s">
        <v>3447</v>
      </c>
      <c r="AZ216" s="37" t="str">
        <f>IFERROR(IF(COUNTA(H216,I216,J216)=3,DATE(J216,MATCH(I216,{"Jan";"Feb";"Mar";"Apr";"May";"Jun";"Jul";"Aug";"Sep";"Oct";"Nov";"Dec"},0),H216),""),"")</f>
        <v/>
      </c>
    </row>
    <row r="217" spans="1:79" x14ac:dyDescent="0.25">
      <c r="A217" s="11"/>
      <c r="B217" s="4"/>
      <c r="C217" s="25" t="s">
        <v>186</v>
      </c>
      <c r="D217" s="25"/>
      <c r="E217" s="25"/>
      <c r="F217" s="25" t="s">
        <v>315</v>
      </c>
      <c r="G217" s="4"/>
      <c r="H217" s="25" t="s">
        <v>47</v>
      </c>
      <c r="I217" s="25" t="s">
        <v>48</v>
      </c>
      <c r="J217" s="25" t="s">
        <v>49</v>
      </c>
      <c r="K217" s="4"/>
      <c r="L217" s="11"/>
      <c r="M217" s="11"/>
      <c r="N217" s="11"/>
      <c r="O217" s="4"/>
      <c r="P217" s="4"/>
      <c r="Q217" s="4"/>
      <c r="AN217" s="63" t="s">
        <v>3448</v>
      </c>
      <c r="AZ217" s="37" t="str">
        <f>IFERROR(IF(COUNTA(H217,I217,J217)=3,DATE(J217,MATCH(I217,{"Jan";"Feb";"Mar";"Apr";"May";"Jun";"Jul";"Aug";"Sep";"Oct";"Nov";"Dec"},0),H217),""),"")</f>
        <v/>
      </c>
    </row>
    <row r="218" spans="1:79" x14ac:dyDescent="0.25">
      <c r="A218" s="11"/>
      <c r="B218" s="34" t="str">
        <f xml:space="preserve"> C150&amp;" Non-Target Lesion (NT1)"</f>
        <v>V1 Non-Target Lesion (NT1)</v>
      </c>
      <c r="C218" s="74"/>
      <c r="D218" s="75"/>
      <c r="E218" s="4"/>
      <c r="F218" s="17"/>
      <c r="G218" s="4"/>
      <c r="H218" s="32"/>
      <c r="I218" s="32"/>
      <c r="J218" s="32"/>
      <c r="K218" s="4"/>
      <c r="L218" s="11"/>
      <c r="M218" s="11"/>
      <c r="N218" s="11"/>
      <c r="O218" s="4"/>
      <c r="P218" s="4"/>
      <c r="Q218" s="4"/>
      <c r="AN218" s="63" t="s">
        <v>3449</v>
      </c>
      <c r="AZ218" s="37" t="str">
        <f>IFERROR(IF(COUNTA(H218,I218,J218)=3,DATE(J218,MATCH(I218,{"Jan";"Feb";"Mar";"Apr";"May";"Jun";"Jul";"Aug";"Sep";"Oct";"Nov";"Dec"},0),H218),""),"")</f>
        <v/>
      </c>
    </row>
    <row r="219" spans="1:79" x14ac:dyDescent="0.25">
      <c r="A219" s="11"/>
      <c r="B219" s="23" t="s">
        <v>253</v>
      </c>
      <c r="C219" s="23" t="s">
        <v>254</v>
      </c>
      <c r="D219" s="23"/>
      <c r="E219" s="26"/>
      <c r="F219" s="23" t="s">
        <v>255</v>
      </c>
      <c r="G219" s="26"/>
      <c r="H219" s="23" t="s">
        <v>256</v>
      </c>
      <c r="I219" s="23" t="s">
        <v>257</v>
      </c>
      <c r="J219" s="23" t="s">
        <v>258</v>
      </c>
      <c r="K219" s="4"/>
      <c r="L219" s="23"/>
      <c r="M219" s="26"/>
      <c r="N219" s="23"/>
      <c r="O219" s="4"/>
      <c r="P219" s="4"/>
      <c r="Q219" s="4"/>
      <c r="AN219" s="63" t="s">
        <v>3450</v>
      </c>
      <c r="AZ219" s="37" t="str">
        <f>IFERROR(IF(COUNTA(H219,I219,J219)=3,DATE(J219,MATCH(I219,{"Jan";"Feb";"Mar";"Apr";"May";"Jun";"Jul";"Aug";"Sep";"Oct";"Nov";"Dec"},0),H219),""),"")</f>
        <v/>
      </c>
    </row>
    <row r="220" spans="1:79" x14ac:dyDescent="0.25">
      <c r="A220" s="11"/>
      <c r="B220" s="90" t="str">
        <f ca="1">BA220&amp;BB220&amp;BC220&amp;BD220&amp;BE220&amp;BF220&amp;BG220&amp;BH220&amp;BI220&amp;BJ220&amp;BK220&amp;BL220&amp;BM220</f>
        <v/>
      </c>
      <c r="C220" s="91"/>
      <c r="D220" s="91"/>
      <c r="E220" s="91"/>
      <c r="F220" s="91"/>
      <c r="G220" s="91"/>
      <c r="H220" s="91"/>
      <c r="I220" s="91"/>
      <c r="J220" s="91"/>
      <c r="K220" s="91"/>
      <c r="L220" s="91"/>
      <c r="M220" s="91"/>
      <c r="N220" s="91"/>
      <c r="O220" s="91"/>
      <c r="P220" s="91"/>
      <c r="Q220" s="4"/>
      <c r="AN220" s="63" t="s">
        <v>3451</v>
      </c>
      <c r="AZ220" s="37" t="str">
        <f>IFERROR(IF(COUNTA(H220,I220,J220)=3,DATE(J220,MATCH(I220,{"Jan";"Feb";"Mar";"Apr";"May";"Jun";"Jul";"Aug";"Sep";"Oct";"Nov";"Dec"},0),H220),""),"")</f>
        <v/>
      </c>
      <c r="BA220" s="37" t="str">
        <f>IF(AND(C153="",H218="",C218&lt;&gt;""),"Please enter a complete visit or assessment date.  ","")</f>
        <v/>
      </c>
      <c r="BB220" s="37" t="str">
        <f>IF(C218="","",IF(AND(COUNTA(C153,D153,E153)&gt;1,COUNTA(C153,D153,E153)&lt;3),"Please enter a complete visit date.  ",IF(COUNTA(C153,D153,E153)=0,"",IF(COUNTIF(AN$2:AN$7306,C153&amp;D153&amp;E153)&gt;0,"","Enter a valid visit date.  "))))</f>
        <v/>
      </c>
      <c r="BC220" s="37" t="str">
        <f>IF(AND(COUNTA(H218,I218,J218)&gt;1,COUNTA(H218,I218,J218)&lt;3),"Please enter a complete assessment date.  ",IF(COUNTA(H218,I218,J218)=0,"",IF(COUNTIF(AN$2:AN$7306,H218&amp;I218&amp;J218)&gt;0,"","Enter a valid assessment date.  ")))</f>
        <v/>
      </c>
      <c r="BD220" s="37" t="str">
        <f t="shared" ref="BD220" si="131">IF(AND(C218="",H218&amp;I218&amp;H218&amp;J218&lt;&gt;""),"Information on this lesion exists, but no evaluation result is entered.  ","")</f>
        <v/>
      </c>
      <c r="BE220" s="37" t="str">
        <f ca="1">IF(C218="","",IF(AZ153="","",IF(AZ153&gt;NOW(),"Visit date is in the future.  ","")))</f>
        <v/>
      </c>
      <c r="BF220" s="37" t="str">
        <f ca="1">IF(AZ218&lt;&gt;"",IF(AZ218&gt;NOW(),"Assessment date is in the future.  ",""),"")</f>
        <v/>
      </c>
      <c r="BG220" s="37" t="str">
        <f>IF(AND(C218&lt;&gt;"",F218&lt;&gt;""),"The result cannot be provided if indicated as Not Done.  ","")</f>
        <v/>
      </c>
      <c r="BH220" s="37" t="str">
        <f>IF(AZ153="","",IF(AZ153&lt;=AZ147,"Visit date is not after visit or assessment dates in the prior visit.  ",""))</f>
        <v/>
      </c>
      <c r="BI220" s="37" t="str">
        <f>IF(AZ218&lt;&gt;"",IF(AZ218&lt;=AZ147,"Assessment date is not after visit or assessment dates in the prior visit.  ",""),"")</f>
        <v/>
      </c>
      <c r="BJ220" s="37" t="str">
        <f>IF(AND(C150="",OR(C218&lt;&gt;"",F218&lt;&gt;"")),"The Visit ID is missing.  ","")</f>
        <v/>
      </c>
      <c r="BK220" s="37" t="str">
        <f>IF(AND(OR(C218&lt;&gt;"",F218&lt;&gt;""),C$80=""),"No V0 lesion information exists for this same lesion (if you are adding a NEW lesion, go to New Lesion section).  ","")</f>
        <v/>
      </c>
      <c r="BM220" s="37" t="str">
        <f>IF(AND(C218&lt;&gt;"",COUNTIF(AJ$2:AJ$21,C150)&gt;1),"Visit ID already used.  ","")</f>
        <v/>
      </c>
      <c r="CA220" s="37" t="str">
        <f ca="1">IF(BA220&amp;BB220&amp;BC220&amp;BD220&amp;BE220&amp;BF220&amp;BG220&amp;BH220&amp;BI220&amp;BJ220&amp;BK220&amp;BL220&amp;BM220&amp;BN220&amp;BO220&amp;BP220&amp;BQ220&amp;BR220&amp;BS220&amp;BT220&amp;BU220&amp;BV120&amp;BW220&amp;BX220&amp;BY220&amp;BZ220&lt;&gt;"","V1Issue","V1Clean")</f>
        <v>V1Clean</v>
      </c>
    </row>
    <row r="221" spans="1:79" x14ac:dyDescent="0.25">
      <c r="A221" s="11"/>
      <c r="B221" s="91"/>
      <c r="C221" s="91"/>
      <c r="D221" s="91"/>
      <c r="E221" s="91"/>
      <c r="F221" s="91"/>
      <c r="G221" s="91"/>
      <c r="H221" s="91"/>
      <c r="I221" s="91"/>
      <c r="J221" s="91"/>
      <c r="K221" s="91"/>
      <c r="L221" s="91"/>
      <c r="M221" s="91"/>
      <c r="N221" s="91"/>
      <c r="O221" s="91"/>
      <c r="P221" s="91"/>
      <c r="Q221" s="4"/>
      <c r="AN221" s="63" t="s">
        <v>3452</v>
      </c>
      <c r="AZ221" s="37" t="str">
        <f>IFERROR(IF(COUNTA(H221,I221,J221)=3,DATE(J221,MATCH(I221,{"Jan";"Feb";"Mar";"Apr";"May";"Jun";"Jul";"Aug";"Sep";"Oct";"Nov";"Dec"},0),H221),""),"")</f>
        <v/>
      </c>
    </row>
    <row r="222" spans="1:79" x14ac:dyDescent="0.25">
      <c r="A222" s="11"/>
      <c r="B222" s="11"/>
      <c r="C222" s="11"/>
      <c r="D222" s="11"/>
      <c r="E222" s="11"/>
      <c r="F222" s="11"/>
      <c r="G222" s="11"/>
      <c r="H222" s="19"/>
      <c r="I222" s="4"/>
      <c r="J222" s="4"/>
      <c r="K222" s="4"/>
      <c r="L222" s="11"/>
      <c r="M222" s="11"/>
      <c r="N222" s="11"/>
      <c r="O222" s="11"/>
      <c r="P222" s="11"/>
      <c r="Q222" s="4"/>
      <c r="AN222" s="63" t="s">
        <v>3453</v>
      </c>
      <c r="AZ222" s="37" t="str">
        <f>IFERROR(IF(COUNTA(H222,I222,J222)=3,DATE(J222,MATCH(I222,{"Jan";"Feb";"Mar";"Apr";"May";"Jun";"Jul";"Aug";"Sep";"Oct";"Nov";"Dec"},0),H222),""),"")</f>
        <v/>
      </c>
    </row>
    <row r="223" spans="1:79" x14ac:dyDescent="0.25">
      <c r="A223" s="11"/>
      <c r="B223" s="11"/>
      <c r="C223" s="11"/>
      <c r="D223" s="11"/>
      <c r="E223" s="11"/>
      <c r="F223" s="11"/>
      <c r="G223" s="11"/>
      <c r="H223" s="19" t="s">
        <v>92</v>
      </c>
      <c r="I223" s="4"/>
      <c r="J223" s="4"/>
      <c r="K223" s="4"/>
      <c r="L223" s="11"/>
      <c r="M223" s="11"/>
      <c r="N223" s="11"/>
      <c r="O223" s="11"/>
      <c r="P223" s="11"/>
      <c r="Q223" s="4"/>
      <c r="AN223" s="63" t="s">
        <v>3454</v>
      </c>
      <c r="AZ223" s="37" t="str">
        <f>IFERROR(IF(COUNTA(H223,I223,J223)=3,DATE(J223,MATCH(I223,{"Jan";"Feb";"Mar";"Apr";"May";"Jun";"Jul";"Aug";"Sep";"Oct";"Nov";"Dec"},0),H223),""),"")</f>
        <v/>
      </c>
    </row>
    <row r="224" spans="1:79" x14ac:dyDescent="0.25">
      <c r="A224" s="11"/>
      <c r="B224" s="4"/>
      <c r="C224" s="25" t="s">
        <v>186</v>
      </c>
      <c r="D224" s="25"/>
      <c r="E224" s="25"/>
      <c r="F224" s="25" t="s">
        <v>315</v>
      </c>
      <c r="G224" s="4"/>
      <c r="H224" s="25" t="s">
        <v>47</v>
      </c>
      <c r="I224" s="25" t="s">
        <v>48</v>
      </c>
      <c r="J224" s="25" t="s">
        <v>49</v>
      </c>
      <c r="K224" s="4"/>
      <c r="L224" s="11"/>
      <c r="M224" s="11"/>
      <c r="N224" s="11"/>
      <c r="O224" s="11"/>
      <c r="P224" s="11"/>
      <c r="Q224" s="4"/>
      <c r="AN224" s="63" t="s">
        <v>3455</v>
      </c>
      <c r="AZ224" s="37" t="str">
        <f>IFERROR(IF(COUNTA(H224,I224,J224)=3,DATE(J224,MATCH(I224,{"Jan";"Feb";"Mar";"Apr";"May";"Jun";"Jul";"Aug";"Sep";"Oct";"Nov";"Dec"},0),H224),""),"")</f>
        <v/>
      </c>
    </row>
    <row r="225" spans="1:79" x14ac:dyDescent="0.25">
      <c r="A225" s="11"/>
      <c r="B225" s="34" t="str">
        <f xml:space="preserve"> C150&amp;" Non-Target Lesion (NT2)"</f>
        <v>V1 Non-Target Lesion (NT2)</v>
      </c>
      <c r="C225" s="74"/>
      <c r="D225" s="75"/>
      <c r="E225" s="4"/>
      <c r="F225" s="17"/>
      <c r="G225" s="4"/>
      <c r="H225" s="32"/>
      <c r="I225" s="32"/>
      <c r="J225" s="32"/>
      <c r="K225" s="4"/>
      <c r="L225" s="11"/>
      <c r="M225" s="11"/>
      <c r="N225" s="11"/>
      <c r="O225" s="11"/>
      <c r="P225" s="11"/>
      <c r="Q225" s="4"/>
      <c r="AN225" s="63" t="s">
        <v>3456</v>
      </c>
      <c r="AZ225" s="37" t="str">
        <f>IFERROR(IF(COUNTA(H225,I225,J225)=3,DATE(J225,MATCH(I225,{"Jan";"Feb";"Mar";"Apr";"May";"Jun";"Jul";"Aug";"Sep";"Oct";"Nov";"Dec"},0),H225),""),"")</f>
        <v/>
      </c>
    </row>
    <row r="226" spans="1:79" x14ac:dyDescent="0.25">
      <c r="A226" s="11"/>
      <c r="B226" s="23" t="s">
        <v>259</v>
      </c>
      <c r="C226" s="23" t="s">
        <v>260</v>
      </c>
      <c r="D226" s="23"/>
      <c r="E226" s="26"/>
      <c r="F226" s="23" t="s">
        <v>261</v>
      </c>
      <c r="G226" s="26"/>
      <c r="H226" s="23" t="s">
        <v>262</v>
      </c>
      <c r="I226" s="23" t="s">
        <v>263</v>
      </c>
      <c r="J226" s="23" t="s">
        <v>264</v>
      </c>
      <c r="K226" s="4"/>
      <c r="L226" s="11"/>
      <c r="M226" s="11"/>
      <c r="N226" s="11"/>
      <c r="O226" s="11"/>
      <c r="P226" s="11"/>
      <c r="Q226" s="4"/>
      <c r="AN226" s="63" t="s">
        <v>3457</v>
      </c>
      <c r="AZ226" s="37" t="str">
        <f>IFERROR(IF(COUNTA(H226,I226,J226)=3,DATE(J226,MATCH(I226,{"Jan";"Feb";"Mar";"Apr";"May";"Jun";"Jul";"Aug";"Sep";"Oct";"Nov";"Dec"},0),H226),""),"")</f>
        <v/>
      </c>
    </row>
    <row r="227" spans="1:79" x14ac:dyDescent="0.25">
      <c r="A227" s="11"/>
      <c r="B227" s="90" t="str">
        <f ca="1">BA227&amp;BB227&amp;BC227&amp;BD227&amp;BE227&amp;BF227&amp;BG227&amp;BH227&amp;BI227&amp;BJ227&amp;BK227&amp;BL227&amp;BM227</f>
        <v/>
      </c>
      <c r="C227" s="91"/>
      <c r="D227" s="91"/>
      <c r="E227" s="91"/>
      <c r="F227" s="91"/>
      <c r="G227" s="91"/>
      <c r="H227" s="91"/>
      <c r="I227" s="91"/>
      <c r="J227" s="91"/>
      <c r="K227" s="91"/>
      <c r="L227" s="91"/>
      <c r="M227" s="91"/>
      <c r="N227" s="91"/>
      <c r="O227" s="91"/>
      <c r="P227" s="91"/>
      <c r="Q227" s="4"/>
      <c r="AN227" s="63" t="s">
        <v>3458</v>
      </c>
      <c r="AZ227" s="37" t="str">
        <f>IFERROR(IF(COUNTA(H227,I227,J227)=3,DATE(J227,MATCH(I227,{"Jan";"Feb";"Mar";"Apr";"May";"Jun";"Jul";"Aug";"Sep";"Oct";"Nov";"Dec"},0),H227),""),"")</f>
        <v/>
      </c>
      <c r="BA227" s="37" t="str">
        <f>IF(AND(C153="",H225="",C225&lt;&gt;""),"Please enter a complete visit or assessment date.  ","")</f>
        <v/>
      </c>
      <c r="BB227" s="37" t="str">
        <f>IF(C225="","",IF(AND(COUNTA(C153,D153,E153)&gt;1,COUNTA(C153,D153,E153)&lt;3),"Please enter a complete visit date.  ",IF(COUNTA(C153,D153,E153)=0,"",IF(COUNTIF(AN$2:AN$7306,C153&amp;D153&amp;E153)&gt;0,"","Enter a valid visit date.  "))))</f>
        <v/>
      </c>
      <c r="BC227" s="37" t="str">
        <f>IF(AND(COUNTA(H225,I225,J225)&gt;1,COUNTA(H225,I225,J225)&lt;3),"Please enter a complete assessment date.  ",IF(COUNTA(H225,I225,J225)=0,"",IF(COUNTIF(AN$2:AN$7306,H225&amp;I225&amp;J225)&gt;0,"","Enter a valid assessment date.  ")))</f>
        <v/>
      </c>
      <c r="BD227" s="37" t="str">
        <f t="shared" ref="BD227" si="132">IF(AND(C225="",H225&amp;I225&amp;H225&amp;J225&lt;&gt;""),"Information on this lesion exists, but no evaluation result is entered.  ","")</f>
        <v/>
      </c>
      <c r="BE227" s="37" t="str">
        <f ca="1">IF(C225="","",IF(AZ153="","",IF(AZ153&gt;NOW(),"Visit date is in the future.  ","")))</f>
        <v/>
      </c>
      <c r="BF227" s="37" t="str">
        <f t="shared" ref="BF227" ca="1" si="133">IF(AZ225&lt;&gt;"",IF(AZ225&gt;NOW(),"Assessment date is in the future.  ",""),"")</f>
        <v/>
      </c>
      <c r="BG227" s="37" t="str">
        <f t="shared" ref="BG227" si="134">IF(AND(C225&lt;&gt;"",F225&lt;&gt;""),"The result cannot be provided if indicated as Not Done.  ","")</f>
        <v/>
      </c>
      <c r="BH227" s="37" t="str">
        <f>IF(AZ153="","",IF(AZ153&lt;=AZ147,"Visit date is not after visit or assessment dates in the prior visit.  ",""))</f>
        <v/>
      </c>
      <c r="BI227" s="37" t="str">
        <f>IF(AZ225&lt;&gt;"",IF(AZ225&lt;=AZ147,"Assessment date is not after visit or assessment dates in the prior visit.  ",""),"")</f>
        <v/>
      </c>
      <c r="BJ227" s="37" t="str">
        <f>IF(AND(C150="",OR(C225&lt;&gt;"",F225&lt;&gt;"")),"The Visit ID is missing.  ","")</f>
        <v/>
      </c>
      <c r="BK227" s="37" t="str">
        <f>IF(AND(OR(C225&lt;&gt;"",F225&lt;&gt;""),C$87=""),"No V0 lesion information exists for this same lesion (if you are adding a NEW lesion, go to New Lesion section).  ","")</f>
        <v/>
      </c>
      <c r="BM227" s="37" t="str">
        <f>IF(AND(C225&lt;&gt;"",COUNTIF(AJ$2:AJ$21,C150)&gt;1),"Visit ID already used.  ","")</f>
        <v/>
      </c>
      <c r="CA227" s="37" t="str">
        <f ca="1">IF(BA227&amp;BB227&amp;BC227&amp;BD227&amp;BE227&amp;BF227&amp;BG227&amp;BH227&amp;BI227&amp;BJ227&amp;BK227&amp;BL227&amp;BM227&amp;BN227&amp;BO227&amp;BP227&amp;BQ227&amp;BR227&amp;BS227&amp;BT227&amp;BU227&amp;BV127&amp;BW227&amp;BX227&amp;BY227&amp;BZ227&lt;&gt;"","V1Issue","V1Clean")</f>
        <v>V1Clean</v>
      </c>
    </row>
    <row r="228" spans="1:79" x14ac:dyDescent="0.25">
      <c r="A228" s="11"/>
      <c r="B228" s="91"/>
      <c r="C228" s="91"/>
      <c r="D228" s="91"/>
      <c r="E228" s="91"/>
      <c r="F228" s="91"/>
      <c r="G228" s="91"/>
      <c r="H228" s="91"/>
      <c r="I228" s="91"/>
      <c r="J228" s="91"/>
      <c r="K228" s="91"/>
      <c r="L228" s="91"/>
      <c r="M228" s="91"/>
      <c r="N228" s="91"/>
      <c r="O228" s="91"/>
      <c r="P228" s="91"/>
      <c r="Q228" s="4"/>
      <c r="AN228" s="63" t="s">
        <v>3459</v>
      </c>
      <c r="AZ228" s="37" t="str">
        <f>IFERROR(IF(COUNTA(H228,I228,J228)=3,DATE(J228,MATCH(I228,{"Jan";"Feb";"Mar";"Apr";"May";"Jun";"Jul";"Aug";"Sep";"Oct";"Nov";"Dec"},0),H228),""),"")</f>
        <v/>
      </c>
    </row>
    <row r="229" spans="1:79" x14ac:dyDescent="0.25">
      <c r="A229" s="11"/>
      <c r="B229" s="11"/>
      <c r="C229" s="11"/>
      <c r="D229" s="11"/>
      <c r="E229" s="11"/>
      <c r="F229" s="11"/>
      <c r="G229" s="11"/>
      <c r="H229" s="19"/>
      <c r="I229" s="4"/>
      <c r="J229" s="4"/>
      <c r="K229" s="4"/>
      <c r="L229" s="11"/>
      <c r="M229" s="11"/>
      <c r="N229" s="11"/>
      <c r="O229" s="11"/>
      <c r="P229" s="11"/>
      <c r="Q229" s="4"/>
      <c r="AN229" s="63" t="s">
        <v>3460</v>
      </c>
      <c r="AZ229" s="37" t="str">
        <f>IFERROR(IF(COUNTA(H229,I229,J229)=3,DATE(J229,MATCH(I229,{"Jan";"Feb";"Mar";"Apr";"May";"Jun";"Jul";"Aug";"Sep";"Oct";"Nov";"Dec"},0),H229),""),"")</f>
        <v/>
      </c>
    </row>
    <row r="230" spans="1:79" x14ac:dyDescent="0.25">
      <c r="A230" s="11"/>
      <c r="B230" s="11"/>
      <c r="C230" s="11"/>
      <c r="D230" s="11"/>
      <c r="E230" s="11"/>
      <c r="F230" s="11"/>
      <c r="G230" s="11"/>
      <c r="H230" s="19" t="s">
        <v>92</v>
      </c>
      <c r="I230" s="4"/>
      <c r="J230" s="4"/>
      <c r="K230" s="4"/>
      <c r="L230" s="11"/>
      <c r="M230" s="11"/>
      <c r="N230" s="11"/>
      <c r="O230" s="11"/>
      <c r="P230" s="11"/>
      <c r="Q230" s="4"/>
      <c r="AN230" s="63" t="s">
        <v>3461</v>
      </c>
      <c r="AZ230" s="37" t="str">
        <f>IFERROR(IF(COUNTA(H230,I230,J230)=3,DATE(J230,MATCH(I230,{"Jan";"Feb";"Mar";"Apr";"May";"Jun";"Jul";"Aug";"Sep";"Oct";"Nov";"Dec"},0),H230),""),"")</f>
        <v/>
      </c>
    </row>
    <row r="231" spans="1:79" x14ac:dyDescent="0.25">
      <c r="A231" s="11"/>
      <c r="B231" s="4"/>
      <c r="C231" s="25" t="s">
        <v>186</v>
      </c>
      <c r="D231" s="25"/>
      <c r="E231" s="25"/>
      <c r="F231" s="25" t="s">
        <v>315</v>
      </c>
      <c r="G231" s="4"/>
      <c r="H231" s="25" t="s">
        <v>47</v>
      </c>
      <c r="I231" s="25" t="s">
        <v>48</v>
      </c>
      <c r="J231" s="25" t="s">
        <v>49</v>
      </c>
      <c r="K231" s="4"/>
      <c r="L231" s="11"/>
      <c r="M231" s="11"/>
      <c r="N231" s="11"/>
      <c r="O231" s="11"/>
      <c r="P231" s="11"/>
      <c r="Q231" s="4"/>
      <c r="AN231" s="63" t="s">
        <v>3462</v>
      </c>
      <c r="AZ231" s="37" t="str">
        <f>IFERROR(IF(COUNTA(H231,I231,J231)=3,DATE(J231,MATCH(I231,{"Jan";"Feb";"Mar";"Apr";"May";"Jun";"Jul";"Aug";"Sep";"Oct";"Nov";"Dec"},0),H231),""),"")</f>
        <v/>
      </c>
    </row>
    <row r="232" spans="1:79" x14ac:dyDescent="0.25">
      <c r="A232" s="11"/>
      <c r="B232" s="34" t="str">
        <f xml:space="preserve"> C150&amp;" Non-Target Lesion (NT3)"</f>
        <v>V1 Non-Target Lesion (NT3)</v>
      </c>
      <c r="C232" s="74"/>
      <c r="D232" s="75"/>
      <c r="E232" s="4"/>
      <c r="F232" s="17"/>
      <c r="G232" s="4"/>
      <c r="H232" s="32"/>
      <c r="I232" s="32"/>
      <c r="J232" s="32"/>
      <c r="K232" s="4"/>
      <c r="L232" s="11"/>
      <c r="M232" s="11"/>
      <c r="N232" s="11"/>
      <c r="O232" s="11"/>
      <c r="P232" s="11"/>
      <c r="Q232" s="4"/>
      <c r="AN232" s="63" t="s">
        <v>3463</v>
      </c>
      <c r="AZ232" s="37" t="str">
        <f>IFERROR(IF(COUNTA(H232,I232,J232)=3,DATE(J232,MATCH(I232,{"Jan";"Feb";"Mar";"Apr";"May";"Jun";"Jul";"Aug";"Sep";"Oct";"Nov";"Dec"},0),H232),""),"")</f>
        <v/>
      </c>
    </row>
    <row r="233" spans="1:79" x14ac:dyDescent="0.25">
      <c r="A233" s="11"/>
      <c r="B233" s="23" t="s">
        <v>265</v>
      </c>
      <c r="C233" s="23" t="s">
        <v>266</v>
      </c>
      <c r="D233" s="23"/>
      <c r="E233" s="26"/>
      <c r="F233" s="23" t="s">
        <v>267</v>
      </c>
      <c r="G233" s="26"/>
      <c r="H233" s="23" t="s">
        <v>268</v>
      </c>
      <c r="I233" s="23" t="s">
        <v>269</v>
      </c>
      <c r="J233" s="23" t="s">
        <v>270</v>
      </c>
      <c r="K233" s="4"/>
      <c r="L233" s="11"/>
      <c r="M233" s="11"/>
      <c r="N233" s="11"/>
      <c r="O233" s="11"/>
      <c r="P233" s="11"/>
      <c r="Q233" s="4"/>
      <c r="AN233" s="63" t="s">
        <v>3464</v>
      </c>
      <c r="AZ233" s="37" t="str">
        <f>IFERROR(IF(COUNTA(H233,I233,J233)=3,DATE(J233,MATCH(I233,{"Jan";"Feb";"Mar";"Apr";"May";"Jun";"Jul";"Aug";"Sep";"Oct";"Nov";"Dec"},0),H233),""),"")</f>
        <v/>
      </c>
    </row>
    <row r="234" spans="1:79" x14ac:dyDescent="0.25">
      <c r="A234" s="11"/>
      <c r="B234" s="90" t="str">
        <f ca="1">BA234&amp;BB234&amp;BC234&amp;BD234&amp;BE234&amp;BF234&amp;BG234&amp;BH234&amp;BI234&amp;BJ234&amp;BK234&amp;BL234&amp;BM234</f>
        <v/>
      </c>
      <c r="C234" s="91"/>
      <c r="D234" s="91"/>
      <c r="E234" s="91"/>
      <c r="F234" s="91"/>
      <c r="G234" s="91"/>
      <c r="H234" s="91"/>
      <c r="I234" s="91"/>
      <c r="J234" s="91"/>
      <c r="K234" s="91"/>
      <c r="L234" s="91"/>
      <c r="M234" s="91"/>
      <c r="N234" s="91"/>
      <c r="O234" s="91"/>
      <c r="P234" s="91"/>
      <c r="Q234" s="4"/>
      <c r="AN234" s="63" t="s">
        <v>3465</v>
      </c>
      <c r="AZ234" s="37" t="str">
        <f>IFERROR(IF(COUNTA(H234,I234,J234)=3,DATE(J234,MATCH(I234,{"Jan";"Feb";"Mar";"Apr";"May";"Jun";"Jul";"Aug";"Sep";"Oct";"Nov";"Dec"},0),H234),""),"")</f>
        <v/>
      </c>
      <c r="BA234" s="37" t="str">
        <f>IF(AND(C153="",H232="",C232&lt;&gt;""),"Please enter a complete visit or assessment date.  ","")</f>
        <v/>
      </c>
      <c r="BB234" s="37" t="str">
        <f>IF(C232="","",IF(AND(COUNTA(C153,D153,E153)&gt;1,COUNTA(C153,D153,E153)&lt;3),"Please enter a complete visit date.  ",IF(COUNTA(C153,D153,E153)=0,"",IF(COUNTIF(AN$2:AN$7306,C153&amp;D153&amp;E153)&gt;0,"","Enter a valid visit date.  "))))</f>
        <v/>
      </c>
      <c r="BC234" s="37" t="str">
        <f>IF(AND(COUNTA(H232,I232,J232)&gt;1,COUNTA(H232,I232,J232)&lt;3),"Please enter a complete assessment date.  ",IF(COUNTA(H232,I232,J232)=0,"",IF(COUNTIF(AN$2:AN$7306,H232&amp;I232&amp;J232)&gt;0,"","Enter a valid assessment date.  ")))</f>
        <v/>
      </c>
      <c r="BD234" s="37" t="str">
        <f t="shared" ref="BD234" si="135">IF(AND(C232="",H232&amp;I232&amp;H232&amp;J232&lt;&gt;""),"Information on this lesion exists, but no evaluation result is entered.  ","")</f>
        <v/>
      </c>
      <c r="BE234" s="37" t="str">
        <f ca="1">IF(C232="","",IF(AZ153="","",IF(AZ153&gt;NOW(),"Visit date is in the future.  ","")))</f>
        <v/>
      </c>
      <c r="BF234" s="37" t="str">
        <f t="shared" ref="BF234" ca="1" si="136">IF(AZ232&lt;&gt;"",IF(AZ232&gt;NOW(),"Assessment date is in the future.  ",""),"")</f>
        <v/>
      </c>
      <c r="BG234" s="37" t="str">
        <f t="shared" ref="BG234" si="137">IF(AND(C232&lt;&gt;"",F232&lt;&gt;""),"The result cannot be provided if indicated as Not Done.  ","")</f>
        <v/>
      </c>
      <c r="BH234" s="37" t="str">
        <f>IF(AZ153="","",IF(AZ153&lt;=AZ147,"Visit date is not after visit or assessment dates in the prior visit.  ",""))</f>
        <v/>
      </c>
      <c r="BI234" s="37" t="str">
        <f>IF(AZ232&lt;&gt;"",IF(AZ232&lt;=AZ147,"Assessment date is not after visit or assessment dates in the prior visit.  ",""),"")</f>
        <v/>
      </c>
      <c r="BJ234" s="37" t="str">
        <f>IF(AND(C150="",OR(C232&lt;&gt;"",F232&lt;&gt;"")),"The Visit ID is missing.  ","")</f>
        <v/>
      </c>
      <c r="BK234" s="37" t="str">
        <f>IF(AND(OR(C232&lt;&gt;"",F232&lt;&gt;""),C$94=""),"No V0 lesion information exists for this same lesion (if you are adding a NEW lesion, go to New Lesion section).  ","")</f>
        <v/>
      </c>
      <c r="BM234" s="37" t="str">
        <f>IF(AND(C232&lt;&gt;"",COUNTIF(AJ$2:AJ$21,C150)&gt;1),"Visit ID already used.  ","")</f>
        <v/>
      </c>
      <c r="CA234" s="37" t="str">
        <f ca="1">IF(BA234&amp;BB234&amp;BC234&amp;BD234&amp;BE234&amp;BF234&amp;BG234&amp;BH234&amp;BI234&amp;BJ234&amp;BK234&amp;BL234&amp;BM234&amp;BN234&amp;BO234&amp;BP234&amp;BQ234&amp;BR234&amp;BS234&amp;BT234&amp;BU234&amp;BV134&amp;BW234&amp;BX234&amp;BY234&amp;BZ234&lt;&gt;"","V1Issue","V1Clean")</f>
        <v>V1Clean</v>
      </c>
    </row>
    <row r="235" spans="1:79" x14ac:dyDescent="0.25">
      <c r="A235" s="11"/>
      <c r="B235" s="91"/>
      <c r="C235" s="91"/>
      <c r="D235" s="91"/>
      <c r="E235" s="91"/>
      <c r="F235" s="91"/>
      <c r="G235" s="91"/>
      <c r="H235" s="91"/>
      <c r="I235" s="91"/>
      <c r="J235" s="91"/>
      <c r="K235" s="91"/>
      <c r="L235" s="91"/>
      <c r="M235" s="91"/>
      <c r="N235" s="91"/>
      <c r="O235" s="91"/>
      <c r="P235" s="91"/>
      <c r="Q235" s="4"/>
      <c r="AN235" s="63" t="s">
        <v>3466</v>
      </c>
      <c r="AZ235" s="37" t="str">
        <f>IFERROR(IF(COUNTA(H235,I235,J235)=3,DATE(J235,MATCH(I235,{"Jan";"Feb";"Mar";"Apr";"May";"Jun";"Jul";"Aug";"Sep";"Oct";"Nov";"Dec"},0),H235),""),"")</f>
        <v/>
      </c>
    </row>
    <row r="236" spans="1:79" x14ac:dyDescent="0.25">
      <c r="A236" s="11"/>
      <c r="B236" s="11"/>
      <c r="C236" s="11"/>
      <c r="D236" s="11"/>
      <c r="E236" s="11"/>
      <c r="F236" s="11"/>
      <c r="G236" s="11"/>
      <c r="H236" s="19"/>
      <c r="I236" s="4"/>
      <c r="J236" s="4"/>
      <c r="K236" s="4"/>
      <c r="L236" s="11"/>
      <c r="M236" s="11"/>
      <c r="N236" s="11"/>
      <c r="O236" s="11"/>
      <c r="P236" s="11"/>
      <c r="Q236" s="4"/>
      <c r="AN236" s="63" t="s">
        <v>3467</v>
      </c>
      <c r="AZ236" s="37" t="str">
        <f>IFERROR(IF(COUNTA(H236,I236,J236)=3,DATE(J236,MATCH(I236,{"Jan";"Feb";"Mar";"Apr";"May";"Jun";"Jul";"Aug";"Sep";"Oct";"Nov";"Dec"},0),H236),""),"")</f>
        <v/>
      </c>
    </row>
    <row r="237" spans="1:79" x14ac:dyDescent="0.25">
      <c r="A237" s="11"/>
      <c r="B237" s="11"/>
      <c r="C237" s="11"/>
      <c r="D237" s="11"/>
      <c r="E237" s="11"/>
      <c r="F237" s="11"/>
      <c r="G237" s="11"/>
      <c r="H237" s="19" t="s">
        <v>92</v>
      </c>
      <c r="I237" s="4"/>
      <c r="J237" s="4"/>
      <c r="K237" s="4"/>
      <c r="L237" s="11"/>
      <c r="M237" s="11"/>
      <c r="N237" s="11"/>
      <c r="O237" s="11"/>
      <c r="P237" s="11"/>
      <c r="Q237" s="4"/>
      <c r="AN237" s="63" t="s">
        <v>3468</v>
      </c>
      <c r="AZ237" s="37" t="str">
        <f>IFERROR(IF(COUNTA(H237,I237,J237)=3,DATE(J237,MATCH(I237,{"Jan";"Feb";"Mar";"Apr";"May";"Jun";"Jul";"Aug";"Sep";"Oct";"Nov";"Dec"},0),H237),""),"")</f>
        <v/>
      </c>
    </row>
    <row r="238" spans="1:79" x14ac:dyDescent="0.25">
      <c r="A238" s="11"/>
      <c r="B238" s="4"/>
      <c r="C238" s="25" t="s">
        <v>186</v>
      </c>
      <c r="D238" s="25"/>
      <c r="E238" s="25"/>
      <c r="F238" s="25" t="s">
        <v>315</v>
      </c>
      <c r="G238" s="4"/>
      <c r="H238" s="25" t="s">
        <v>47</v>
      </c>
      <c r="I238" s="25" t="s">
        <v>48</v>
      </c>
      <c r="J238" s="25" t="s">
        <v>49</v>
      </c>
      <c r="K238" s="4"/>
      <c r="L238" s="11"/>
      <c r="M238" s="11"/>
      <c r="N238" s="11"/>
      <c r="O238" s="11"/>
      <c r="P238" s="11"/>
      <c r="Q238" s="4"/>
      <c r="AN238" s="63" t="s">
        <v>3469</v>
      </c>
      <c r="AZ238" s="37" t="str">
        <f>IFERROR(IF(COUNTA(H238,I238,J238)=3,DATE(J238,MATCH(I238,{"Jan";"Feb";"Mar";"Apr";"May";"Jun";"Jul";"Aug";"Sep";"Oct";"Nov";"Dec"},0),H238),""),"")</f>
        <v/>
      </c>
    </row>
    <row r="239" spans="1:79" x14ac:dyDescent="0.25">
      <c r="A239" s="11"/>
      <c r="B239" s="34" t="str">
        <f xml:space="preserve"> C150&amp;" Non-Target Lesion (NT4)"</f>
        <v>V1 Non-Target Lesion (NT4)</v>
      </c>
      <c r="C239" s="74"/>
      <c r="D239" s="75"/>
      <c r="E239" s="4"/>
      <c r="F239" s="17"/>
      <c r="G239" s="4"/>
      <c r="H239" s="32"/>
      <c r="I239" s="32"/>
      <c r="J239" s="32"/>
      <c r="K239" s="4"/>
      <c r="L239" s="11"/>
      <c r="M239" s="11"/>
      <c r="N239" s="11"/>
      <c r="O239" s="11"/>
      <c r="P239" s="11"/>
      <c r="Q239" s="4"/>
      <c r="AN239" s="63" t="s">
        <v>3470</v>
      </c>
      <c r="AZ239" s="37" t="str">
        <f>IFERROR(IF(COUNTA(H239,I239,J239)=3,DATE(J239,MATCH(I239,{"Jan";"Feb";"Mar";"Apr";"May";"Jun";"Jul";"Aug";"Sep";"Oct";"Nov";"Dec"},0),H239),""),"")</f>
        <v/>
      </c>
    </row>
    <row r="240" spans="1:79" x14ac:dyDescent="0.25">
      <c r="A240" s="11"/>
      <c r="B240" s="23" t="s">
        <v>271</v>
      </c>
      <c r="C240" s="23" t="s">
        <v>272</v>
      </c>
      <c r="D240" s="23"/>
      <c r="E240" s="26"/>
      <c r="F240" s="23" t="s">
        <v>273</v>
      </c>
      <c r="G240" s="26"/>
      <c r="H240" s="23" t="s">
        <v>274</v>
      </c>
      <c r="I240" s="23" t="s">
        <v>275</v>
      </c>
      <c r="J240" s="23" t="s">
        <v>276</v>
      </c>
      <c r="K240" s="4"/>
      <c r="L240" s="11"/>
      <c r="M240" s="11"/>
      <c r="N240" s="11"/>
      <c r="O240" s="11"/>
      <c r="P240" s="11"/>
      <c r="Q240" s="4"/>
      <c r="AN240" s="63" t="s">
        <v>3471</v>
      </c>
      <c r="AZ240" s="37" t="str">
        <f>IFERROR(IF(COUNTA(H240,I240,J240)=3,DATE(J240,MATCH(I240,{"Jan";"Feb";"Mar";"Apr";"May";"Jun";"Jul";"Aug";"Sep";"Oct";"Nov";"Dec"},0),H240),""),"")</f>
        <v/>
      </c>
    </row>
    <row r="241" spans="1:79" x14ac:dyDescent="0.25">
      <c r="A241" s="11"/>
      <c r="B241" s="90" t="str">
        <f ca="1">BA241&amp;BB241&amp;BC241&amp;BD241&amp;BE241&amp;BF241&amp;BG241&amp;BH241&amp;BI241&amp;BJ241&amp;BK241&amp;BL241&amp;BM241</f>
        <v/>
      </c>
      <c r="C241" s="91"/>
      <c r="D241" s="91"/>
      <c r="E241" s="91"/>
      <c r="F241" s="91"/>
      <c r="G241" s="91"/>
      <c r="H241" s="91"/>
      <c r="I241" s="91"/>
      <c r="J241" s="91"/>
      <c r="K241" s="91"/>
      <c r="L241" s="91"/>
      <c r="M241" s="91"/>
      <c r="N241" s="91"/>
      <c r="O241" s="91"/>
      <c r="P241" s="91"/>
      <c r="Q241" s="4"/>
      <c r="AN241" s="63" t="s">
        <v>3472</v>
      </c>
      <c r="AZ241" s="37" t="str">
        <f>IFERROR(IF(COUNTA(H241,I241,J241)=3,DATE(J241,MATCH(I241,{"Jan";"Feb";"Mar";"Apr";"May";"Jun";"Jul";"Aug";"Sep";"Oct";"Nov";"Dec"},0),H241),""),"")</f>
        <v/>
      </c>
      <c r="BA241" s="37" t="str">
        <f>IF(AND(C153="",H239="",C239&lt;&gt;""),"Please enter a complete visit or assessment date.  ","")</f>
        <v/>
      </c>
      <c r="BB241" s="37" t="str">
        <f>IF(C239="","",IF(AND(COUNTA(C153,D153,E153)&gt;1,COUNTA(C153,D153,E153)&lt;3),"Please enter a complete visit date.  ",IF(COUNTA(C153,D153,E153)=0,"",IF(COUNTIF(AN$2:AN$7306,C153&amp;D153&amp;E153)&gt;0,"","Enter a valid visit date.  "))))</f>
        <v/>
      </c>
      <c r="BC241" s="37" t="str">
        <f>IF(AND(COUNTA(H239,I239,J239)&gt;1,COUNTA(H239,I239,J239)&lt;3),"Please enter a complete assessment date.  ",IF(COUNTA(H239,I239,J239)=0,"",IF(COUNTIF(AN$2:AN$7306,H239&amp;I239&amp;J239)&gt;0,"","Enter a valid assessment date.  ")))</f>
        <v/>
      </c>
      <c r="BD241" s="37" t="str">
        <f t="shared" ref="BD241" si="138">IF(AND(C239="",H239&amp;I239&amp;H239&amp;J239&lt;&gt;""),"Information on this lesion exists, but no evaluation result is entered.  ","")</f>
        <v/>
      </c>
      <c r="BE241" s="37" t="str">
        <f ca="1">IF(C239="","",IF(AZ153="","",IF(AZ153&gt;NOW(),"Visit date is in the future.  ","")))</f>
        <v/>
      </c>
      <c r="BF241" s="37" t="str">
        <f t="shared" ref="BF241" ca="1" si="139">IF(AZ239&lt;&gt;"",IF(AZ239&gt;NOW(),"Assessment date is in the future.  ",""),"")</f>
        <v/>
      </c>
      <c r="BG241" s="37" t="str">
        <f t="shared" ref="BG241" si="140">IF(AND(C239&lt;&gt;"",F239&lt;&gt;""),"The result cannot be provided if indicated as Not Done.  ","")</f>
        <v/>
      </c>
      <c r="BH241" s="37" t="str">
        <f>IF(AZ153="","",IF(AZ153&lt;=AZ147,"Visit date is not after visit or assessment dates in the prior visit.  ",""))</f>
        <v/>
      </c>
      <c r="BI241" s="37" t="str">
        <f>IF(AZ239&lt;&gt;"",IF(AZ239&lt;=AZ147,"Assessment date is not after visit or assessment dates in the prior visit.  ",""),"")</f>
        <v/>
      </c>
      <c r="BJ241" s="37" t="str">
        <f>IF(AND(C150="",OR(C239&lt;&gt;"",F239&lt;&gt;"")),"The Visit ID is missing.  ","")</f>
        <v/>
      </c>
      <c r="BK241" s="37" t="str">
        <f>IF(AND(OR(C239&lt;&gt;"",F239&lt;&gt;""),C$101=""),"No V0 lesion information exists for this same lesion (if you are adding a NEW lesion, go to New Lesion section).  ","")</f>
        <v/>
      </c>
      <c r="BM241" s="37" t="str">
        <f>IF(AND(C239&lt;&gt;"",COUNTIF(AJ$2:AJ$21,C150)&gt;1),"Visit ID already used.  ","")</f>
        <v/>
      </c>
      <c r="CA241" s="37" t="str">
        <f ca="1">IF(BA241&amp;BB241&amp;BC241&amp;BD241&amp;BE241&amp;BF241&amp;BG241&amp;BH241&amp;BI241&amp;BJ241&amp;BK241&amp;BL241&amp;BM241&amp;BN241&amp;BO241&amp;BP241&amp;BQ241&amp;BR241&amp;BS241&amp;BT241&amp;BU241&amp;BV141&amp;BW241&amp;BX241&amp;BY241&amp;BZ241&lt;&gt;"","V1Issue","V1Clean")</f>
        <v>V1Clean</v>
      </c>
    </row>
    <row r="242" spans="1:79" x14ac:dyDescent="0.25">
      <c r="A242" s="11"/>
      <c r="B242" s="91"/>
      <c r="C242" s="91"/>
      <c r="D242" s="91"/>
      <c r="E242" s="91"/>
      <c r="F242" s="91"/>
      <c r="G242" s="91"/>
      <c r="H242" s="91"/>
      <c r="I242" s="91"/>
      <c r="J242" s="91"/>
      <c r="K242" s="91"/>
      <c r="L242" s="91"/>
      <c r="M242" s="91"/>
      <c r="N242" s="91"/>
      <c r="O242" s="91"/>
      <c r="P242" s="91"/>
      <c r="Q242" s="4"/>
      <c r="AN242" s="63" t="s">
        <v>3473</v>
      </c>
      <c r="AZ242" s="37" t="str">
        <f>IFERROR(IF(COUNTA(H242,I242,J242)=3,DATE(J242,MATCH(I242,{"Jan";"Feb";"Mar";"Apr";"May";"Jun";"Jul";"Aug";"Sep";"Oct";"Nov";"Dec"},0),H242),""),"")</f>
        <v/>
      </c>
    </row>
    <row r="243" spans="1:79" x14ac:dyDescent="0.25">
      <c r="A243" s="11"/>
      <c r="B243" s="11"/>
      <c r="C243" s="11"/>
      <c r="D243" s="11"/>
      <c r="E243" s="11"/>
      <c r="F243" s="11"/>
      <c r="G243" s="11"/>
      <c r="H243" s="19"/>
      <c r="I243" s="4"/>
      <c r="J243" s="4"/>
      <c r="K243" s="4"/>
      <c r="L243" s="11"/>
      <c r="M243" s="11"/>
      <c r="N243" s="11"/>
      <c r="O243" s="11"/>
      <c r="P243" s="11"/>
      <c r="Q243" s="4"/>
      <c r="AN243" s="63" t="s">
        <v>3474</v>
      </c>
      <c r="AZ243" s="37" t="str">
        <f>IFERROR(IF(COUNTA(H243,I243,J243)=3,DATE(J243,MATCH(I243,{"Jan";"Feb";"Mar";"Apr";"May";"Jun";"Jul";"Aug";"Sep";"Oct";"Nov";"Dec"},0),H243),""),"")</f>
        <v/>
      </c>
    </row>
    <row r="244" spans="1:79" x14ac:dyDescent="0.25">
      <c r="A244" s="11"/>
      <c r="B244" s="11"/>
      <c r="C244" s="11"/>
      <c r="D244" s="11"/>
      <c r="E244" s="11"/>
      <c r="F244" s="11"/>
      <c r="G244" s="11"/>
      <c r="H244" s="19" t="s">
        <v>92</v>
      </c>
      <c r="I244" s="4"/>
      <c r="J244" s="4"/>
      <c r="K244" s="4"/>
      <c r="L244" s="11"/>
      <c r="M244" s="11"/>
      <c r="N244" s="11"/>
      <c r="O244" s="11"/>
      <c r="P244" s="11"/>
      <c r="Q244" s="4"/>
      <c r="AN244" s="63" t="s">
        <v>3475</v>
      </c>
      <c r="AZ244" s="37" t="str">
        <f>IFERROR(IF(COUNTA(H244,I244,J244)=3,DATE(J244,MATCH(I244,{"Jan";"Feb";"Mar";"Apr";"May";"Jun";"Jul";"Aug";"Sep";"Oct";"Nov";"Dec"},0),H244),""),"")</f>
        <v/>
      </c>
    </row>
    <row r="245" spans="1:79" x14ac:dyDescent="0.25">
      <c r="A245" s="11"/>
      <c r="B245" s="4"/>
      <c r="C245" s="25" t="s">
        <v>186</v>
      </c>
      <c r="D245" s="25"/>
      <c r="E245" s="25"/>
      <c r="F245" s="25" t="s">
        <v>315</v>
      </c>
      <c r="G245" s="4"/>
      <c r="H245" s="25" t="s">
        <v>47</v>
      </c>
      <c r="I245" s="25" t="s">
        <v>48</v>
      </c>
      <c r="J245" s="25" t="s">
        <v>49</v>
      </c>
      <c r="K245" s="4"/>
      <c r="L245" s="11"/>
      <c r="M245" s="11"/>
      <c r="N245" s="11"/>
      <c r="O245" s="11"/>
      <c r="P245" s="11"/>
      <c r="Q245" s="4"/>
      <c r="AN245" s="63" t="s">
        <v>3476</v>
      </c>
      <c r="AZ245" s="37" t="str">
        <f>IFERROR(IF(COUNTA(H245,I245,J245)=3,DATE(J245,MATCH(I245,{"Jan";"Feb";"Mar";"Apr";"May";"Jun";"Jul";"Aug";"Sep";"Oct";"Nov";"Dec"},0),H245),""),"")</f>
        <v/>
      </c>
    </row>
    <row r="246" spans="1:79" x14ac:dyDescent="0.25">
      <c r="A246" s="11"/>
      <c r="B246" s="34" t="str">
        <f xml:space="preserve"> C150&amp;" Non-Target Lesion (NT5)"</f>
        <v>V1 Non-Target Lesion (NT5)</v>
      </c>
      <c r="C246" s="74"/>
      <c r="D246" s="75"/>
      <c r="E246" s="4"/>
      <c r="F246" s="17"/>
      <c r="G246" s="4"/>
      <c r="H246" s="32"/>
      <c r="I246" s="32"/>
      <c r="J246" s="32"/>
      <c r="K246" s="4"/>
      <c r="L246" s="11"/>
      <c r="M246" s="11"/>
      <c r="N246" s="11"/>
      <c r="O246" s="11"/>
      <c r="P246" s="11"/>
      <c r="Q246" s="4"/>
      <c r="AN246" s="63" t="s">
        <v>3477</v>
      </c>
      <c r="AZ246" s="37" t="str">
        <f>IFERROR(IF(COUNTA(H246,I246,J246)=3,DATE(J246,MATCH(I246,{"Jan";"Feb";"Mar";"Apr";"May";"Jun";"Jul";"Aug";"Sep";"Oct";"Nov";"Dec"},0),H246),""),"")</f>
        <v/>
      </c>
    </row>
    <row r="247" spans="1:79" x14ac:dyDescent="0.25">
      <c r="A247" s="11"/>
      <c r="B247" s="23" t="s">
        <v>277</v>
      </c>
      <c r="C247" s="23" t="s">
        <v>278</v>
      </c>
      <c r="D247" s="23"/>
      <c r="E247" s="26"/>
      <c r="F247" s="23" t="s">
        <v>279</v>
      </c>
      <c r="G247" s="26"/>
      <c r="H247" s="23" t="s">
        <v>280</v>
      </c>
      <c r="I247" s="23" t="s">
        <v>281</v>
      </c>
      <c r="J247" s="23" t="s">
        <v>282</v>
      </c>
      <c r="K247" s="4"/>
      <c r="L247" s="11"/>
      <c r="M247" s="11"/>
      <c r="N247" s="11"/>
      <c r="O247" s="11"/>
      <c r="P247" s="11"/>
      <c r="Q247" s="4"/>
      <c r="AN247" s="63" t="s">
        <v>3478</v>
      </c>
      <c r="AZ247" s="37" t="str">
        <f>IFERROR(IF(COUNTA(H247,I247,J247)=3,DATE(J247,MATCH(I247,{"Jan";"Feb";"Mar";"Apr";"May";"Jun";"Jul";"Aug";"Sep";"Oct";"Nov";"Dec"},0),H247),""),"")</f>
        <v/>
      </c>
    </row>
    <row r="248" spans="1:79" x14ac:dyDescent="0.25">
      <c r="A248" s="11"/>
      <c r="B248" s="90" t="str">
        <f ca="1">BA248&amp;BB248&amp;BC248&amp;BD248&amp;BE248&amp;BF248&amp;BG248&amp;BH248&amp;BI248&amp;BJ248&amp;BK248&amp;BL248&amp;BM248</f>
        <v/>
      </c>
      <c r="C248" s="91"/>
      <c r="D248" s="91"/>
      <c r="E248" s="91"/>
      <c r="F248" s="91"/>
      <c r="G248" s="91"/>
      <c r="H248" s="91"/>
      <c r="I248" s="91"/>
      <c r="J248" s="91"/>
      <c r="K248" s="91"/>
      <c r="L248" s="91"/>
      <c r="M248" s="91"/>
      <c r="N248" s="91"/>
      <c r="O248" s="91"/>
      <c r="P248" s="91"/>
      <c r="Q248" s="4"/>
      <c r="AN248" s="63" t="s">
        <v>3479</v>
      </c>
      <c r="AZ248" s="37" t="str">
        <f>IFERROR(IF(COUNTA(H248,I248,J248)=3,DATE(J248,MATCH(I248,{"Jan";"Feb";"Mar";"Apr";"May";"Jun";"Jul";"Aug";"Sep";"Oct";"Nov";"Dec"},0),H248),""),"")</f>
        <v/>
      </c>
      <c r="BA248" s="37" t="str">
        <f>IF(AND(C153="",H246="",C246&lt;&gt;""),"Please enter a complete visit or assessment date.  ","")</f>
        <v/>
      </c>
      <c r="BB248" s="37" t="str">
        <f>IF(C246="","",IF(AND(COUNTA(C153,D153,E153)&gt;1,COUNTA(C153,D153,E153)&lt;3),"Please enter a complete visit date.  ",IF(COUNTA(C153,D153,E153)=0,"",IF(COUNTIF(AN$2:AN$7306,C153&amp;D153&amp;E153)&gt;0,"","Enter a valid visit date.  "))))</f>
        <v/>
      </c>
      <c r="BC248" s="37" t="str">
        <f>IF(AND(COUNTA(H246,I246,J246)&gt;1,COUNTA(H246,I246,J246)&lt;3),"Please enter a complete assessment date.  ",IF(COUNTA(H246,I246,J246)=0,"",IF(COUNTIF(AN$2:AN$7306,H246&amp;I246&amp;J246)&gt;0,"","Enter a valid assessment date.  ")))</f>
        <v/>
      </c>
      <c r="BD248" s="37" t="str">
        <f t="shared" ref="BD248" si="141">IF(AND(C246="",H246&amp;I246&amp;H246&amp;J246&lt;&gt;""),"Information on this lesion exists, but no evaluation result is entered.  ","")</f>
        <v/>
      </c>
      <c r="BE248" s="37" t="str">
        <f ca="1">IF(C246="","",IF(AZ153="","",IF(AZ153&gt;NOW(),"Visit date is in the future.  ","")))</f>
        <v/>
      </c>
      <c r="BF248" s="37" t="str">
        <f t="shared" ref="BF248" ca="1" si="142">IF(AZ246&lt;&gt;"",IF(AZ246&gt;NOW(),"Assessment date is in the future.  ",""),"")</f>
        <v/>
      </c>
      <c r="BG248" s="37" t="str">
        <f t="shared" ref="BG248" si="143">IF(AND(C246&lt;&gt;"",F246&lt;&gt;""),"The result cannot be provided if indicated as Not Done.  ","")</f>
        <v/>
      </c>
      <c r="BH248" s="37" t="str">
        <f>IF(AZ153="","",IF(AZ153&lt;=AZ147,"Visit date is not after visit or assessment dates in the prior visit.  ",""))</f>
        <v/>
      </c>
      <c r="BI248" s="37" t="str">
        <f>IF(AZ246&lt;&gt;"",IF(AZ246&lt;=AZ147,"Assessment date is not after visit or assessment dates in the prior visit.  ",""),"")</f>
        <v/>
      </c>
      <c r="BJ248" s="37" t="str">
        <f>IF(AND(C150="",OR(C246&lt;&gt;"",F246&lt;&gt;"")),"The Visit ID is missing.  ","")</f>
        <v/>
      </c>
      <c r="BK248" s="37" t="str">
        <f>IF(AND(OR(C246&lt;&gt;"",F246&lt;&gt;""),C$108=""),"No V0 lesion information exists for this same lesion (if you are adding a NEW lesion, go to New Lesion section).  ","")</f>
        <v/>
      </c>
      <c r="BM248" s="37" t="str">
        <f>IF(AND(C246&lt;&gt;"",COUNTIF(AJ$2:AJ$21,C150)&gt;1),"Visit ID already used.  ","")</f>
        <v/>
      </c>
      <c r="CA248" s="37" t="str">
        <f ca="1">IF(BA248&amp;BB248&amp;BC248&amp;BD248&amp;BE248&amp;BF248&amp;BG248&amp;BH248&amp;BI248&amp;BJ248&amp;BK248&amp;BL248&amp;BM248&amp;BN248&amp;BO248&amp;BP248&amp;BQ248&amp;BR248&amp;BS248&amp;BT248&amp;BU248&amp;BV148&amp;BW248&amp;BX248&amp;BY248&amp;BZ248&lt;&gt;"","V1Issue","V1Clean")</f>
        <v>V1Clean</v>
      </c>
    </row>
    <row r="249" spans="1:79" x14ac:dyDescent="0.25">
      <c r="A249" s="11"/>
      <c r="B249" s="91"/>
      <c r="C249" s="91"/>
      <c r="D249" s="91"/>
      <c r="E249" s="91"/>
      <c r="F249" s="91"/>
      <c r="G249" s="91"/>
      <c r="H249" s="91"/>
      <c r="I249" s="91"/>
      <c r="J249" s="91"/>
      <c r="K249" s="91"/>
      <c r="L249" s="91"/>
      <c r="M249" s="91"/>
      <c r="N249" s="91"/>
      <c r="O249" s="91"/>
      <c r="P249" s="91"/>
      <c r="Q249" s="4"/>
      <c r="AN249" s="63" t="s">
        <v>3480</v>
      </c>
      <c r="AZ249" s="37" t="str">
        <f>IFERROR(IF(COUNTA(H249,I249,J249)=3,DATE(J249,MATCH(I249,{"Jan";"Feb";"Mar";"Apr";"May";"Jun";"Jul";"Aug";"Sep";"Oct";"Nov";"Dec"},0),H249),""),"")</f>
        <v/>
      </c>
    </row>
    <row r="250" spans="1:79" x14ac:dyDescent="0.25">
      <c r="A250" s="11"/>
      <c r="B250" s="11"/>
      <c r="C250" s="11"/>
      <c r="D250" s="11"/>
      <c r="E250" s="11"/>
      <c r="F250" s="11"/>
      <c r="G250" s="11"/>
      <c r="H250" s="19"/>
      <c r="I250" s="4"/>
      <c r="J250" s="4"/>
      <c r="K250" s="4"/>
      <c r="L250" s="11"/>
      <c r="M250" s="11"/>
      <c r="N250" s="11"/>
      <c r="O250" s="11"/>
      <c r="P250" s="11"/>
      <c r="Q250" s="4"/>
      <c r="AN250" s="63" t="s">
        <v>3481</v>
      </c>
      <c r="AZ250" s="37" t="str">
        <f>IFERROR(IF(COUNTA(H250,I250,J250)=3,DATE(J250,MATCH(I250,{"Jan";"Feb";"Mar";"Apr";"May";"Jun";"Jul";"Aug";"Sep";"Oct";"Nov";"Dec"},0),H250),""),"")</f>
        <v/>
      </c>
    </row>
    <row r="251" spans="1:79" x14ac:dyDescent="0.25">
      <c r="A251" s="11"/>
      <c r="B251" s="11"/>
      <c r="C251" s="11"/>
      <c r="D251" s="11"/>
      <c r="E251" s="11"/>
      <c r="F251" s="11"/>
      <c r="G251" s="11"/>
      <c r="H251" s="19" t="s">
        <v>92</v>
      </c>
      <c r="I251" s="4"/>
      <c r="J251" s="4"/>
      <c r="K251" s="4"/>
      <c r="L251" s="11"/>
      <c r="M251" s="11"/>
      <c r="N251" s="11"/>
      <c r="O251" s="11"/>
      <c r="P251" s="11"/>
      <c r="Q251" s="4"/>
      <c r="AN251" s="63" t="s">
        <v>3482</v>
      </c>
      <c r="AZ251" s="37" t="str">
        <f>IFERROR(IF(COUNTA(H251,I251,J251)=3,DATE(J251,MATCH(I251,{"Jan";"Feb";"Mar";"Apr";"May";"Jun";"Jul";"Aug";"Sep";"Oct";"Nov";"Dec"},0),H251),""),"")</f>
        <v/>
      </c>
    </row>
    <row r="252" spans="1:79" x14ac:dyDescent="0.25">
      <c r="A252" s="11"/>
      <c r="B252" s="4"/>
      <c r="C252" s="25" t="s">
        <v>186</v>
      </c>
      <c r="D252" s="25"/>
      <c r="E252" s="25"/>
      <c r="F252" s="25" t="s">
        <v>315</v>
      </c>
      <c r="G252" s="4"/>
      <c r="H252" s="25" t="s">
        <v>47</v>
      </c>
      <c r="I252" s="25" t="s">
        <v>48</v>
      </c>
      <c r="J252" s="25" t="s">
        <v>49</v>
      </c>
      <c r="K252" s="4"/>
      <c r="L252" s="11"/>
      <c r="M252" s="11"/>
      <c r="N252" s="11"/>
      <c r="O252" s="11"/>
      <c r="P252" s="11"/>
      <c r="Q252" s="4"/>
      <c r="AN252" s="63" t="s">
        <v>3483</v>
      </c>
      <c r="AZ252" s="37" t="str">
        <f>IFERROR(IF(COUNTA(H252,I252,J252)=3,DATE(J252,MATCH(I252,{"Jan";"Feb";"Mar";"Apr";"May";"Jun";"Jul";"Aug";"Sep";"Oct";"Nov";"Dec"},0),H252),""),"")</f>
        <v/>
      </c>
    </row>
    <row r="253" spans="1:79" x14ac:dyDescent="0.25">
      <c r="A253" s="11"/>
      <c r="B253" s="34" t="str">
        <f xml:space="preserve"> C150&amp;" Non-Target Lesion (NT6)"</f>
        <v>V1 Non-Target Lesion (NT6)</v>
      </c>
      <c r="C253" s="74"/>
      <c r="D253" s="75"/>
      <c r="E253" s="4"/>
      <c r="F253" s="17"/>
      <c r="G253" s="4"/>
      <c r="H253" s="32"/>
      <c r="I253" s="32"/>
      <c r="J253" s="32"/>
      <c r="K253" s="4"/>
      <c r="L253" s="11"/>
      <c r="M253" s="11"/>
      <c r="N253" s="11"/>
      <c r="O253" s="11"/>
      <c r="P253" s="11"/>
      <c r="Q253" s="4"/>
      <c r="AN253" s="63" t="s">
        <v>3484</v>
      </c>
      <c r="AZ253" s="37" t="str">
        <f>IFERROR(IF(COUNTA(H253,I253,J253)=3,DATE(J253,MATCH(I253,{"Jan";"Feb";"Mar";"Apr";"May";"Jun";"Jul";"Aug";"Sep";"Oct";"Nov";"Dec"},0),H253),""),"")</f>
        <v/>
      </c>
    </row>
    <row r="254" spans="1:79" x14ac:dyDescent="0.25">
      <c r="A254" s="11"/>
      <c r="B254" s="23" t="s">
        <v>283</v>
      </c>
      <c r="C254" s="23" t="s">
        <v>284</v>
      </c>
      <c r="D254" s="23"/>
      <c r="E254" s="26"/>
      <c r="F254" s="23" t="s">
        <v>285</v>
      </c>
      <c r="G254" s="26"/>
      <c r="H254" s="23" t="s">
        <v>286</v>
      </c>
      <c r="I254" s="23" t="s">
        <v>287</v>
      </c>
      <c r="J254" s="23" t="s">
        <v>288</v>
      </c>
      <c r="K254" s="4"/>
      <c r="L254" s="11"/>
      <c r="M254" s="11"/>
      <c r="N254" s="11"/>
      <c r="O254" s="11"/>
      <c r="P254" s="11"/>
      <c r="Q254" s="4"/>
      <c r="AN254" s="63" t="s">
        <v>3485</v>
      </c>
      <c r="AZ254" s="37" t="str">
        <f>IFERROR(IF(COUNTA(H254,I254,J254)=3,DATE(J254,MATCH(I254,{"Jan";"Feb";"Mar";"Apr";"May";"Jun";"Jul";"Aug";"Sep";"Oct";"Nov";"Dec"},0),H254),""),"")</f>
        <v/>
      </c>
    </row>
    <row r="255" spans="1:79" x14ac:dyDescent="0.25">
      <c r="A255" s="11"/>
      <c r="B255" s="90" t="str">
        <f ca="1">BA255&amp;BB255&amp;BC255&amp;BD255&amp;BE255&amp;BF255&amp;BG255&amp;BH255&amp;BI255&amp;BJ255&amp;BK255&amp;BL255&amp;BM255</f>
        <v/>
      </c>
      <c r="C255" s="91"/>
      <c r="D255" s="91"/>
      <c r="E255" s="91"/>
      <c r="F255" s="91"/>
      <c r="G255" s="91"/>
      <c r="H255" s="91"/>
      <c r="I255" s="91"/>
      <c r="J255" s="91"/>
      <c r="K255" s="91"/>
      <c r="L255" s="91"/>
      <c r="M255" s="91"/>
      <c r="N255" s="91"/>
      <c r="O255" s="91"/>
      <c r="P255" s="91"/>
      <c r="Q255" s="4"/>
      <c r="AN255" s="63" t="s">
        <v>3486</v>
      </c>
      <c r="AZ255" s="37" t="str">
        <f>IFERROR(IF(COUNTA(H255,I255,J255)=3,DATE(J255,MATCH(I255,{"Jan";"Feb";"Mar";"Apr";"May";"Jun";"Jul";"Aug";"Sep";"Oct";"Nov";"Dec"},0),H255),""),"")</f>
        <v/>
      </c>
      <c r="BA255" s="37" t="str">
        <f>IF(AND(C153="",H253="",C253&lt;&gt;""),"Please enter a complete visit or assessment date.  ","")</f>
        <v/>
      </c>
      <c r="BB255" s="37" t="str">
        <f>IF(C253="","",IF(AND(COUNTA(C153,D153,E153)&gt;1,COUNTA(C153,D153,E153)&lt;3),"Please enter a complete visit date.  ",IF(COUNTA(C153,D153,E153)=0,"",IF(COUNTIF(AN$2:AN$7306,C153&amp;D153&amp;E153)&gt;0,"","Enter a valid visit date.  "))))</f>
        <v/>
      </c>
      <c r="BC255" s="37" t="str">
        <f>IF(AND(COUNTA(H253,I253,J253)&gt;1,COUNTA(H253,I253,J253)&lt;3),"Please enter a complete assessment date.  ",IF(COUNTA(H253,I253,J253)=0,"",IF(COUNTIF(AN$2:AN$7306,H253&amp;I253&amp;J253)&gt;0,"","Enter a valid assessment date.  ")))</f>
        <v/>
      </c>
      <c r="BD255" s="37" t="str">
        <f t="shared" ref="BD255" si="144">IF(AND(C253="",H253&amp;I253&amp;H253&amp;J253&lt;&gt;""),"Information on this lesion exists, but no evaluation result is entered.  ","")</f>
        <v/>
      </c>
      <c r="BE255" s="37" t="str">
        <f ca="1">IF(C253="","",IF(AZ153="","",IF(AZ153&gt;NOW(),"Visit date is in the future.  ","")))</f>
        <v/>
      </c>
      <c r="BF255" s="37" t="str">
        <f t="shared" ref="BF255" ca="1" si="145">IF(AZ253&lt;&gt;"",IF(AZ253&gt;NOW(),"Assessment date is in the future.  ",""),"")</f>
        <v/>
      </c>
      <c r="BG255" s="37" t="str">
        <f t="shared" ref="BG255" si="146">IF(AND(C253&lt;&gt;"",F253&lt;&gt;""),"The result cannot be provided if indicated as Not Done.  ","")</f>
        <v/>
      </c>
      <c r="BH255" s="37" t="str">
        <f>IF(AZ153="","",IF(AZ153&lt;=AZ147,"Visit date is not after visit or assessment dates in the prior visit.  ",""))</f>
        <v/>
      </c>
      <c r="BI255" s="37" t="str">
        <f>IF(AZ253&lt;&gt;"",IF(AZ253&lt;=AZ147,"Assessment date is not after visit or assessment dates in the prior visit.  ",""),"")</f>
        <v/>
      </c>
      <c r="BJ255" s="37" t="str">
        <f>IF(AND(C150="",OR(C253&lt;&gt;"",F253&lt;&gt;"")),"The Visit ID is missing.  ","")</f>
        <v/>
      </c>
      <c r="BK255" s="37" t="str">
        <f>IF(AND(OR(C253&lt;&gt;"",F253&lt;&gt;""),C$115=""),"No V0 lesion information exists for this same lesion (if you are adding a NEW lesion, go to New Lesion section).  ","")</f>
        <v/>
      </c>
      <c r="BM255" s="37" t="str">
        <f>IF(AND(C253&lt;&gt;"",COUNTIF(AJ$2:AJ$21,C150)&gt;1),"Visit ID already used.  ","")</f>
        <v/>
      </c>
      <c r="CA255" s="37" t="str">
        <f ca="1">IF(BA255&amp;BB255&amp;BC255&amp;BD255&amp;BE255&amp;BF255&amp;BG255&amp;BH255&amp;BI255&amp;BJ255&amp;BK255&amp;BL255&amp;BM255&amp;BN255&amp;BO255&amp;BP255&amp;BQ255&amp;BR255&amp;BS255&amp;BT255&amp;BU255&amp;BV155&amp;BW255&amp;BX255&amp;BY255&amp;BZ255&lt;&gt;"","V1Issue","V1Clean")</f>
        <v>V1Clean</v>
      </c>
    </row>
    <row r="256" spans="1:79" x14ac:dyDescent="0.25">
      <c r="A256" s="11"/>
      <c r="B256" s="91"/>
      <c r="C256" s="91"/>
      <c r="D256" s="91"/>
      <c r="E256" s="91"/>
      <c r="F256" s="91"/>
      <c r="G256" s="91"/>
      <c r="H256" s="91"/>
      <c r="I256" s="91"/>
      <c r="J256" s="91"/>
      <c r="K256" s="91"/>
      <c r="L256" s="91"/>
      <c r="M256" s="91"/>
      <c r="N256" s="91"/>
      <c r="O256" s="91"/>
      <c r="P256" s="91"/>
      <c r="Q256" s="4"/>
      <c r="AN256" s="63" t="s">
        <v>3487</v>
      </c>
      <c r="AZ256" s="37" t="str">
        <f>IFERROR(IF(COUNTA(H256,I256,J256)=3,DATE(J256,MATCH(I256,{"Jan";"Feb";"Mar";"Apr";"May";"Jun";"Jul";"Aug";"Sep";"Oct";"Nov";"Dec"},0),H256),""),"")</f>
        <v/>
      </c>
    </row>
    <row r="257" spans="1:79" x14ac:dyDescent="0.25">
      <c r="A257" s="11"/>
      <c r="B257" s="11"/>
      <c r="C257" s="11"/>
      <c r="D257" s="11"/>
      <c r="E257" s="11"/>
      <c r="F257" s="11"/>
      <c r="G257" s="11"/>
      <c r="H257" s="19"/>
      <c r="I257" s="4"/>
      <c r="J257" s="4"/>
      <c r="K257" s="4"/>
      <c r="L257" s="11"/>
      <c r="M257" s="11"/>
      <c r="N257" s="11"/>
      <c r="O257" s="11"/>
      <c r="P257" s="11"/>
      <c r="Q257" s="4"/>
      <c r="AN257" s="63" t="s">
        <v>3488</v>
      </c>
      <c r="AZ257" s="37" t="str">
        <f>IFERROR(IF(COUNTA(H257,I257,J257)=3,DATE(J257,MATCH(I257,{"Jan";"Feb";"Mar";"Apr";"May";"Jun";"Jul";"Aug";"Sep";"Oct";"Nov";"Dec"},0),H257),""),"")</f>
        <v/>
      </c>
    </row>
    <row r="258" spans="1:79" x14ac:dyDescent="0.25">
      <c r="A258" s="11"/>
      <c r="B258" s="11"/>
      <c r="C258" s="11"/>
      <c r="D258" s="11"/>
      <c r="E258" s="11"/>
      <c r="F258" s="11"/>
      <c r="G258" s="11"/>
      <c r="H258" s="19" t="s">
        <v>92</v>
      </c>
      <c r="I258" s="4"/>
      <c r="J258" s="4"/>
      <c r="K258" s="4"/>
      <c r="L258" s="11"/>
      <c r="M258" s="11"/>
      <c r="N258" s="11"/>
      <c r="O258" s="11"/>
      <c r="P258" s="11"/>
      <c r="Q258" s="4"/>
      <c r="AN258" s="63" t="s">
        <v>3489</v>
      </c>
      <c r="AZ258" s="37" t="str">
        <f>IFERROR(IF(COUNTA(H258,I258,J258)=3,DATE(J258,MATCH(I258,{"Jan";"Feb";"Mar";"Apr";"May";"Jun";"Jul";"Aug";"Sep";"Oct";"Nov";"Dec"},0),H258),""),"")</f>
        <v/>
      </c>
    </row>
    <row r="259" spans="1:79" x14ac:dyDescent="0.25">
      <c r="A259" s="11"/>
      <c r="B259" s="4"/>
      <c r="C259" s="25" t="s">
        <v>186</v>
      </c>
      <c r="D259" s="25"/>
      <c r="E259" s="25"/>
      <c r="F259" s="25" t="s">
        <v>315</v>
      </c>
      <c r="G259" s="4"/>
      <c r="H259" s="25" t="s">
        <v>47</v>
      </c>
      <c r="I259" s="25" t="s">
        <v>48</v>
      </c>
      <c r="J259" s="25" t="s">
        <v>49</v>
      </c>
      <c r="K259" s="4"/>
      <c r="L259" s="11"/>
      <c r="M259" s="11"/>
      <c r="N259" s="11"/>
      <c r="O259" s="11"/>
      <c r="P259" s="11"/>
      <c r="Q259" s="4"/>
      <c r="AN259" s="63" t="s">
        <v>3490</v>
      </c>
      <c r="AZ259" s="37" t="str">
        <f>IFERROR(IF(COUNTA(H259,I259,J259)=3,DATE(J259,MATCH(I259,{"Jan";"Feb";"Mar";"Apr";"May";"Jun";"Jul";"Aug";"Sep";"Oct";"Nov";"Dec"},0),H259),""),"")</f>
        <v/>
      </c>
    </row>
    <row r="260" spans="1:79" x14ac:dyDescent="0.25">
      <c r="A260" s="11"/>
      <c r="B260" s="34" t="str">
        <f xml:space="preserve"> C150&amp;" Non-Target Lesion (NT7)"</f>
        <v>V1 Non-Target Lesion (NT7)</v>
      </c>
      <c r="C260" s="74"/>
      <c r="D260" s="75"/>
      <c r="E260" s="4"/>
      <c r="F260" s="17"/>
      <c r="G260" s="4"/>
      <c r="H260" s="32"/>
      <c r="I260" s="32"/>
      <c r="J260" s="32"/>
      <c r="K260" s="4"/>
      <c r="L260" s="11"/>
      <c r="M260" s="11"/>
      <c r="N260" s="11"/>
      <c r="O260" s="11"/>
      <c r="P260" s="11"/>
      <c r="Q260" s="4"/>
      <c r="AN260" s="63" t="s">
        <v>3491</v>
      </c>
      <c r="AZ260" s="37" t="str">
        <f>IFERROR(IF(COUNTA(H260,I260,J260)=3,DATE(J260,MATCH(I260,{"Jan";"Feb";"Mar";"Apr";"May";"Jun";"Jul";"Aug";"Sep";"Oct";"Nov";"Dec"},0),H260),""),"")</f>
        <v/>
      </c>
    </row>
    <row r="261" spans="1:79" x14ac:dyDescent="0.25">
      <c r="A261" s="11"/>
      <c r="B261" s="23" t="s">
        <v>289</v>
      </c>
      <c r="C261" s="23" t="s">
        <v>290</v>
      </c>
      <c r="D261" s="23"/>
      <c r="E261" s="26"/>
      <c r="F261" s="23" t="s">
        <v>291</v>
      </c>
      <c r="G261" s="26"/>
      <c r="H261" s="23" t="s">
        <v>292</v>
      </c>
      <c r="I261" s="23" t="s">
        <v>293</v>
      </c>
      <c r="J261" s="23" t="s">
        <v>294</v>
      </c>
      <c r="K261" s="4"/>
      <c r="L261" s="11"/>
      <c r="M261" s="11"/>
      <c r="N261" s="11"/>
      <c r="O261" s="11"/>
      <c r="P261" s="11"/>
      <c r="Q261" s="4"/>
      <c r="AN261" s="63" t="s">
        <v>3492</v>
      </c>
      <c r="AZ261" s="37" t="str">
        <f>IFERROR(IF(COUNTA(H261,I261,J261)=3,DATE(J261,MATCH(I261,{"Jan";"Feb";"Mar";"Apr";"May";"Jun";"Jul";"Aug";"Sep";"Oct";"Nov";"Dec"},0),H261),""),"")</f>
        <v/>
      </c>
    </row>
    <row r="262" spans="1:79" x14ac:dyDescent="0.25">
      <c r="A262" s="11"/>
      <c r="B262" s="90" t="str">
        <f ca="1">BA262&amp;BB262&amp;BC262&amp;BD262&amp;BE262&amp;BF262&amp;BG262&amp;BH262&amp;BI262&amp;BJ262&amp;BK262&amp;BL262&amp;BM262</f>
        <v/>
      </c>
      <c r="C262" s="91"/>
      <c r="D262" s="91"/>
      <c r="E262" s="91"/>
      <c r="F262" s="91"/>
      <c r="G262" s="91"/>
      <c r="H262" s="91"/>
      <c r="I262" s="91"/>
      <c r="J262" s="91"/>
      <c r="K262" s="91"/>
      <c r="L262" s="91"/>
      <c r="M262" s="91"/>
      <c r="N262" s="91"/>
      <c r="O262" s="91"/>
      <c r="P262" s="91"/>
      <c r="Q262" s="4"/>
      <c r="AN262" s="63" t="s">
        <v>3493</v>
      </c>
      <c r="AZ262" s="37" t="str">
        <f>IFERROR(IF(COUNTA(H262,I262,J262)=3,DATE(J262,MATCH(I262,{"Jan";"Feb";"Mar";"Apr";"May";"Jun";"Jul";"Aug";"Sep";"Oct";"Nov";"Dec"},0),H262),""),"")</f>
        <v/>
      </c>
      <c r="BA262" s="37" t="str">
        <f>IF(AND(C153="",H260="",C260&lt;&gt;""),"Please enter a complete visit or assessment date.  ","")</f>
        <v/>
      </c>
      <c r="BB262" s="37" t="str">
        <f>IF(C260="","",IF(AND(COUNTA(C153,D153,E153)&gt;1,COUNTA(C153,D153,E153)&lt;3),"Please enter a complete visit date.  ",IF(COUNTA(C153,D153,E153)=0,"",IF(COUNTIF(AN$2:AN$7306,C153&amp;D153&amp;E153)&gt;0,"","Enter a valid visit date.  "))))</f>
        <v/>
      </c>
      <c r="BC262" s="37" t="str">
        <f>IF(AND(COUNTA(H260,I260,J260)&gt;1,COUNTA(H260,I260,J260)&lt;3),"Please enter a complete assessment date.  ",IF(COUNTA(H260,I260,J260)=0,"",IF(COUNTIF(AN$2:AN$7306,H260&amp;I260&amp;J260)&gt;0,"","Enter a valid assessment date.  ")))</f>
        <v/>
      </c>
      <c r="BD262" s="37" t="str">
        <f t="shared" ref="BD262" si="147">IF(AND(C260="",H260&amp;I260&amp;H260&amp;J260&lt;&gt;""),"Information on this lesion exists, but no evaluation result is entered.  ","")</f>
        <v/>
      </c>
      <c r="BE262" s="37" t="str">
        <f ca="1">IF(C260="","",IF(AZ153="","",IF(AZ153&gt;NOW(),"Visit date is in the future.  ","")))</f>
        <v/>
      </c>
      <c r="BF262" s="37" t="str">
        <f t="shared" ref="BF262" ca="1" si="148">IF(AZ260&lt;&gt;"",IF(AZ260&gt;NOW(),"Assessment date is in the future.  ",""),"")</f>
        <v/>
      </c>
      <c r="BG262" s="37" t="str">
        <f t="shared" ref="BG262" si="149">IF(AND(C260&lt;&gt;"",F260&lt;&gt;""),"The result cannot be provided if indicated as Not Done.  ","")</f>
        <v/>
      </c>
      <c r="BH262" s="37" t="str">
        <f>IF(AZ153="","",IF(AZ153&lt;=AZ147,"Visit date is not after visit or assessment dates in the prior visit.  ",""))</f>
        <v/>
      </c>
      <c r="BI262" s="37" t="str">
        <f>IF(AZ260&lt;&gt;"",IF(AZ260&lt;=AZ147,"Assessment date is not after visit or assessment dates in the prior visit.  ",""),"")</f>
        <v/>
      </c>
      <c r="BJ262" s="37" t="str">
        <f>IF(AND(C150="",OR(C260&lt;&gt;"",F260&lt;&gt;"")),"The Visit ID is missing.  ","")</f>
        <v/>
      </c>
      <c r="BK262" s="37" t="str">
        <f>IF(AND(OR(C260&lt;&gt;"",F260&lt;&gt;""),C$122=""),"No V0 lesion information exists for this same lesion (if you are adding a NEW lesion, go to New Lesion section).  ","")</f>
        <v/>
      </c>
      <c r="BM262" s="37" t="str">
        <f>IF(AND(C260&lt;&gt;"",COUNTIF(AJ$2:AJ$21,C150)&gt;1),"Visit ID already used.  ","")</f>
        <v/>
      </c>
      <c r="CA262" s="37" t="str">
        <f ca="1">IF(BA262&amp;BB262&amp;BC262&amp;BD262&amp;BE262&amp;BF262&amp;BG262&amp;BH262&amp;BI262&amp;BJ262&amp;BK262&amp;BL262&amp;BM262&amp;BN262&amp;BO262&amp;BP262&amp;BQ262&amp;BR262&amp;BS262&amp;BT262&amp;BU262&amp;BV162&amp;BW262&amp;BX262&amp;BY262&amp;BZ262&lt;&gt;"","V1Issue","V1Clean")</f>
        <v>V1Clean</v>
      </c>
    </row>
    <row r="263" spans="1:79" x14ac:dyDescent="0.25">
      <c r="A263" s="11"/>
      <c r="B263" s="91"/>
      <c r="C263" s="91"/>
      <c r="D263" s="91"/>
      <c r="E263" s="91"/>
      <c r="F263" s="91"/>
      <c r="G263" s="91"/>
      <c r="H263" s="91"/>
      <c r="I263" s="91"/>
      <c r="J263" s="91"/>
      <c r="K263" s="91"/>
      <c r="L263" s="91"/>
      <c r="M263" s="91"/>
      <c r="N263" s="91"/>
      <c r="O263" s="91"/>
      <c r="P263" s="91"/>
      <c r="Q263" s="4"/>
      <c r="AN263" s="63" t="s">
        <v>3494</v>
      </c>
      <c r="AZ263" s="37" t="str">
        <f>IFERROR(IF(COUNTA(H263,I263,J263)=3,DATE(J263,MATCH(I263,{"Jan";"Feb";"Mar";"Apr";"May";"Jun";"Jul";"Aug";"Sep";"Oct";"Nov";"Dec"},0),H263),""),"")</f>
        <v/>
      </c>
    </row>
    <row r="264" spans="1:79" x14ac:dyDescent="0.25">
      <c r="A264" s="11"/>
      <c r="B264" s="11"/>
      <c r="C264" s="11"/>
      <c r="D264" s="11"/>
      <c r="E264" s="11"/>
      <c r="F264" s="11"/>
      <c r="G264" s="11"/>
      <c r="H264" s="19"/>
      <c r="I264" s="4"/>
      <c r="J264" s="4"/>
      <c r="K264" s="4"/>
      <c r="L264" s="11"/>
      <c r="M264" s="11"/>
      <c r="N264" s="11"/>
      <c r="O264" s="11"/>
      <c r="P264" s="11"/>
      <c r="Q264" s="4"/>
      <c r="AN264" s="63" t="s">
        <v>3495</v>
      </c>
      <c r="AZ264" s="37" t="str">
        <f>IFERROR(IF(COUNTA(H264,I264,J264)=3,DATE(J264,MATCH(I264,{"Jan";"Feb";"Mar";"Apr";"May";"Jun";"Jul";"Aug";"Sep";"Oct";"Nov";"Dec"},0),H264),""),"")</f>
        <v/>
      </c>
    </row>
    <row r="265" spans="1:79" x14ac:dyDescent="0.25">
      <c r="A265" s="11"/>
      <c r="B265" s="11"/>
      <c r="C265" s="11"/>
      <c r="D265" s="11"/>
      <c r="E265" s="11"/>
      <c r="F265" s="11"/>
      <c r="G265" s="11"/>
      <c r="H265" s="19" t="s">
        <v>92</v>
      </c>
      <c r="I265" s="4"/>
      <c r="J265" s="4"/>
      <c r="K265" s="4"/>
      <c r="L265" s="11"/>
      <c r="M265" s="11"/>
      <c r="N265" s="11"/>
      <c r="O265" s="11"/>
      <c r="P265" s="11"/>
      <c r="Q265" s="4"/>
      <c r="AN265" s="63" t="s">
        <v>3496</v>
      </c>
      <c r="AZ265" s="37" t="str">
        <f>IFERROR(IF(COUNTA(H265,I265,J265)=3,DATE(J265,MATCH(I265,{"Jan";"Feb";"Mar";"Apr";"May";"Jun";"Jul";"Aug";"Sep";"Oct";"Nov";"Dec"},0),H265),""),"")</f>
        <v/>
      </c>
    </row>
    <row r="266" spans="1:79" x14ac:dyDescent="0.25">
      <c r="A266" s="11"/>
      <c r="B266" s="4"/>
      <c r="C266" s="25" t="s">
        <v>186</v>
      </c>
      <c r="D266" s="25"/>
      <c r="E266" s="25"/>
      <c r="F266" s="25" t="s">
        <v>315</v>
      </c>
      <c r="G266" s="4"/>
      <c r="H266" s="25" t="s">
        <v>47</v>
      </c>
      <c r="I266" s="25" t="s">
        <v>48</v>
      </c>
      <c r="J266" s="25" t="s">
        <v>49</v>
      </c>
      <c r="K266" s="4"/>
      <c r="L266" s="11"/>
      <c r="M266" s="11"/>
      <c r="N266" s="11"/>
      <c r="O266" s="11"/>
      <c r="P266" s="11"/>
      <c r="Q266" s="4"/>
      <c r="AN266" s="63" t="s">
        <v>3497</v>
      </c>
      <c r="AZ266" s="37" t="str">
        <f>IFERROR(IF(COUNTA(H266,I266,J266)=3,DATE(J266,MATCH(I266,{"Jan";"Feb";"Mar";"Apr";"May";"Jun";"Jul";"Aug";"Sep";"Oct";"Nov";"Dec"},0),H266),""),"")</f>
        <v/>
      </c>
    </row>
    <row r="267" spans="1:79" x14ac:dyDescent="0.25">
      <c r="A267" s="11"/>
      <c r="B267" s="34" t="str">
        <f xml:space="preserve"> C150&amp;" Non-Target Lesion (NT8)"</f>
        <v>V1 Non-Target Lesion (NT8)</v>
      </c>
      <c r="C267" s="74"/>
      <c r="D267" s="75"/>
      <c r="E267" s="4"/>
      <c r="F267" s="17"/>
      <c r="G267" s="4"/>
      <c r="H267" s="32"/>
      <c r="I267" s="32"/>
      <c r="J267" s="32"/>
      <c r="K267" s="4"/>
      <c r="L267" s="11"/>
      <c r="M267" s="11"/>
      <c r="N267" s="11"/>
      <c r="O267" s="11"/>
      <c r="P267" s="11"/>
      <c r="Q267" s="4"/>
      <c r="AN267" s="63" t="s">
        <v>3498</v>
      </c>
      <c r="AZ267" s="37" t="str">
        <f>IFERROR(IF(COUNTA(H267,I267,J267)=3,DATE(J267,MATCH(I267,{"Jan";"Feb";"Mar";"Apr";"May";"Jun";"Jul";"Aug";"Sep";"Oct";"Nov";"Dec"},0),H267),""),"")</f>
        <v/>
      </c>
    </row>
    <row r="268" spans="1:79" x14ac:dyDescent="0.25">
      <c r="A268" s="11"/>
      <c r="B268" s="23" t="s">
        <v>295</v>
      </c>
      <c r="C268" s="23" t="s">
        <v>296</v>
      </c>
      <c r="D268" s="23"/>
      <c r="E268" s="26"/>
      <c r="F268" s="23" t="s">
        <v>297</v>
      </c>
      <c r="G268" s="26"/>
      <c r="H268" s="23" t="s">
        <v>298</v>
      </c>
      <c r="I268" s="23" t="s">
        <v>299</v>
      </c>
      <c r="J268" s="23" t="s">
        <v>300</v>
      </c>
      <c r="K268" s="4"/>
      <c r="L268" s="11"/>
      <c r="M268" s="11"/>
      <c r="N268" s="11"/>
      <c r="O268" s="11"/>
      <c r="P268" s="11"/>
      <c r="Q268" s="4"/>
      <c r="AN268" s="63" t="s">
        <v>3499</v>
      </c>
      <c r="AZ268" s="37" t="str">
        <f>IFERROR(IF(COUNTA(H268,I268,J268)=3,DATE(J268,MATCH(I268,{"Jan";"Feb";"Mar";"Apr";"May";"Jun";"Jul";"Aug";"Sep";"Oct";"Nov";"Dec"},0),H268),""),"")</f>
        <v/>
      </c>
    </row>
    <row r="269" spans="1:79" x14ac:dyDescent="0.25">
      <c r="A269" s="11"/>
      <c r="B269" s="90" t="str">
        <f ca="1">BA269&amp;BB269&amp;BC269&amp;BD269&amp;BE269&amp;BF269&amp;BG269&amp;BH269&amp;BI269&amp;BJ269&amp;BK269&amp;BL269&amp;BM269</f>
        <v/>
      </c>
      <c r="C269" s="91"/>
      <c r="D269" s="91"/>
      <c r="E269" s="91"/>
      <c r="F269" s="91"/>
      <c r="G269" s="91"/>
      <c r="H269" s="91"/>
      <c r="I269" s="91"/>
      <c r="J269" s="91"/>
      <c r="K269" s="91"/>
      <c r="L269" s="91"/>
      <c r="M269" s="91"/>
      <c r="N269" s="91"/>
      <c r="O269" s="91"/>
      <c r="P269" s="91"/>
      <c r="Q269" s="4"/>
      <c r="AN269" s="63" t="s">
        <v>3500</v>
      </c>
      <c r="AZ269" s="37" t="str">
        <f>IFERROR(IF(COUNTA(H269,I269,J269)=3,DATE(J269,MATCH(I269,{"Jan";"Feb";"Mar";"Apr";"May";"Jun";"Jul";"Aug";"Sep";"Oct";"Nov";"Dec"},0),H269),""),"")</f>
        <v/>
      </c>
      <c r="BA269" s="37" t="str">
        <f>IF(AND(C153="",H267="",C267&lt;&gt;""),"Please enter a complete visit or assessment date.  ","")</f>
        <v/>
      </c>
      <c r="BB269" s="37" t="str">
        <f>IF(C267="","",IF(AND(COUNTA(C153,D153,E153)&gt;1,COUNTA(C153,D153,E153)&lt;3),"Please enter a complete visit date.  ",IF(COUNTA(C153,D153,E153)=0,"",IF(COUNTIF(AN$2:AN$7306,C153&amp;D153&amp;E153)&gt;0,"","Enter a valid visit date.  "))))</f>
        <v/>
      </c>
      <c r="BC269" s="37" t="str">
        <f>IF(AND(COUNTA(H267,I267,J267)&gt;1,COUNTA(H267,I267,J267)&lt;3),"Please enter a complete assessment date.  ",IF(COUNTA(H267,I267,J267)=0,"",IF(COUNTIF(AN$2:AN$7306,H267&amp;I267&amp;J267)&gt;0,"","Enter a valid assessment date.  ")))</f>
        <v/>
      </c>
      <c r="BD269" s="37" t="str">
        <f t="shared" ref="BD269" si="150">IF(AND(C267="",H267&amp;I267&amp;H267&amp;J267&lt;&gt;""),"Information on this lesion exists, but no evaluation result is entered.  ","")</f>
        <v/>
      </c>
      <c r="BE269" s="37" t="str">
        <f ca="1">IF(C267="","",IF(AZ153="","",IF(AZ153&gt;NOW(),"Visit date is in the future.  ","")))</f>
        <v/>
      </c>
      <c r="BF269" s="37" t="str">
        <f t="shared" ref="BF269" ca="1" si="151">IF(AZ267&lt;&gt;"",IF(AZ267&gt;NOW(),"Assessment date is in the future.  ",""),"")</f>
        <v/>
      </c>
      <c r="BG269" s="37" t="str">
        <f t="shared" ref="BG269" si="152">IF(AND(C267&lt;&gt;"",F267&lt;&gt;""),"The result cannot be provided if indicated as Not Done.  ","")</f>
        <v/>
      </c>
      <c r="BH269" s="37" t="str">
        <f>IF(AZ153="","",IF(AZ153&lt;=AZ147,"Visit date is not after visit or assessment dates in the prior visit.  ",""))</f>
        <v/>
      </c>
      <c r="BI269" s="37" t="str">
        <f>IF(AZ267&lt;&gt;"",IF(AZ267&lt;=AZ147,"Assessment date is not after visit or assessment dates in the prior visit.  ",""),"")</f>
        <v/>
      </c>
      <c r="BJ269" s="37" t="str">
        <f>IF(AND(C150="",OR(C267&lt;&gt;"",F267&lt;&gt;"")),"The Visit ID is missing.  ","")</f>
        <v/>
      </c>
      <c r="BK269" s="37" t="str">
        <f>IF(AND(OR(C267&lt;&gt;"",F267&lt;&gt;""),C$129=""),"No V0 lesion information exists for this same lesion (if you are adding a NEW lesion, go to New Lesion section).  ","")</f>
        <v/>
      </c>
      <c r="BM269" s="37" t="str">
        <f>IF(AND(C267&lt;&gt;"",COUNTIF(AJ$2:AJ$21,C150)&gt;1),"Visit ID already used.  ","")</f>
        <v/>
      </c>
      <c r="CA269" s="37" t="str">
        <f ca="1">IF(BA269&amp;BB269&amp;BC269&amp;BD269&amp;BE269&amp;BF269&amp;BG269&amp;BH269&amp;BI269&amp;BJ269&amp;BK269&amp;BL269&amp;BM269&amp;BN269&amp;BO269&amp;BP269&amp;BQ269&amp;BR269&amp;BS269&amp;BT269&amp;BU269&amp;BV169&amp;BW269&amp;BX269&amp;BY269&amp;BZ269&lt;&gt;"","V1Issue","V1Clean")</f>
        <v>V1Clean</v>
      </c>
    </row>
    <row r="270" spans="1:79" x14ac:dyDescent="0.25">
      <c r="A270" s="11"/>
      <c r="B270" s="91"/>
      <c r="C270" s="91"/>
      <c r="D270" s="91"/>
      <c r="E270" s="91"/>
      <c r="F270" s="91"/>
      <c r="G270" s="91"/>
      <c r="H270" s="91"/>
      <c r="I270" s="91"/>
      <c r="J270" s="91"/>
      <c r="K270" s="91"/>
      <c r="L270" s="91"/>
      <c r="M270" s="91"/>
      <c r="N270" s="91"/>
      <c r="O270" s="91"/>
      <c r="P270" s="91"/>
      <c r="Q270" s="4"/>
      <c r="AN270" s="63" t="s">
        <v>3501</v>
      </c>
      <c r="AZ270" s="37" t="str">
        <f>IFERROR(IF(COUNTA(H270,I270,J270)=3,DATE(J270,MATCH(I270,{"Jan";"Feb";"Mar";"Apr";"May";"Jun";"Jul";"Aug";"Sep";"Oct";"Nov";"Dec"},0),H270),""),"")</f>
        <v/>
      </c>
    </row>
    <row r="271" spans="1:79" x14ac:dyDescent="0.25">
      <c r="A271" s="11"/>
      <c r="B271" s="11"/>
      <c r="C271" s="11"/>
      <c r="D271" s="11"/>
      <c r="E271" s="11"/>
      <c r="F271" s="11"/>
      <c r="G271" s="11"/>
      <c r="H271" s="19"/>
      <c r="I271" s="4"/>
      <c r="J271" s="4"/>
      <c r="K271" s="4"/>
      <c r="L271" s="11"/>
      <c r="M271" s="11"/>
      <c r="N271" s="11"/>
      <c r="O271" s="11"/>
      <c r="P271" s="11"/>
      <c r="Q271" s="4"/>
      <c r="AN271" s="63" t="s">
        <v>3502</v>
      </c>
      <c r="AZ271" s="37" t="str">
        <f>IFERROR(IF(COUNTA(H271,I271,J271)=3,DATE(J271,MATCH(I271,{"Jan";"Feb";"Mar";"Apr";"May";"Jun";"Jul";"Aug";"Sep";"Oct";"Nov";"Dec"},0),H271),""),"")</f>
        <v/>
      </c>
    </row>
    <row r="272" spans="1:79" x14ac:dyDescent="0.25">
      <c r="A272" s="11"/>
      <c r="B272" s="11"/>
      <c r="C272" s="11"/>
      <c r="D272" s="11"/>
      <c r="E272" s="11"/>
      <c r="F272" s="11"/>
      <c r="G272" s="11"/>
      <c r="H272" s="19" t="s">
        <v>92</v>
      </c>
      <c r="I272" s="4"/>
      <c r="J272" s="4"/>
      <c r="K272" s="4"/>
      <c r="L272" s="11"/>
      <c r="M272" s="11"/>
      <c r="N272" s="11"/>
      <c r="O272" s="11"/>
      <c r="P272" s="11"/>
      <c r="Q272" s="4"/>
      <c r="AN272" s="63" t="s">
        <v>3503</v>
      </c>
      <c r="AZ272" s="37" t="str">
        <f>IFERROR(IF(COUNTA(H272,I272,J272)=3,DATE(J272,MATCH(I272,{"Jan";"Feb";"Mar";"Apr";"May";"Jun";"Jul";"Aug";"Sep";"Oct";"Nov";"Dec"},0),H272),""),"")</f>
        <v/>
      </c>
    </row>
    <row r="273" spans="1:79" x14ac:dyDescent="0.25">
      <c r="A273" s="11"/>
      <c r="B273" s="4"/>
      <c r="C273" s="25" t="s">
        <v>186</v>
      </c>
      <c r="D273" s="25"/>
      <c r="E273" s="25"/>
      <c r="F273" s="25" t="s">
        <v>315</v>
      </c>
      <c r="G273" s="4"/>
      <c r="H273" s="25" t="s">
        <v>47</v>
      </c>
      <c r="I273" s="25" t="s">
        <v>48</v>
      </c>
      <c r="J273" s="25" t="s">
        <v>49</v>
      </c>
      <c r="K273" s="4"/>
      <c r="L273" s="11"/>
      <c r="M273" s="11"/>
      <c r="N273" s="11"/>
      <c r="O273" s="11"/>
      <c r="P273" s="11"/>
      <c r="Q273" s="4"/>
      <c r="AN273" s="63" t="s">
        <v>3504</v>
      </c>
      <c r="AZ273" s="37" t="str">
        <f>IFERROR(IF(COUNTA(H273,I273,J273)=3,DATE(J273,MATCH(I273,{"Jan";"Feb";"Mar";"Apr";"May";"Jun";"Jul";"Aug";"Sep";"Oct";"Nov";"Dec"},0),H273),""),"")</f>
        <v/>
      </c>
    </row>
    <row r="274" spans="1:79" x14ac:dyDescent="0.25">
      <c r="A274" s="11"/>
      <c r="B274" s="34" t="str">
        <f xml:space="preserve"> C150&amp;" Non-Target Lesion (NT9)"</f>
        <v>V1 Non-Target Lesion (NT9)</v>
      </c>
      <c r="C274" s="74"/>
      <c r="D274" s="75"/>
      <c r="E274" s="4"/>
      <c r="F274" s="17"/>
      <c r="G274" s="4"/>
      <c r="H274" s="32"/>
      <c r="I274" s="32"/>
      <c r="J274" s="32"/>
      <c r="K274" s="4"/>
      <c r="L274" s="11"/>
      <c r="M274" s="11"/>
      <c r="N274" s="11"/>
      <c r="O274" s="11"/>
      <c r="P274" s="11"/>
      <c r="Q274" s="4"/>
      <c r="AN274" s="63" t="s">
        <v>3505</v>
      </c>
      <c r="AZ274" s="37" t="str">
        <f>IFERROR(IF(COUNTA(H274,I274,J274)=3,DATE(J274,MATCH(I274,{"Jan";"Feb";"Mar";"Apr";"May";"Jun";"Jul";"Aug";"Sep";"Oct";"Nov";"Dec"},0),H274),""),"")</f>
        <v/>
      </c>
    </row>
    <row r="275" spans="1:79" x14ac:dyDescent="0.25">
      <c r="A275" s="11"/>
      <c r="B275" s="23" t="s">
        <v>301</v>
      </c>
      <c r="C275" s="23" t="s">
        <v>302</v>
      </c>
      <c r="D275" s="23"/>
      <c r="E275" s="26"/>
      <c r="F275" s="23" t="s">
        <v>303</v>
      </c>
      <c r="G275" s="26"/>
      <c r="H275" s="23" t="s">
        <v>304</v>
      </c>
      <c r="I275" s="23" t="s">
        <v>305</v>
      </c>
      <c r="J275" s="23" t="s">
        <v>306</v>
      </c>
      <c r="K275" s="4"/>
      <c r="L275" s="11"/>
      <c r="M275" s="11"/>
      <c r="N275" s="11"/>
      <c r="O275" s="11"/>
      <c r="P275" s="11"/>
      <c r="Q275" s="4"/>
      <c r="AN275" s="63" t="s">
        <v>3506</v>
      </c>
      <c r="AZ275" s="37" t="str">
        <f>IFERROR(IF(COUNTA(H275,I275,J275)=3,DATE(J275,MATCH(I275,{"Jan";"Feb";"Mar";"Apr";"May";"Jun";"Jul";"Aug";"Sep";"Oct";"Nov";"Dec"},0),H275),""),"")</f>
        <v/>
      </c>
    </row>
    <row r="276" spans="1:79" x14ac:dyDescent="0.25">
      <c r="A276" s="11"/>
      <c r="B276" s="90" t="str">
        <f ca="1">BA276&amp;BB276&amp;BC276&amp;BD276&amp;BE276&amp;BF276&amp;BG276&amp;BH276&amp;BI276&amp;BJ276&amp;BK276&amp;BL276&amp;BM276</f>
        <v/>
      </c>
      <c r="C276" s="91"/>
      <c r="D276" s="91"/>
      <c r="E276" s="91"/>
      <c r="F276" s="91"/>
      <c r="G276" s="91"/>
      <c r="H276" s="91"/>
      <c r="I276" s="91"/>
      <c r="J276" s="91"/>
      <c r="K276" s="91"/>
      <c r="L276" s="91"/>
      <c r="M276" s="91"/>
      <c r="N276" s="91"/>
      <c r="O276" s="91"/>
      <c r="P276" s="91"/>
      <c r="Q276" s="4"/>
      <c r="AN276" s="63" t="s">
        <v>3507</v>
      </c>
      <c r="AZ276" s="37" t="str">
        <f>IFERROR(IF(COUNTA(H276,I276,J276)=3,DATE(J276,MATCH(I276,{"Jan";"Feb";"Mar";"Apr";"May";"Jun";"Jul";"Aug";"Sep";"Oct";"Nov";"Dec"},0),H276),""),"")</f>
        <v/>
      </c>
      <c r="BA276" s="37" t="str">
        <f>IF(AND(C153="",H274="",C274&lt;&gt;""),"Please enter a complete visit or assessment date.  ","")</f>
        <v/>
      </c>
      <c r="BB276" s="37" t="str">
        <f>IF(C274="","",IF(AND(COUNTA(C153,D153,E153)&gt;1,COUNTA(C153,D153,E153)&lt;3),"Please enter a complete visit date.  ",IF(COUNTA(C153,D153,E153)=0,"",IF(COUNTIF(AN$2:AN$7306,C153&amp;D153&amp;E153)&gt;0,"","Enter a valid visit date.  "))))</f>
        <v/>
      </c>
      <c r="BC276" s="37" t="str">
        <f>IF(AND(COUNTA(H274,I274,J274)&gt;1,COUNTA(H274,I274,J274)&lt;3),"Please enter a complete assessment date.  ",IF(COUNTA(H274,I274,J274)=0,"",IF(COUNTIF(AN$2:AN$7306,H274&amp;I274&amp;J274)&gt;0,"","Enter a valid assessment date.  ")))</f>
        <v/>
      </c>
      <c r="BD276" s="37" t="str">
        <f t="shared" ref="BD276" si="153">IF(AND(C274="",H274&amp;I274&amp;H274&amp;J274&lt;&gt;""),"Information on this lesion exists, but no evaluation result is entered.  ","")</f>
        <v/>
      </c>
      <c r="BE276" s="37" t="str">
        <f ca="1">IF(C274="","",IF(AZ153="","",IF(AZ153&gt;NOW(),"Visit date is in the future.  ","")))</f>
        <v/>
      </c>
      <c r="BF276" s="37" t="str">
        <f t="shared" ref="BF276" ca="1" si="154">IF(AZ274&lt;&gt;"",IF(AZ274&gt;NOW(),"Assessment date is in the future.  ",""),"")</f>
        <v/>
      </c>
      <c r="BG276" s="37" t="str">
        <f t="shared" ref="BG276" si="155">IF(AND(C274&lt;&gt;"",F274&lt;&gt;""),"The result cannot be provided if indicated as Not Done.  ","")</f>
        <v/>
      </c>
      <c r="BH276" s="37" t="str">
        <f>IF(AZ153="","",IF(AZ153&lt;=AZ147,"Visit date is not after visit or assessment dates in the prior visit.  ",""))</f>
        <v/>
      </c>
      <c r="BI276" s="37" t="str">
        <f>IF(AZ274&lt;&gt;"",IF(AZ274&lt;=AZ147,"Assessment date is not after visit or assessment dates in the prior visit.  ",""),"")</f>
        <v/>
      </c>
      <c r="BJ276" s="37" t="str">
        <f>IF(AND(C150="",OR(C274&lt;&gt;"",F274&lt;&gt;"")),"The Visit ID is missing.  ","")</f>
        <v/>
      </c>
      <c r="BK276" s="37" t="str">
        <f>IF(AND(OR(C274&lt;&gt;"",F274&lt;&gt;""),C$136=""),"No V0 lesion information exists for this same lesion (if you are adding a NEW lesion, go to New Lesion section).  ","")</f>
        <v/>
      </c>
      <c r="BM276" s="37" t="str">
        <f>IF(AND(C274&lt;&gt;"",COUNTIF(AJ$2:AJ$21,C150)&gt;1),"Visit ID already used.  ","")</f>
        <v/>
      </c>
      <c r="CA276" s="37" t="str">
        <f ca="1">IF(BA276&amp;BB276&amp;BC276&amp;BD276&amp;BE276&amp;BF276&amp;BG276&amp;BH276&amp;BI276&amp;BJ276&amp;BK276&amp;BL276&amp;BM276&amp;BN276&amp;BO276&amp;BP276&amp;BQ276&amp;BR276&amp;BS276&amp;BT276&amp;BU276&amp;BV176&amp;BW276&amp;BX276&amp;BY276&amp;BZ276&lt;&gt;"","V1Issue","V1Clean")</f>
        <v>V1Clean</v>
      </c>
    </row>
    <row r="277" spans="1:79" x14ac:dyDescent="0.25">
      <c r="A277" s="11"/>
      <c r="B277" s="91"/>
      <c r="C277" s="91"/>
      <c r="D277" s="91"/>
      <c r="E277" s="91"/>
      <c r="F277" s="91"/>
      <c r="G277" s="91"/>
      <c r="H277" s="91"/>
      <c r="I277" s="91"/>
      <c r="J277" s="91"/>
      <c r="K277" s="91"/>
      <c r="L277" s="91"/>
      <c r="M277" s="91"/>
      <c r="N277" s="91"/>
      <c r="O277" s="91"/>
      <c r="P277" s="91"/>
      <c r="Q277" s="4"/>
      <c r="AN277" s="63" t="s">
        <v>3508</v>
      </c>
      <c r="AZ277" s="37" t="str">
        <f>IFERROR(IF(COUNTA(H277,I277,J277)=3,DATE(J277,MATCH(I277,{"Jan";"Feb";"Mar";"Apr";"May";"Jun";"Jul";"Aug";"Sep";"Oct";"Nov";"Dec"},0),H277),""),"")</f>
        <v/>
      </c>
    </row>
    <row r="278" spans="1:79" x14ac:dyDescent="0.25">
      <c r="A278" s="11"/>
      <c r="B278" s="11"/>
      <c r="C278" s="11"/>
      <c r="D278" s="11"/>
      <c r="E278" s="11"/>
      <c r="F278" s="11"/>
      <c r="G278" s="11"/>
      <c r="H278" s="19"/>
      <c r="I278" s="4"/>
      <c r="J278" s="4"/>
      <c r="K278" s="4"/>
      <c r="L278" s="11"/>
      <c r="M278" s="11"/>
      <c r="N278" s="11"/>
      <c r="O278" s="11"/>
      <c r="P278" s="11"/>
      <c r="Q278" s="4"/>
      <c r="AN278" s="63" t="s">
        <v>3509</v>
      </c>
      <c r="AZ278" s="37" t="str">
        <f>IFERROR(IF(COUNTA(H278,I278,J278)=3,DATE(J278,MATCH(I278,{"Jan";"Feb";"Mar";"Apr";"May";"Jun";"Jul";"Aug";"Sep";"Oct";"Nov";"Dec"},0),H278),""),"")</f>
        <v/>
      </c>
    </row>
    <row r="279" spans="1:79" x14ac:dyDescent="0.25">
      <c r="A279" s="11"/>
      <c r="B279" s="11"/>
      <c r="C279" s="11"/>
      <c r="D279" s="11"/>
      <c r="E279" s="11"/>
      <c r="F279" s="11"/>
      <c r="G279" s="11"/>
      <c r="H279" s="19" t="s">
        <v>92</v>
      </c>
      <c r="I279" s="4"/>
      <c r="J279" s="4"/>
      <c r="K279" s="4"/>
      <c r="L279" s="11"/>
      <c r="M279" s="11"/>
      <c r="N279" s="11"/>
      <c r="O279" s="11"/>
      <c r="P279" s="11"/>
      <c r="Q279" s="4"/>
      <c r="AN279" s="63" t="s">
        <v>3510</v>
      </c>
      <c r="AZ279" s="37" t="str">
        <f>IFERROR(IF(COUNTA(H279,I279,J279)=3,DATE(J279,MATCH(I279,{"Jan";"Feb";"Mar";"Apr";"May";"Jun";"Jul";"Aug";"Sep";"Oct";"Nov";"Dec"},0),H279),""),"")</f>
        <v/>
      </c>
    </row>
    <row r="280" spans="1:79" x14ac:dyDescent="0.25">
      <c r="A280" s="11"/>
      <c r="B280" s="4"/>
      <c r="C280" s="25" t="s">
        <v>186</v>
      </c>
      <c r="D280" s="25"/>
      <c r="E280" s="25"/>
      <c r="F280" s="25" t="s">
        <v>315</v>
      </c>
      <c r="G280" s="4"/>
      <c r="H280" s="25" t="s">
        <v>47</v>
      </c>
      <c r="I280" s="25" t="s">
        <v>48</v>
      </c>
      <c r="J280" s="25" t="s">
        <v>49</v>
      </c>
      <c r="K280" s="4"/>
      <c r="L280" s="11"/>
      <c r="M280" s="11"/>
      <c r="N280" s="11"/>
      <c r="O280" s="4"/>
      <c r="P280" s="4"/>
      <c r="Q280" s="4"/>
      <c r="AN280" s="63" t="s">
        <v>3511</v>
      </c>
      <c r="AZ280" s="37" t="str">
        <f>IFERROR(IF(COUNTA(H280,I280,J280)=3,DATE(J280,MATCH(I280,{"Jan";"Feb";"Mar";"Apr";"May";"Jun";"Jul";"Aug";"Sep";"Oct";"Nov";"Dec"},0),H280),""),"")</f>
        <v/>
      </c>
    </row>
    <row r="281" spans="1:79" x14ac:dyDescent="0.25">
      <c r="A281" s="11"/>
      <c r="B281" s="34" t="str">
        <f xml:space="preserve"> C150&amp;" Non-Target Lesion (NT10)"</f>
        <v>V1 Non-Target Lesion (NT10)</v>
      </c>
      <c r="C281" s="74"/>
      <c r="D281" s="75"/>
      <c r="E281" s="4"/>
      <c r="F281" s="17"/>
      <c r="G281" s="4"/>
      <c r="H281" s="32"/>
      <c r="I281" s="32"/>
      <c r="J281" s="32"/>
      <c r="K281" s="4"/>
      <c r="L281" s="11"/>
      <c r="M281" s="11"/>
      <c r="N281" s="11"/>
      <c r="O281" s="4"/>
      <c r="P281" s="4"/>
      <c r="Q281" s="4"/>
      <c r="AN281" s="63" t="s">
        <v>3512</v>
      </c>
      <c r="AZ281" s="37" t="str">
        <f>IFERROR(IF(COUNTA(H281,I281,J281)=3,DATE(J281,MATCH(I281,{"Jan";"Feb";"Mar";"Apr";"May";"Jun";"Jul";"Aug";"Sep";"Oct";"Nov";"Dec"},0),H281),""),"")</f>
        <v/>
      </c>
    </row>
    <row r="282" spans="1:79" x14ac:dyDescent="0.25">
      <c r="A282" s="11"/>
      <c r="B282" s="23" t="s">
        <v>307</v>
      </c>
      <c r="C282" s="23" t="s">
        <v>308</v>
      </c>
      <c r="D282" s="23"/>
      <c r="E282" s="26"/>
      <c r="F282" s="23" t="s">
        <v>309</v>
      </c>
      <c r="G282" s="26"/>
      <c r="H282" s="23" t="s">
        <v>310</v>
      </c>
      <c r="I282" s="23" t="s">
        <v>311</v>
      </c>
      <c r="J282" s="23" t="s">
        <v>312</v>
      </c>
      <c r="K282" s="4"/>
      <c r="L282" s="11"/>
      <c r="M282" s="11"/>
      <c r="N282" s="11"/>
      <c r="O282" s="4"/>
      <c r="P282" s="4"/>
      <c r="Q282" s="4"/>
      <c r="AN282" s="63" t="s">
        <v>3513</v>
      </c>
      <c r="AZ282" s="37" t="str">
        <f>IFERROR(IF(COUNTA(H282,I282,J282)=3,DATE(J282,MATCH(I282,{"Jan";"Feb";"Mar";"Apr";"May";"Jun";"Jul";"Aug";"Sep";"Oct";"Nov";"Dec"},0),H282),""),"")</f>
        <v/>
      </c>
    </row>
    <row r="283" spans="1:79" x14ac:dyDescent="0.25">
      <c r="A283" s="11"/>
      <c r="B283" s="90" t="str">
        <f ca="1">BA283&amp;BB283&amp;BC283&amp;BD283&amp;BE283&amp;BF283&amp;BG283&amp;BH283&amp;BI283&amp;BJ283&amp;BK283&amp;BL283&amp;BM283</f>
        <v/>
      </c>
      <c r="C283" s="91"/>
      <c r="D283" s="91"/>
      <c r="E283" s="91"/>
      <c r="F283" s="91"/>
      <c r="G283" s="91"/>
      <c r="H283" s="91"/>
      <c r="I283" s="91"/>
      <c r="J283" s="91"/>
      <c r="K283" s="91"/>
      <c r="L283" s="91"/>
      <c r="M283" s="91"/>
      <c r="N283" s="91"/>
      <c r="O283" s="91"/>
      <c r="P283" s="91"/>
      <c r="Q283" s="4"/>
      <c r="AN283" s="63" t="s">
        <v>3514</v>
      </c>
      <c r="AZ283" s="37" t="str">
        <f>IFERROR(IF(COUNTA(H283,I283,J283)=3,DATE(J283,MATCH(I283,{"Jan";"Feb";"Mar";"Apr";"May";"Jun";"Jul";"Aug";"Sep";"Oct";"Nov";"Dec"},0),H283),""),"")</f>
        <v/>
      </c>
      <c r="BA283" s="37" t="str">
        <f>IF(AND(C153="",H281="",C281&lt;&gt;""),"Please enter a complete visit or assessment date.  ","")</f>
        <v/>
      </c>
      <c r="BB283" s="37" t="str">
        <f>IF(C281="","",IF(AND(COUNTA(C153,D153,E153)&gt;1,COUNTA(C153,D153,E153)&lt;3),"Please enter a complete visit date.  ",IF(COUNTA(C153,D153,E153)=0,"",IF(COUNTIF(AN$2:AN$7306,C153&amp;D153&amp;E153)&gt;0,"","Enter a valid visit date.  "))))</f>
        <v/>
      </c>
      <c r="BC283" s="37" t="str">
        <f>IF(AND(COUNTA(H281,I281,J281)&gt;1,COUNTA(H281,I281,J281)&lt;3),"Please enter a complete assessment date.  ",IF(COUNTA(H281,I281,J281)=0,"",IF(COUNTIF(AN$2:AN$7306,H281&amp;I281&amp;J281)&gt;0,"","Enter a valid assessment date.  ")))</f>
        <v/>
      </c>
      <c r="BD283" s="37" t="str">
        <f t="shared" ref="BD283" si="156">IF(AND(C281="",H281&amp;I281&amp;H281&amp;J281&lt;&gt;""),"Information on this lesion exists, but no evaluation result is entered.  ","")</f>
        <v/>
      </c>
      <c r="BE283" s="37" t="str">
        <f ca="1">IF(C281="","",IF(AZ153="","",IF(AZ153&gt;NOW(),"Visit date is in the future.  ","")))</f>
        <v/>
      </c>
      <c r="BF283" s="37" t="str">
        <f t="shared" ref="BF283" ca="1" si="157">IF(AZ281&lt;&gt;"",IF(AZ281&gt;NOW(),"Assessment date is in the future.  ",""),"")</f>
        <v/>
      </c>
      <c r="BG283" s="37" t="str">
        <f t="shared" ref="BG283" si="158">IF(AND(C281&lt;&gt;"",F281&lt;&gt;""),"The result cannot be provided if indicated as Not Done.  ","")</f>
        <v/>
      </c>
      <c r="BH283" s="37" t="str">
        <f>IF(AZ153="","",IF(AZ153&lt;=AZ147,"Visit date is not after visit or assessment dates in the prior visit.  ",""))</f>
        <v/>
      </c>
      <c r="BI283" s="37" t="str">
        <f>IF(AZ281&lt;&gt;"",IF(AZ281&lt;=AZ147,"Assessment date is not after visit or assessment dates in the prior visit.  ",""),"")</f>
        <v/>
      </c>
      <c r="BJ283" s="37" t="str">
        <f>IF(AND(C150="",OR(C281&lt;&gt;"",F281&lt;&gt;"")),"The Visit ID is missing.  ","")</f>
        <v/>
      </c>
      <c r="BK283" s="37" t="str">
        <f>IF(AND(OR(C281&lt;&gt;"",F281&lt;&gt;""),C$143=""),"No V0 lesion information exists for this same lesion (if you are adding a NEW lesion, go to New Lesion section).  ","")</f>
        <v/>
      </c>
      <c r="BM283" s="37" t="str">
        <f>IF(AND(C281&lt;&gt;"",COUNTIF(AJ$2:AJ$21,C150)&gt;1),"Visit ID already used.  ","")</f>
        <v/>
      </c>
      <c r="CA283" s="37" t="str">
        <f ca="1">IF(BA283&amp;BB283&amp;BC283&amp;BD283&amp;BE283&amp;BF283&amp;BG283&amp;BH283&amp;BI283&amp;BJ283&amp;BK283&amp;BL283&amp;BM283&amp;BN283&amp;BO283&amp;BP283&amp;BQ283&amp;BR283&amp;BS283&amp;BT283&amp;BU283&amp;BV183&amp;BW283&amp;BX283&amp;BY283&amp;BZ283&lt;&gt;"","V1Issue","V1Clean")</f>
        <v>V1Clean</v>
      </c>
    </row>
    <row r="284" spans="1:79" x14ac:dyDescent="0.25">
      <c r="A284" s="31"/>
      <c r="B284" s="91"/>
      <c r="C284" s="91"/>
      <c r="D284" s="91"/>
      <c r="E284" s="91"/>
      <c r="F284" s="91"/>
      <c r="G284" s="91"/>
      <c r="H284" s="91"/>
      <c r="I284" s="91"/>
      <c r="J284" s="91"/>
      <c r="K284" s="91"/>
      <c r="L284" s="91"/>
      <c r="M284" s="91"/>
      <c r="N284" s="91"/>
      <c r="O284" s="91"/>
      <c r="P284" s="91"/>
      <c r="Q284" s="4"/>
      <c r="AN284" s="63" t="s">
        <v>3515</v>
      </c>
      <c r="AZ284" s="37" t="str">
        <f>IFERROR(IF(COUNTA(H284,I284,J284)=3,DATE(J284,MATCH(I284,{"Jan";"Feb";"Mar";"Apr";"May";"Jun";"Jul";"Aug";"Sep";"Oct";"Nov";"Dec"},0),H284),""),"")</f>
        <v/>
      </c>
    </row>
    <row r="285" spans="1:79" x14ac:dyDescent="0.25">
      <c r="A285" s="31"/>
      <c r="B285" s="31"/>
      <c r="C285" s="29"/>
      <c r="D285" s="29"/>
      <c r="E285" s="29"/>
      <c r="F285" s="29"/>
      <c r="G285" s="29"/>
      <c r="H285" s="29"/>
      <c r="I285" s="29"/>
      <c r="J285" s="31"/>
      <c r="K285" s="31"/>
      <c r="L285" s="31"/>
      <c r="M285" s="31"/>
      <c r="N285" s="31"/>
      <c r="O285" s="31"/>
      <c r="P285" s="31"/>
      <c r="Q285" s="4"/>
      <c r="AN285" s="63" t="s">
        <v>3516</v>
      </c>
      <c r="AZ285" s="37" t="str">
        <f>IFERROR(IF(COUNTA(H285,I285,J285)=3,DATE(J285,MATCH(I285,{"Jan";"Feb";"Mar";"Apr";"May";"Jun";"Jul";"Aug";"Sep";"Oct";"Nov";"Dec"},0),H285),""),"")</f>
        <v/>
      </c>
    </row>
    <row r="286" spans="1:79" ht="29.25" customHeight="1" x14ac:dyDescent="0.35">
      <c r="A286" s="31"/>
      <c r="B286" s="92" t="s">
        <v>10538</v>
      </c>
      <c r="C286" s="93"/>
      <c r="D286" s="93"/>
      <c r="E286" s="93"/>
      <c r="F286" s="93"/>
      <c r="G286" s="93"/>
      <c r="H286" s="93"/>
      <c r="I286" s="31"/>
      <c r="J286" s="31"/>
      <c r="K286" s="31"/>
      <c r="L286" s="31"/>
      <c r="M286" s="31"/>
      <c r="N286" s="31"/>
      <c r="O286" s="31"/>
      <c r="P286" s="31"/>
      <c r="Q286" s="4"/>
      <c r="AN286" s="63" t="s">
        <v>3517</v>
      </c>
      <c r="AZ286" s="37" t="str">
        <f>IFERROR(IF(COUNTA(H286,I286,J286)=3,DATE(J286,MATCH(I286,{"Jan";"Feb";"Mar";"Apr";"May";"Jun";"Jul";"Aug";"Sep";"Oct";"Nov";"Dec"},0),H286),""),"")</f>
        <v/>
      </c>
    </row>
    <row r="287" spans="1:79" ht="12" customHeight="1" x14ac:dyDescent="0.25">
      <c r="A287" s="31"/>
      <c r="B287" s="31"/>
      <c r="C287" s="29"/>
      <c r="D287" s="29"/>
      <c r="E287" s="29"/>
      <c r="F287" s="29"/>
      <c r="G287" s="29"/>
      <c r="H287" s="29"/>
      <c r="I287" s="29"/>
      <c r="J287" s="31"/>
      <c r="K287" s="31"/>
      <c r="L287" s="31"/>
      <c r="M287" s="31"/>
      <c r="N287" s="31"/>
      <c r="O287" s="31"/>
      <c r="P287" s="31"/>
      <c r="Q287" s="4"/>
      <c r="AN287" s="63" t="s">
        <v>3518</v>
      </c>
      <c r="AZ287" s="37" t="str">
        <f>IFERROR(IF(COUNTA(H287,I287,J287)=3,DATE(J287,MATCH(I287,{"Jan";"Feb";"Mar";"Apr";"May";"Jun";"Jul";"Aug";"Sep";"Oct";"Nov";"Dec"},0),H287),""),"")</f>
        <v/>
      </c>
    </row>
    <row r="288" spans="1:79" x14ac:dyDescent="0.25">
      <c r="A288" s="31"/>
      <c r="B288" s="30"/>
      <c r="C288" s="31"/>
      <c r="D288" s="31"/>
      <c r="E288" s="31"/>
      <c r="F288" s="31"/>
      <c r="G288" s="31"/>
      <c r="H288" s="19" t="s">
        <v>92</v>
      </c>
      <c r="I288" s="4"/>
      <c r="J288" s="4"/>
      <c r="K288" s="31"/>
      <c r="L288" s="31"/>
      <c r="M288" s="31"/>
      <c r="N288" s="31"/>
      <c r="O288" s="31"/>
      <c r="P288" s="31"/>
      <c r="Q288" s="4"/>
      <c r="AN288" s="63" t="s">
        <v>3519</v>
      </c>
      <c r="AZ288" s="37" t="str">
        <f>IFERROR(IF(COUNTA(H288,I288,J288)=3,DATE(J288,MATCH(I288,{"Jan";"Feb";"Mar";"Apr";"May";"Jun";"Jul";"Aug";"Sep";"Oct";"Nov";"Dec"},0),H288),""),"")</f>
        <v/>
      </c>
    </row>
    <row r="289" spans="1:80" ht="16.5" thickBot="1" x14ac:dyDescent="0.3">
      <c r="A289" s="31"/>
      <c r="B289" s="80" t="str">
        <f>C150&amp;" TARGET TIMEPOINT RESPONSE:"</f>
        <v>V1 TARGET TIMEPOINT RESPONSE:</v>
      </c>
      <c r="C289" s="81"/>
      <c r="D289" s="11"/>
      <c r="E289" s="31"/>
      <c r="F289" s="25"/>
      <c r="G289" s="4"/>
      <c r="H289" s="25" t="s">
        <v>47</v>
      </c>
      <c r="I289" s="25" t="s">
        <v>48</v>
      </c>
      <c r="J289" s="25" t="s">
        <v>49</v>
      </c>
      <c r="K289" s="31"/>
      <c r="L289" s="31"/>
      <c r="M289" s="31"/>
      <c r="N289" s="31"/>
      <c r="O289" s="31"/>
      <c r="P289" s="31"/>
      <c r="Q289" s="31"/>
      <c r="R289" s="67"/>
      <c r="S289" s="67"/>
      <c r="T289" s="67"/>
      <c r="U289" s="67"/>
      <c r="V289" s="67"/>
      <c r="W289" s="67"/>
      <c r="X289" s="67"/>
      <c r="Y289" s="67"/>
      <c r="Z289" s="67"/>
      <c r="AA289" s="67"/>
      <c r="AB289" s="67"/>
      <c r="AC289" s="67"/>
      <c r="AD289" s="67"/>
      <c r="AE289" s="67"/>
      <c r="AF289" s="67"/>
      <c r="AG289" s="67"/>
      <c r="AH289" s="67"/>
      <c r="AI289" s="67"/>
      <c r="AK289" s="67"/>
      <c r="AL289" s="67"/>
      <c r="AM289" s="67"/>
      <c r="AN289" s="63" t="s">
        <v>3520</v>
      </c>
      <c r="AO289" s="67"/>
      <c r="AP289" s="67"/>
      <c r="AQ289" s="67"/>
      <c r="AR289" s="67"/>
      <c r="AS289" s="67"/>
      <c r="AT289" s="67"/>
      <c r="AU289" s="67"/>
      <c r="AV289" s="67"/>
      <c r="AW289" s="67"/>
      <c r="AX289" s="67"/>
      <c r="AY289" s="67"/>
      <c r="AZ289" s="37" t="str">
        <f>IFERROR(IF(COUNTA(H289,I289,J289)=3,DATE(J289,MATCH(I289,{"Jan";"Feb";"Mar";"Apr";"May";"Jun";"Jul";"Aug";"Sep";"Oct";"Nov";"Dec"},0),H289),""),"")</f>
        <v/>
      </c>
      <c r="BA289" s="67"/>
      <c r="BB289" s="67"/>
    </row>
    <row r="290" spans="1:80" ht="15.75" thickBot="1" x14ac:dyDescent="0.3">
      <c r="A290" s="31"/>
      <c r="B290" s="70"/>
      <c r="C290" s="82"/>
      <c r="D290" s="31"/>
      <c r="E290" s="31"/>
      <c r="F290" s="25"/>
      <c r="G290" s="4"/>
      <c r="H290" s="32"/>
      <c r="I290" s="32"/>
      <c r="J290" s="32"/>
      <c r="K290" s="31"/>
      <c r="L290" s="83" t="str">
        <f ca="1">BA290&amp;BB290&amp;BC290&amp;BD290&amp;BE290&amp;BF290&amp;BG290&amp;BH290&amp;BI290&amp;BJ290&amp;BK290</f>
        <v/>
      </c>
      <c r="M290" s="84"/>
      <c r="N290" s="84"/>
      <c r="O290" s="84"/>
      <c r="P290" s="84"/>
      <c r="Q290" s="31"/>
      <c r="R290" s="67"/>
      <c r="S290" s="67"/>
      <c r="T290" s="67"/>
      <c r="U290" s="67"/>
      <c r="V290" s="67"/>
      <c r="W290" s="67"/>
      <c r="X290" s="67"/>
      <c r="Y290" s="67"/>
      <c r="Z290" s="67"/>
      <c r="AA290" s="67"/>
      <c r="AB290" s="67"/>
      <c r="AC290" s="67"/>
      <c r="AD290" s="67"/>
      <c r="AE290" s="67"/>
      <c r="AF290" s="67"/>
      <c r="AG290" s="67"/>
      <c r="AH290" s="67"/>
      <c r="AI290" s="67"/>
      <c r="AK290" s="67"/>
      <c r="AL290" s="67"/>
      <c r="AM290" s="67"/>
      <c r="AN290" s="63" t="s">
        <v>3521</v>
      </c>
      <c r="AO290" s="67"/>
      <c r="AP290" s="67"/>
      <c r="AQ290" s="67"/>
      <c r="AR290" s="67"/>
      <c r="AS290" s="67"/>
      <c r="AT290" s="67"/>
      <c r="AU290" s="67"/>
      <c r="AV290" s="67"/>
      <c r="AW290" s="67"/>
      <c r="AX290" s="67"/>
      <c r="AY290" s="67"/>
      <c r="AZ290" s="37" t="str">
        <f>IFERROR(IF(COUNTA(H290,I290,J290)=3,DATE(J290,MATCH(I290,{"Jan";"Feb";"Mar";"Apr";"May";"Jun";"Jul";"Aug";"Sep";"Oct";"Nov";"Dec"},0),H290),""),"")</f>
        <v/>
      </c>
      <c r="BA290" s="37" t="str">
        <f>IF(AND(C153="",H290="",B290&lt;&gt;""),"Please enter a complete visit or assessment date.  ","")</f>
        <v/>
      </c>
      <c r="BB290" s="37" t="str">
        <f>IF(B290="","",IF(AND(COUNTA(C153,D153,E153)&gt;1,COUNTA(C153,D153,E153)&lt;3),"Please enter a complete visit date.  ",IF(COUNTA(C153,D153,E153)=0,"",IF(COUNTIF(AN$2:AN$7306,C153&amp;D153&amp;E153)&gt;0,"","Enter a valid visit date.  "))))</f>
        <v/>
      </c>
      <c r="BC290" s="37" t="str">
        <f>IF(AND(COUNTA(H290,I290,J290)&gt;1,COUNTA(H290,I290,J290)&lt;3),"Please enter a complete assessment date.  ",IF(COUNTA(H290,I290,J290)=0,"",IF(COUNTIF(AN$2:AN$7306,H290&amp;I290&amp;J290)&gt;0,"","Enter a valid assessment date.  ")))</f>
        <v/>
      </c>
      <c r="BD290" s="37" t="str">
        <f>IF(AND(B290="",H290&amp;I290&amp;J290&lt;&gt;""),"Assessment date entered, but no response is entered.  ","")</f>
        <v/>
      </c>
      <c r="BE290" s="37" t="str">
        <f ca="1">IF(B290="","",IF(AZ153="","",IF(AZ153&gt;NOW(),"Visit date is in the future.  ","")))</f>
        <v/>
      </c>
      <c r="BF290" s="37" t="str">
        <f ca="1">IF(AZ290&lt;&gt;"",IF(AZ290&gt;NOW(),"Assessment date is in the future.  ",""),"")</f>
        <v/>
      </c>
      <c r="BG290" s="37" t="str">
        <f>IF(AND(B290&lt;&gt;"",F290&lt;&gt;""),"The response cannot be provided if indicated as Not Done.  ","")</f>
        <v/>
      </c>
      <c r="BH290" s="37" t="str">
        <f>IF(AZ153="","",IF(AZ153&lt;=AZ147,"Visit date is not after visit or assessment dates in the prior visit.  ",""))</f>
        <v/>
      </c>
      <c r="BI290" s="37" t="str">
        <f>IF(AZ290&lt;&gt;"",IF(AZ290&lt;=AZ147,"Assessment date is not after visit or assessment dates in the prior visit.  ",""),"")</f>
        <v/>
      </c>
      <c r="BJ290" s="37" t="str">
        <f>IF(AND(C150="",B290&lt;&gt;""),"The Visit ID is missing.  ","")</f>
        <v/>
      </c>
      <c r="CA290" s="37" t="str">
        <f ca="1">IF(BA290&amp;BB290&amp;BC290&amp;BD290&amp;BE290&amp;BF290&amp;BG290&amp;BH290&amp;BI290&amp;BJ290&amp;BK290&amp;BL290&amp;BM290&amp;BN290&amp;BO290&amp;BP290&amp;BQ290&amp;BR290&amp;BS290&amp;BT290&amp;BU290&amp;BV190&amp;BW290&amp;BX290&amp;BY290&amp;BZ290&lt;&gt;"","V1Issue","V1Clean")</f>
        <v>V1Clean</v>
      </c>
    </row>
    <row r="291" spans="1:80" x14ac:dyDescent="0.25">
      <c r="A291" s="31"/>
      <c r="B291" s="23" t="s">
        <v>242</v>
      </c>
      <c r="C291" s="11"/>
      <c r="D291" s="31"/>
      <c r="E291" s="31"/>
      <c r="F291" s="25"/>
      <c r="G291" s="26"/>
      <c r="H291" s="23" t="s">
        <v>341</v>
      </c>
      <c r="I291" s="23" t="s">
        <v>342</v>
      </c>
      <c r="J291" s="23" t="s">
        <v>343</v>
      </c>
      <c r="K291" s="31"/>
      <c r="L291" s="84"/>
      <c r="M291" s="84"/>
      <c r="N291" s="84"/>
      <c r="O291" s="84"/>
      <c r="P291" s="84"/>
      <c r="Q291" s="31"/>
      <c r="R291" s="67"/>
      <c r="S291" s="67"/>
      <c r="T291" s="67"/>
      <c r="U291" s="67"/>
      <c r="V291" s="67"/>
      <c r="W291" s="67"/>
      <c r="X291" s="67"/>
      <c r="Y291" s="67"/>
      <c r="Z291" s="67"/>
      <c r="AA291" s="67"/>
      <c r="AB291" s="67"/>
      <c r="AC291" s="67"/>
      <c r="AD291" s="67"/>
      <c r="AE291" s="67"/>
      <c r="AF291" s="67"/>
      <c r="AG291" s="67"/>
      <c r="AH291" s="67"/>
      <c r="AI291" s="67"/>
      <c r="AK291" s="67"/>
      <c r="AL291" s="67"/>
      <c r="AM291" s="67"/>
      <c r="AN291" s="63" t="s">
        <v>3522</v>
      </c>
      <c r="AO291" s="67"/>
      <c r="AP291" s="67"/>
      <c r="AQ291" s="67"/>
      <c r="AR291" s="67"/>
      <c r="AS291" s="67"/>
      <c r="AT291" s="67"/>
      <c r="AU291" s="67"/>
      <c r="AV291" s="67"/>
      <c r="AW291" s="67"/>
      <c r="AX291" s="67"/>
      <c r="AY291" s="67"/>
      <c r="AZ291" s="37" t="str">
        <f>IFERROR(IF(COUNTA(H291,I291,J291)=3,DATE(J291,MATCH(I291,{"Jan";"Feb";"Mar";"Apr";"May";"Jun";"Jul";"Aug";"Sep";"Oct";"Nov";"Dec"},0),H291),""),"")</f>
        <v/>
      </c>
      <c r="BA291" s="67"/>
      <c r="BB291" s="67"/>
    </row>
    <row r="292" spans="1:80" x14ac:dyDescent="0.25">
      <c r="A292" s="11"/>
      <c r="B292" s="31"/>
      <c r="C292" s="31"/>
      <c r="D292" s="11"/>
      <c r="E292" s="31"/>
      <c r="F292" s="25"/>
      <c r="G292" s="31"/>
      <c r="H292" s="19" t="s">
        <v>92</v>
      </c>
      <c r="I292" s="4"/>
      <c r="J292" s="4"/>
      <c r="K292" s="31"/>
      <c r="L292" s="11"/>
      <c r="M292" s="11"/>
      <c r="N292" s="11"/>
      <c r="O292" s="11"/>
      <c r="P292" s="11"/>
      <c r="Q292" s="11"/>
      <c r="R292" s="67"/>
      <c r="S292" s="67"/>
      <c r="T292" s="67"/>
      <c r="U292" s="67"/>
      <c r="V292" s="67"/>
      <c r="W292" s="67"/>
      <c r="X292" s="67"/>
      <c r="Y292" s="67"/>
      <c r="Z292" s="67"/>
      <c r="AA292" s="67"/>
      <c r="AB292" s="67"/>
      <c r="AC292" s="67"/>
      <c r="AD292" s="67"/>
      <c r="AE292" s="67"/>
      <c r="AF292" s="67"/>
      <c r="AG292" s="67"/>
      <c r="AH292" s="67"/>
      <c r="AI292" s="67"/>
      <c r="AK292" s="67"/>
      <c r="AL292" s="67"/>
      <c r="AM292" s="67"/>
      <c r="AN292" s="63" t="s">
        <v>3523</v>
      </c>
      <c r="AO292" s="67"/>
      <c r="AP292" s="67"/>
      <c r="AQ292" s="67"/>
      <c r="AR292" s="67"/>
      <c r="AS292" s="67"/>
      <c r="AT292" s="67"/>
      <c r="AU292" s="67"/>
      <c r="AV292" s="67"/>
      <c r="AW292" s="67"/>
      <c r="AX292" s="67"/>
      <c r="AY292" s="67"/>
      <c r="AZ292" s="37" t="str">
        <f>IFERROR(IF(COUNTA(H292,I292,J292)=3,DATE(J292,MATCH(I292,{"Jan";"Feb";"Mar";"Apr";"May";"Jun";"Jul";"Aug";"Sep";"Oct";"Nov";"Dec"},0),H292),""),"")</f>
        <v/>
      </c>
      <c r="BA292" s="67"/>
      <c r="BB292" s="67"/>
    </row>
    <row r="293" spans="1:80" ht="16.5" thickBot="1" x14ac:dyDescent="0.3">
      <c r="A293" s="11"/>
      <c r="B293" s="80" t="str">
        <f>C150&amp;" NON-TARGET TIMEPOINT RESPONSE:"</f>
        <v>V1 NON-TARGET TIMEPOINT RESPONSE:</v>
      </c>
      <c r="C293" s="81"/>
      <c r="D293" s="11"/>
      <c r="E293" s="11"/>
      <c r="F293" s="25"/>
      <c r="G293" s="4"/>
      <c r="H293" s="25" t="s">
        <v>47</v>
      </c>
      <c r="I293" s="25" t="s">
        <v>48</v>
      </c>
      <c r="J293" s="25" t="s">
        <v>49</v>
      </c>
      <c r="K293" s="31"/>
      <c r="L293" s="11"/>
      <c r="M293" s="11"/>
      <c r="N293" s="11"/>
      <c r="O293" s="11"/>
      <c r="P293" s="11"/>
      <c r="Q293" s="11"/>
      <c r="R293" s="67"/>
      <c r="S293" s="67"/>
      <c r="T293" s="67"/>
      <c r="U293" s="67"/>
      <c r="V293" s="67"/>
      <c r="W293" s="67"/>
      <c r="X293" s="67"/>
      <c r="Y293" s="67"/>
      <c r="Z293" s="67"/>
      <c r="AA293" s="67"/>
      <c r="AB293" s="67"/>
      <c r="AC293" s="67"/>
      <c r="AD293" s="67"/>
      <c r="AE293" s="67"/>
      <c r="AF293" s="67"/>
      <c r="AG293" s="67"/>
      <c r="AH293" s="67"/>
      <c r="AI293" s="67"/>
      <c r="AK293" s="67"/>
      <c r="AL293" s="67"/>
      <c r="AM293" s="67"/>
      <c r="AN293" s="63" t="s">
        <v>3524</v>
      </c>
      <c r="AO293" s="67"/>
      <c r="AP293" s="67"/>
      <c r="AQ293" s="67"/>
      <c r="AR293" s="67"/>
      <c r="AS293" s="67"/>
      <c r="AT293" s="67"/>
      <c r="AU293" s="67"/>
      <c r="AV293" s="67"/>
      <c r="AW293" s="67"/>
      <c r="AX293" s="67"/>
      <c r="AY293" s="67"/>
      <c r="AZ293" s="37" t="str">
        <f>IFERROR(IF(COUNTA(H293,I293,J293)=3,DATE(J293,MATCH(I293,{"Jan";"Feb";"Mar";"Apr";"May";"Jun";"Jul";"Aug";"Sep";"Oct";"Nov";"Dec"},0),H293),""),"")</f>
        <v/>
      </c>
      <c r="BA293" s="67"/>
      <c r="BB293" s="67"/>
    </row>
    <row r="294" spans="1:80" ht="15.75" thickBot="1" x14ac:dyDescent="0.3">
      <c r="A294" s="11"/>
      <c r="B294" s="70"/>
      <c r="C294" s="82"/>
      <c r="D294" s="11"/>
      <c r="E294" s="11"/>
      <c r="F294" s="25"/>
      <c r="G294" s="4"/>
      <c r="H294" s="32"/>
      <c r="I294" s="32"/>
      <c r="J294" s="32"/>
      <c r="K294" s="31"/>
      <c r="L294" s="83" t="str">
        <f ca="1">BA294&amp;BB294&amp;BC294&amp;BD294&amp;BE294&amp;BF294&amp;BG294&amp;BH294&amp;BI294&amp;BJ294&amp;BK294</f>
        <v/>
      </c>
      <c r="M294" s="84"/>
      <c r="N294" s="84"/>
      <c r="O294" s="84"/>
      <c r="P294" s="84"/>
      <c r="Q294" s="11"/>
      <c r="R294" s="67"/>
      <c r="S294" s="67"/>
      <c r="T294" s="67"/>
      <c r="U294" s="67"/>
      <c r="V294" s="67"/>
      <c r="W294" s="67"/>
      <c r="X294" s="67"/>
      <c r="Y294" s="67"/>
      <c r="Z294" s="67"/>
      <c r="AA294" s="67"/>
      <c r="AB294" s="67"/>
      <c r="AC294" s="67"/>
      <c r="AD294" s="67"/>
      <c r="AE294" s="67"/>
      <c r="AF294" s="67"/>
      <c r="AG294" s="67"/>
      <c r="AH294" s="67"/>
      <c r="AI294" s="67"/>
      <c r="AK294" s="67"/>
      <c r="AL294" s="67"/>
      <c r="AM294" s="67"/>
      <c r="AN294" s="63" t="s">
        <v>3525</v>
      </c>
      <c r="AO294" s="67"/>
      <c r="AP294" s="67"/>
      <c r="AQ294" s="67"/>
      <c r="AR294" s="67"/>
      <c r="AS294" s="67"/>
      <c r="AT294" s="67"/>
      <c r="AU294" s="67"/>
      <c r="AV294" s="67"/>
      <c r="AW294" s="67"/>
      <c r="AX294" s="67"/>
      <c r="AY294" s="67"/>
      <c r="AZ294" s="37" t="str">
        <f>IFERROR(IF(COUNTA(H294,I294,J294)=3,DATE(J294,MATCH(I294,{"Jan";"Feb";"Mar";"Apr";"May";"Jun";"Jul";"Aug";"Sep";"Oct";"Nov";"Dec"},0),H294),""),"")</f>
        <v/>
      </c>
      <c r="BA294" s="37" t="str">
        <f>IF(AND(C153="",H294="",B294&lt;&gt;""),"Please enter a complete visit or assessment date.  ","")</f>
        <v/>
      </c>
      <c r="BB294" s="37" t="str">
        <f>IF(B294="","",IF(AND(COUNTA(C153,D153,E153)&gt;1,COUNTA(C153,D153,E153)&lt;3),"Please enter a complete visit date.  ",IF(COUNTA(C153,D153,E153)=0,"",IF(COUNTIF(AN$2:AN$7306,C153&amp;D153&amp;E153)&gt;0,"","Enter a valid visit date.  "))))</f>
        <v/>
      </c>
      <c r="BC294" s="37" t="str">
        <f>IF(AND(COUNTA(H294,I294,J294)&gt;1,COUNTA(H294,I294,J294)&lt;3),"Please enter a complete assessment date.  ",IF(COUNTA(H294,I294,J294)=0,"",IF(COUNTIF(AN$2:AN$7306,H294&amp;I294&amp;J294)&gt;0,"","Enter a valid assessment date.  ")))</f>
        <v/>
      </c>
      <c r="BD294" s="37" t="str">
        <f t="shared" ref="BD294" si="159">IF(AND(B294="",H294&amp;I294&amp;J294&lt;&gt;""),"Assessment date entered, but no response is entered.  ","")</f>
        <v/>
      </c>
      <c r="BE294" s="37" t="str">
        <f ca="1">IF(B294="","",IF(AZ153="","",IF(AZ153&gt;NOW(),"Visit date is in the future.  ","")))</f>
        <v/>
      </c>
      <c r="BF294" s="37" t="str">
        <f t="shared" ref="BF294" ca="1" si="160">IF(AZ294&lt;&gt;"",IF(AZ294&gt;NOW(),"Assessment date is in the future.  ",""),"")</f>
        <v/>
      </c>
      <c r="BG294" s="37" t="str">
        <f t="shared" ref="BG294" si="161">IF(AND(B294&lt;&gt;"",F294&lt;&gt;""),"The response cannot be provided if indicated as Not Done.  ","")</f>
        <v/>
      </c>
      <c r="BH294" s="37" t="str">
        <f>IF(AZ153="","",IF(AZ153&lt;=AZ147,"Visit date is not after visit or assessment dates in the prior visit.  ",""))</f>
        <v/>
      </c>
      <c r="BI294" s="37" t="str">
        <f>IF(AZ294&lt;&gt;"",IF(AZ294&lt;=AZ147,"Assessment date is not after visit or assessment dates in the prior visit.  ",""),"")</f>
        <v/>
      </c>
      <c r="BJ294" s="37" t="str">
        <f>IF(AND(C150="",B294&lt;&gt;""),"The Visit ID is missing.  ","")</f>
        <v/>
      </c>
      <c r="CA294" s="37" t="str">
        <f ca="1">IF(BA294&amp;BB294&amp;BC294&amp;BD294&amp;BE294&amp;BF294&amp;BG294&amp;BH294&amp;BI294&amp;BJ294&amp;BK294&amp;BL294&amp;BM294&amp;BN294&amp;BO294&amp;BP294&amp;BQ294&amp;BR294&amp;BS294&amp;BT294&amp;BU294&amp;BV194&amp;BW294&amp;BX294&amp;BY294&amp;BZ294&lt;&gt;"","V1Issue","V1Clean")</f>
        <v>V1Clean</v>
      </c>
    </row>
    <row r="295" spans="1:80" x14ac:dyDescent="0.25">
      <c r="A295" s="11"/>
      <c r="B295" s="23" t="s">
        <v>313</v>
      </c>
      <c r="C295" s="11"/>
      <c r="D295" s="11"/>
      <c r="E295" s="11"/>
      <c r="F295" s="25"/>
      <c r="G295" s="26"/>
      <c r="H295" s="23" t="s">
        <v>344</v>
      </c>
      <c r="I295" s="23" t="s">
        <v>345</v>
      </c>
      <c r="J295" s="23" t="s">
        <v>346</v>
      </c>
      <c r="K295" s="31"/>
      <c r="L295" s="84"/>
      <c r="M295" s="84"/>
      <c r="N295" s="84"/>
      <c r="O295" s="84"/>
      <c r="P295" s="84"/>
      <c r="Q295" s="11"/>
      <c r="R295" s="67"/>
      <c r="S295" s="67"/>
      <c r="T295" s="67"/>
      <c r="U295" s="67"/>
      <c r="V295" s="67"/>
      <c r="W295" s="67"/>
      <c r="X295" s="67"/>
      <c r="Y295" s="67"/>
      <c r="Z295" s="67"/>
      <c r="AA295" s="67"/>
      <c r="AB295" s="67"/>
      <c r="AC295" s="67"/>
      <c r="AD295" s="67"/>
      <c r="AE295" s="67"/>
      <c r="AF295" s="67"/>
      <c r="AG295" s="67"/>
      <c r="AH295" s="67"/>
      <c r="AI295" s="67"/>
      <c r="AK295" s="67"/>
      <c r="AL295" s="67"/>
      <c r="AM295" s="67"/>
      <c r="AN295" s="63" t="s">
        <v>3526</v>
      </c>
      <c r="AO295" s="67"/>
      <c r="AP295" s="67"/>
      <c r="AQ295" s="67"/>
      <c r="AR295" s="67"/>
      <c r="AS295" s="67"/>
      <c r="AT295" s="67"/>
      <c r="AU295" s="67"/>
      <c r="AV295" s="67"/>
      <c r="AW295" s="67"/>
      <c r="AX295" s="67"/>
      <c r="AY295" s="67"/>
      <c r="AZ295" s="37" t="str">
        <f>IFERROR(IF(COUNTA(H295,I295,J295)=3,DATE(J295,MATCH(I295,{"Jan";"Feb";"Mar";"Apr";"May";"Jun";"Jul";"Aug";"Sep";"Oct";"Nov";"Dec"},0),H295),""),"")</f>
        <v/>
      </c>
      <c r="BA295" s="67"/>
      <c r="BB295" s="67"/>
    </row>
    <row r="296" spans="1:80" x14ac:dyDescent="0.25">
      <c r="A296" s="11"/>
      <c r="B296" s="31"/>
      <c r="C296" s="31"/>
      <c r="D296" s="11"/>
      <c r="E296" s="11"/>
      <c r="F296" s="25"/>
      <c r="G296" s="31"/>
      <c r="H296" s="19" t="s">
        <v>92</v>
      </c>
      <c r="I296" s="4"/>
      <c r="J296" s="4"/>
      <c r="K296" s="31"/>
      <c r="L296" s="11"/>
      <c r="M296" s="11"/>
      <c r="N296" s="11"/>
      <c r="O296" s="11"/>
      <c r="P296" s="11"/>
      <c r="Q296" s="11"/>
      <c r="R296" s="67"/>
      <c r="S296" s="67"/>
      <c r="T296" s="67"/>
      <c r="U296" s="67"/>
      <c r="V296" s="67"/>
      <c r="W296" s="67"/>
      <c r="X296" s="67"/>
      <c r="Y296" s="67"/>
      <c r="Z296" s="67"/>
      <c r="AA296" s="67"/>
      <c r="AB296" s="67"/>
      <c r="AC296" s="67"/>
      <c r="AD296" s="67"/>
      <c r="AE296" s="67"/>
      <c r="AF296" s="67"/>
      <c r="AG296" s="67"/>
      <c r="AH296" s="67"/>
      <c r="AI296" s="67"/>
      <c r="AK296" s="67"/>
      <c r="AL296" s="67"/>
      <c r="AM296" s="67"/>
      <c r="AN296" s="63" t="s">
        <v>3527</v>
      </c>
      <c r="AO296" s="67"/>
      <c r="AP296" s="67"/>
      <c r="AQ296" s="67"/>
      <c r="AR296" s="67"/>
      <c r="AS296" s="67"/>
      <c r="AT296" s="67"/>
      <c r="AU296" s="67"/>
      <c r="AV296" s="67"/>
      <c r="AW296" s="67"/>
      <c r="AX296" s="67"/>
      <c r="AY296" s="67"/>
      <c r="AZ296" s="37" t="str">
        <f>IFERROR(IF(COUNTA(H296,I296,J296)=3,DATE(J296,MATCH(I296,{"Jan";"Feb";"Mar";"Apr";"May";"Jun";"Jul";"Aug";"Sep";"Oct";"Nov";"Dec"},0),H296),""),"")</f>
        <v/>
      </c>
      <c r="BA296" s="67"/>
      <c r="BB296" s="67"/>
    </row>
    <row r="297" spans="1:80" ht="16.5" thickBot="1" x14ac:dyDescent="0.3">
      <c r="A297" s="11"/>
      <c r="B297" s="80" t="str">
        <f>C150&amp;" OVERALL TIMEPOINT RESPONSE:"</f>
        <v>V1 OVERALL TIMEPOINT RESPONSE:</v>
      </c>
      <c r="C297" s="81"/>
      <c r="D297" s="11"/>
      <c r="E297" s="11"/>
      <c r="F297" s="25"/>
      <c r="G297" s="4"/>
      <c r="H297" s="25" t="s">
        <v>47</v>
      </c>
      <c r="I297" s="25" t="s">
        <v>48</v>
      </c>
      <c r="J297" s="25" t="s">
        <v>49</v>
      </c>
      <c r="K297" s="31"/>
      <c r="L297" s="11"/>
      <c r="M297" s="11"/>
      <c r="N297" s="11"/>
      <c r="O297" s="11"/>
      <c r="P297" s="11"/>
      <c r="Q297" s="11"/>
      <c r="R297" s="67"/>
      <c r="S297" s="67"/>
      <c r="T297" s="67"/>
      <c r="U297" s="67"/>
      <c r="V297" s="67"/>
      <c r="W297" s="67"/>
      <c r="X297" s="67"/>
      <c r="Y297" s="67"/>
      <c r="Z297" s="67"/>
      <c r="AA297" s="67"/>
      <c r="AB297" s="67"/>
      <c r="AC297" s="67"/>
      <c r="AD297" s="67"/>
      <c r="AE297" s="67"/>
      <c r="AF297" s="67"/>
      <c r="AG297" s="67"/>
      <c r="AH297" s="67"/>
      <c r="AI297" s="67"/>
      <c r="AK297" s="67"/>
      <c r="AL297" s="67"/>
      <c r="AM297" s="67"/>
      <c r="AN297" s="63" t="s">
        <v>3528</v>
      </c>
      <c r="AO297" s="67"/>
      <c r="AP297" s="67"/>
      <c r="AQ297" s="67"/>
      <c r="AR297" s="67"/>
      <c r="AS297" s="67"/>
      <c r="AT297" s="67"/>
      <c r="AU297" s="67"/>
      <c r="AV297" s="67"/>
      <c r="AW297" s="67"/>
      <c r="AX297" s="67"/>
      <c r="AY297" s="67"/>
      <c r="AZ297" s="37" t="str">
        <f>IFERROR(IF(COUNTA(H297,I297,J297)=3,DATE(J297,MATCH(I297,{"Jan";"Feb";"Mar";"Apr";"May";"Jun";"Jul";"Aug";"Sep";"Oct";"Nov";"Dec"},0),H297),""),"")</f>
        <v/>
      </c>
      <c r="BA297" s="67"/>
      <c r="BB297" s="67"/>
    </row>
    <row r="298" spans="1:80" ht="15.75" thickBot="1" x14ac:dyDescent="0.3">
      <c r="A298" s="11"/>
      <c r="B298" s="70"/>
      <c r="C298" s="85"/>
      <c r="D298" s="33"/>
      <c r="E298" s="33"/>
      <c r="F298" s="25"/>
      <c r="G298" s="4"/>
      <c r="H298" s="32"/>
      <c r="I298" s="32"/>
      <c r="J298" s="32"/>
      <c r="K298" s="31"/>
      <c r="L298" s="83" t="str">
        <f ca="1">BA298&amp;BB298&amp;BC298&amp;BD298&amp;BE298&amp;BF298&amp;BG298&amp;BH298&amp;BI298&amp;BJ298&amp;BK298</f>
        <v/>
      </c>
      <c r="M298" s="84"/>
      <c r="N298" s="84"/>
      <c r="O298" s="84"/>
      <c r="P298" s="84"/>
      <c r="Q298" s="33"/>
      <c r="R298" s="65"/>
      <c r="S298" s="65"/>
      <c r="T298" s="65"/>
      <c r="U298" s="65"/>
      <c r="V298" s="65"/>
      <c r="W298" s="65"/>
      <c r="X298" s="67"/>
      <c r="Y298" s="67"/>
      <c r="Z298" s="67"/>
      <c r="AA298" s="67"/>
      <c r="AB298" s="67"/>
      <c r="AC298" s="67"/>
      <c r="AD298" s="67"/>
      <c r="AE298" s="67"/>
      <c r="AF298" s="67"/>
      <c r="AG298" s="67"/>
      <c r="AH298" s="67"/>
      <c r="AI298" s="67"/>
      <c r="AK298" s="67"/>
      <c r="AL298" s="67"/>
      <c r="AM298" s="67"/>
      <c r="AN298" s="63" t="s">
        <v>3529</v>
      </c>
      <c r="AO298" s="67"/>
      <c r="AP298" s="67"/>
      <c r="AQ298" s="67"/>
      <c r="AR298" s="67"/>
      <c r="AS298" s="67"/>
      <c r="AT298" s="67"/>
      <c r="AU298" s="67"/>
      <c r="AV298" s="67"/>
      <c r="AW298" s="67"/>
      <c r="AX298" s="67"/>
      <c r="AY298" s="67"/>
      <c r="AZ298" s="37" t="str">
        <f>IFERROR(IF(COUNTA(H298,I298,J298)=3,DATE(J298,MATCH(I298,{"Jan";"Feb";"Mar";"Apr";"May";"Jun";"Jul";"Aug";"Sep";"Oct";"Nov";"Dec"},0),H298),""),"")</f>
        <v/>
      </c>
      <c r="BA298" s="37" t="str">
        <f>IF(AND(C153="",H298="",B298&lt;&gt;""),"Please enter a complete visit or assessment date.  ","")</f>
        <v/>
      </c>
      <c r="BB298" s="37" t="str">
        <f>IF(B298="","",IF(AND(COUNTA(C153,D153,E153)&gt;1,COUNTA(C153,D153,E153)&lt;3),"Please enter a complete visit date.  ",IF(COUNTA(C153,D153,E153)=0,"",IF(COUNTIF(AN$2:AN$7306,C153&amp;D153&amp;E153)&gt;0,"","Enter a valid visit date.  "))))</f>
        <v/>
      </c>
      <c r="BC298" s="37" t="str">
        <f>IF(AND(COUNTA(H298,I298,J298)&gt;1,COUNTA(H298,I298,J298)&lt;3),"Please enter a complete assessment date.  ",IF(COUNTA(H298,I298,J298)=0,"",IF(COUNTIF(AN$2:AN$7306,H298&amp;I298&amp;J298)&gt;0,"","Enter a valid assessment date.  ")))</f>
        <v/>
      </c>
      <c r="BD298" s="37" t="str">
        <f t="shared" ref="BD298" si="162">IF(AND(B298="",H298&amp;I298&amp;J298&lt;&gt;""),"Assessment date entered, but no response is entered.  ","")</f>
        <v/>
      </c>
      <c r="BE298" s="37" t="str">
        <f ca="1">IF(B298="","",IF(AZ153="","",IF(AZ153&gt;NOW(),"Visit date is in the future.  ","")))</f>
        <v/>
      </c>
      <c r="BF298" s="37" t="str">
        <f t="shared" ref="BF298" ca="1" si="163">IF(AZ298&lt;&gt;"",IF(AZ298&gt;NOW(),"Assessment date is in the future.  ",""),"")</f>
        <v/>
      </c>
      <c r="BG298" s="37" t="str">
        <f t="shared" ref="BG298" si="164">IF(AND(B298&lt;&gt;"",F298&lt;&gt;""),"The response cannot be provided if indicated as Not Done.  ","")</f>
        <v/>
      </c>
      <c r="BH298" s="37" t="str">
        <f>IF(AZ153="","",IF(AZ153&lt;=AZ147,"Visit date is not after visit or assessment dates in the prior visit.  ",""))</f>
        <v/>
      </c>
      <c r="BI298" s="37" t="str">
        <f>IF(AZ298&lt;&gt;"",IF(AZ298&lt;=AZ147,"Assessment date is not after visit or assessment dates in the prior visit.  ",""),"")</f>
        <v/>
      </c>
      <c r="BJ298" s="37" t="str">
        <f>IF(AND(C150="",B298&lt;&gt;""),"The Visit ID is missing.  ","")</f>
        <v/>
      </c>
      <c r="CA298" s="37" t="str">
        <f ca="1">IF(BA298&amp;BB298&amp;BC298&amp;BD298&amp;BE298&amp;BF298&amp;BG298&amp;BH298&amp;BI298&amp;BJ298&amp;BK298&amp;BL298&amp;BM298&amp;BN298&amp;BO298&amp;BP298&amp;BQ298&amp;BR298&amp;BS298&amp;BT298&amp;BU298&amp;BV198&amp;BW298&amp;BX298&amp;BY298&amp;BZ298&lt;&gt;"","V1Issue","V1Clean")</f>
        <v>V1Clean</v>
      </c>
    </row>
    <row r="299" spans="1:80" x14ac:dyDescent="0.25">
      <c r="A299" s="11"/>
      <c r="B299" s="23" t="s">
        <v>314</v>
      </c>
      <c r="C299" s="31"/>
      <c r="D299" s="33"/>
      <c r="E299" s="33"/>
      <c r="F299" s="25"/>
      <c r="G299" s="26"/>
      <c r="H299" s="23" t="s">
        <v>347</v>
      </c>
      <c r="I299" s="23" t="s">
        <v>348</v>
      </c>
      <c r="J299" s="23" t="s">
        <v>349</v>
      </c>
      <c r="K299" s="31"/>
      <c r="L299" s="84"/>
      <c r="M299" s="84"/>
      <c r="N299" s="84"/>
      <c r="O299" s="84"/>
      <c r="P299" s="84"/>
      <c r="Q299" s="33"/>
      <c r="R299" s="65"/>
      <c r="S299" s="65"/>
      <c r="T299" s="65"/>
      <c r="U299" s="65"/>
      <c r="V299" s="65"/>
      <c r="W299" s="65"/>
      <c r="X299" s="67"/>
      <c r="Y299" s="67"/>
      <c r="Z299" s="67"/>
      <c r="AA299" s="67"/>
      <c r="AB299" s="67"/>
      <c r="AC299" s="67"/>
      <c r="AD299" s="67"/>
      <c r="AE299" s="67"/>
      <c r="AF299" s="67"/>
      <c r="AG299" s="67"/>
      <c r="AH299" s="67"/>
      <c r="AI299" s="67"/>
      <c r="AK299" s="67"/>
      <c r="AL299" s="67"/>
      <c r="AM299" s="67"/>
      <c r="AN299" s="63" t="s">
        <v>3530</v>
      </c>
      <c r="AO299" s="67"/>
      <c r="AP299" s="67"/>
      <c r="AQ299" s="67"/>
      <c r="AR299" s="67"/>
      <c r="AS299" s="67"/>
      <c r="AT299" s="67"/>
      <c r="AU299" s="67"/>
      <c r="AV299" s="67"/>
      <c r="AW299" s="67"/>
      <c r="AX299" s="67" t="str">
        <f>C150&amp;"Max"</f>
        <v>V1Max</v>
      </c>
      <c r="AY299" s="37" t="s">
        <v>358</v>
      </c>
      <c r="AZ299" s="37" t="str">
        <f>IF(MAX(AZ149:AZ281)=0,"",MAX(AZ149:AZ281))</f>
        <v/>
      </c>
      <c r="BA299" s="67"/>
      <c r="BB299" s="67"/>
    </row>
    <row r="300" spans="1:80" x14ac:dyDescent="0.25">
      <c r="A300" s="33"/>
      <c r="B300" s="29"/>
      <c r="C300" s="29"/>
      <c r="D300" s="29"/>
      <c r="E300" s="29"/>
      <c r="F300" s="29"/>
      <c r="G300" s="29"/>
      <c r="H300" s="29"/>
      <c r="I300" s="29"/>
      <c r="J300" s="29"/>
      <c r="K300" s="29"/>
      <c r="L300" s="29"/>
      <c r="M300" s="29"/>
      <c r="N300" s="29"/>
      <c r="O300" s="29"/>
      <c r="P300" s="29"/>
      <c r="Q300" s="33"/>
      <c r="R300" s="65"/>
      <c r="S300" s="65"/>
      <c r="T300" s="65"/>
      <c r="AN300" s="63" t="s">
        <v>3531</v>
      </c>
      <c r="AX300" s="37" t="str">
        <f>C150&amp;"Min"</f>
        <v>V1Min</v>
      </c>
      <c r="AY300" s="37" t="s">
        <v>359</v>
      </c>
      <c r="AZ300" s="37" t="str">
        <f>IF(MIN(AZ149:AZ281)=0,"",MIN(AZ149:AZ281))</f>
        <v/>
      </c>
      <c r="BA300" s="67"/>
      <c r="BB300" s="67"/>
      <c r="CA300" s="65"/>
    </row>
    <row r="301" spans="1:80" x14ac:dyDescent="0.25">
      <c r="A301" s="10"/>
      <c r="B301" s="10"/>
      <c r="C301" s="10"/>
      <c r="D301" s="10"/>
      <c r="E301" s="10"/>
      <c r="F301" s="10"/>
      <c r="G301" s="10"/>
      <c r="H301" s="12"/>
      <c r="I301" s="5"/>
      <c r="J301" s="5"/>
      <c r="K301" s="5"/>
      <c r="L301" s="10"/>
      <c r="M301" s="10"/>
      <c r="N301" s="10"/>
      <c r="O301" s="10"/>
      <c r="P301" s="10"/>
      <c r="Q301" s="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3" t="s">
        <v>3532</v>
      </c>
      <c r="AO301" s="65"/>
      <c r="AP301" s="65"/>
      <c r="AQ301" s="65"/>
      <c r="AR301" s="65"/>
      <c r="AS301" s="65"/>
      <c r="AT301" s="65"/>
      <c r="AU301" s="65"/>
      <c r="AV301" s="65"/>
      <c r="AW301" s="65"/>
      <c r="AX301" s="65"/>
      <c r="AY301" s="65"/>
      <c r="AZ301" s="65" t="str">
        <f>IFERROR(IF(COUNTA(C301,D301,E301)=3,DATE(E301,MATCH(D301,{"Jan";"Feb";"Mar";"Apr";"May";"Jun";"Jul";"Aug";"Sep";"Oct";"Nov";"Dec"},0),C301),""),"")</f>
        <v/>
      </c>
      <c r="BD301" s="65"/>
      <c r="BE301" s="65"/>
      <c r="BF301" s="65"/>
      <c r="BG301" s="65"/>
      <c r="BH301" s="65"/>
      <c r="BI301" s="65"/>
      <c r="BK301" s="65"/>
      <c r="BL301" s="65"/>
      <c r="BM301" s="65"/>
      <c r="BN301" s="65"/>
      <c r="BO301" s="65"/>
      <c r="BP301" s="65"/>
      <c r="BQ301" s="65"/>
      <c r="BR301" s="65"/>
      <c r="BS301" s="65"/>
      <c r="BT301" s="65"/>
      <c r="BU301" s="65"/>
      <c r="BV301" s="65"/>
      <c r="BW301" s="65"/>
      <c r="BX301" s="65"/>
      <c r="BY301" s="65"/>
      <c r="BZ301" s="65"/>
      <c r="CA301" s="65"/>
      <c r="CB301" s="65"/>
    </row>
    <row r="302" spans="1:80" ht="19.5" x14ac:dyDescent="0.4">
      <c r="A302" s="10"/>
      <c r="B302" s="36" t="s">
        <v>370</v>
      </c>
      <c r="C302" s="86" t="s">
        <v>371</v>
      </c>
      <c r="D302" s="87"/>
      <c r="E302" s="87"/>
      <c r="F302" s="87"/>
      <c r="G302" s="88"/>
      <c r="H302" s="5"/>
      <c r="I302" s="5"/>
      <c r="J302" s="5"/>
      <c r="K302" s="5"/>
      <c r="L302" s="10"/>
      <c r="M302" s="10"/>
      <c r="N302" s="10"/>
      <c r="O302" s="10"/>
      <c r="P302" s="10"/>
      <c r="Q302" s="5"/>
      <c r="R302" s="65"/>
      <c r="AN302" s="63" t="s">
        <v>3533</v>
      </c>
      <c r="AZ302" s="37" t="str">
        <f>IFERROR(IF(COUNTA(C302,D302,E302)=3,DATE(E302,MATCH(D302,{"Jan";"Feb";"Mar";"Apr";"May";"Jun";"Jul";"Aug";"Sep";"Oct";"Nov";"Dec"},0),C302),""),"")</f>
        <v/>
      </c>
      <c r="CB302" s="65"/>
    </row>
    <row r="303" spans="1:80" x14ac:dyDescent="0.25">
      <c r="A303" s="10"/>
      <c r="B303" s="10"/>
      <c r="C303" s="8" t="s">
        <v>372</v>
      </c>
      <c r="D303" s="10"/>
      <c r="E303" s="10"/>
      <c r="F303" s="10"/>
      <c r="G303" s="12"/>
      <c r="H303" s="5"/>
      <c r="I303" s="5"/>
      <c r="J303" s="5"/>
      <c r="K303" s="5"/>
      <c r="L303" s="10"/>
      <c r="M303" s="10"/>
      <c r="N303" s="10"/>
      <c r="O303" s="10"/>
      <c r="P303" s="10"/>
      <c r="Q303" s="5"/>
      <c r="R303" s="65"/>
      <c r="AN303" s="63" t="s">
        <v>3534</v>
      </c>
      <c r="AZ303" s="37" t="str">
        <f>IFERROR(IF(COUNTA(C303,D303,E303)=3,DATE(E303,MATCH(D303,{"Jan";"Feb";"Mar";"Apr";"May";"Jun";"Jul";"Aug";"Sep";"Oct";"Nov";"Dec"},0),C303),""),"")</f>
        <v/>
      </c>
      <c r="CB303" s="65"/>
    </row>
    <row r="304" spans="1:80" x14ac:dyDescent="0.25">
      <c r="A304" s="10"/>
      <c r="B304" s="5"/>
      <c r="C304" s="14" t="s">
        <v>47</v>
      </c>
      <c r="D304" s="14" t="s">
        <v>48</v>
      </c>
      <c r="E304" s="14" t="s">
        <v>49</v>
      </c>
      <c r="F304" s="10"/>
      <c r="G304" s="10"/>
      <c r="H304" s="12"/>
      <c r="I304" s="5"/>
      <c r="J304" s="5"/>
      <c r="K304" s="5"/>
      <c r="L304" s="10"/>
      <c r="M304" s="10"/>
      <c r="N304" s="10"/>
      <c r="O304" s="10"/>
      <c r="P304" s="10"/>
      <c r="Q304" s="5"/>
      <c r="R304" s="65"/>
      <c r="AN304" s="63" t="s">
        <v>3535</v>
      </c>
      <c r="AZ304" s="37" t="str">
        <f>IFERROR(IF(COUNTA(C304,D304,E304)=3,DATE(E304,MATCH(D304,{"Jan";"Feb";"Mar";"Apr";"May";"Jun";"Jul";"Aug";"Sep";"Oct";"Nov";"Dec"},0),C304),""),"")</f>
        <v/>
      </c>
      <c r="CB304" s="65"/>
    </row>
    <row r="305" spans="1:80" x14ac:dyDescent="0.25">
      <c r="A305" s="10"/>
      <c r="B305" s="13" t="s">
        <v>93</v>
      </c>
      <c r="C305" s="32"/>
      <c r="D305" s="32"/>
      <c r="E305" s="32"/>
      <c r="F305" s="89" t="s">
        <v>369</v>
      </c>
      <c r="G305" s="77"/>
      <c r="H305" s="77"/>
      <c r="I305" s="77"/>
      <c r="J305" s="77"/>
      <c r="K305" s="77"/>
      <c r="L305" s="77"/>
      <c r="M305" s="77"/>
      <c r="N305" s="77"/>
      <c r="O305" s="10"/>
      <c r="P305" s="10"/>
      <c r="Q305" s="5"/>
      <c r="R305" s="65"/>
      <c r="AN305" s="63" t="s">
        <v>3536</v>
      </c>
      <c r="AZ305" s="37" t="str">
        <f>IFERROR(IF(COUNTA(C305,D305,E305)=3,DATE(E305,MATCH(D305,{"Jan";"Feb";"Mar";"Apr";"May";"Jun";"Jul";"Aug";"Sep";"Oct";"Nov";"Dec"},0),C305),""),"")</f>
        <v/>
      </c>
      <c r="CB305" s="65"/>
    </row>
    <row r="306" spans="1:80" ht="19.5" x14ac:dyDescent="0.4">
      <c r="A306" s="10"/>
      <c r="B306" s="36"/>
      <c r="C306" s="8" t="s">
        <v>373</v>
      </c>
      <c r="D306" s="8" t="s">
        <v>374</v>
      </c>
      <c r="E306" s="8" t="s">
        <v>375</v>
      </c>
      <c r="F306" s="10"/>
      <c r="G306" s="10"/>
      <c r="H306" s="12"/>
      <c r="I306" s="5"/>
      <c r="J306" s="5"/>
      <c r="K306" s="5"/>
      <c r="L306" s="10"/>
      <c r="M306" s="10"/>
      <c r="N306" s="10"/>
      <c r="O306" s="10"/>
      <c r="P306" s="10"/>
      <c r="Q306" s="5"/>
      <c r="R306" s="65"/>
      <c r="AN306" s="63" t="s">
        <v>3537</v>
      </c>
      <c r="CB306" s="65"/>
    </row>
    <row r="307" spans="1:80" x14ac:dyDescent="0.25">
      <c r="A307" s="10"/>
      <c r="B307" s="5"/>
      <c r="C307" s="7"/>
      <c r="D307" s="7"/>
      <c r="E307" s="7"/>
      <c r="F307" s="7"/>
      <c r="G307" s="5"/>
      <c r="H307" s="12" t="s">
        <v>92</v>
      </c>
      <c r="I307" s="5"/>
      <c r="J307" s="5"/>
      <c r="K307" s="5"/>
      <c r="L307" s="10"/>
      <c r="M307" s="5"/>
      <c r="N307" s="5"/>
      <c r="O307" s="5"/>
      <c r="P307" s="5"/>
      <c r="Q307" s="38"/>
      <c r="R307" s="65"/>
      <c r="S307" s="66"/>
      <c r="T307" s="66"/>
      <c r="U307" s="66"/>
      <c r="V307" s="66"/>
      <c r="W307" s="66"/>
      <c r="X307" s="66"/>
      <c r="Y307" s="66"/>
      <c r="Z307" s="66"/>
      <c r="AA307" s="66"/>
      <c r="AB307" s="66"/>
      <c r="AC307" s="66"/>
      <c r="AD307" s="66"/>
      <c r="AE307" s="66"/>
      <c r="AF307" s="66"/>
      <c r="AG307" s="66"/>
      <c r="AH307" s="66"/>
      <c r="AI307" s="66"/>
      <c r="AK307" s="66"/>
      <c r="AL307" s="66"/>
      <c r="AM307" s="66"/>
      <c r="AN307" s="63" t="s">
        <v>3538</v>
      </c>
      <c r="AO307" s="66"/>
      <c r="AP307" s="66"/>
      <c r="AQ307" s="66"/>
      <c r="AR307" s="66"/>
      <c r="AS307" s="66"/>
      <c r="AT307" s="66"/>
      <c r="AU307" s="66"/>
      <c r="AV307" s="66"/>
      <c r="AW307" s="66"/>
      <c r="AX307" s="66"/>
      <c r="AY307" s="66"/>
      <c r="BA307" s="66"/>
      <c r="BB307" s="66"/>
      <c r="CB307" s="65"/>
    </row>
    <row r="308" spans="1:80" x14ac:dyDescent="0.25">
      <c r="A308" s="10"/>
      <c r="B308" s="5"/>
      <c r="C308" s="7" t="s">
        <v>35</v>
      </c>
      <c r="D308" s="7" t="s">
        <v>36</v>
      </c>
      <c r="E308" s="7"/>
      <c r="F308" s="7" t="s">
        <v>315</v>
      </c>
      <c r="G308" s="5"/>
      <c r="H308" s="7" t="s">
        <v>47</v>
      </c>
      <c r="I308" s="7" t="s">
        <v>48</v>
      </c>
      <c r="J308" s="7" t="s">
        <v>49</v>
      </c>
      <c r="K308" s="5"/>
      <c r="L308" s="10"/>
      <c r="M308" s="5"/>
      <c r="N308" s="5"/>
      <c r="O308" s="5"/>
      <c r="P308" s="5"/>
      <c r="Q308" s="38"/>
      <c r="R308" s="65"/>
      <c r="S308" s="66"/>
      <c r="T308" s="66"/>
      <c r="U308" s="66"/>
      <c r="V308" s="66"/>
      <c r="W308" s="66"/>
      <c r="X308" s="66"/>
      <c r="Y308" s="66"/>
      <c r="Z308" s="66"/>
      <c r="AA308" s="66"/>
      <c r="AB308" s="66"/>
      <c r="AC308" s="66"/>
      <c r="AD308" s="66"/>
      <c r="AE308" s="66"/>
      <c r="AF308" s="66"/>
      <c r="AG308" s="66"/>
      <c r="AH308" s="66"/>
      <c r="AI308" s="66"/>
      <c r="AK308" s="66"/>
      <c r="AL308" s="66"/>
      <c r="AM308" s="66"/>
      <c r="AN308" s="63" t="s">
        <v>3539</v>
      </c>
      <c r="AO308" s="66"/>
      <c r="AP308" s="66"/>
      <c r="AQ308" s="66"/>
      <c r="AR308" s="66"/>
      <c r="AS308" s="66"/>
      <c r="AT308" s="66"/>
      <c r="AU308" s="66"/>
      <c r="AV308" s="66"/>
      <c r="AW308" s="66"/>
      <c r="AX308" s="66"/>
      <c r="AY308" s="66"/>
      <c r="BA308" s="66"/>
      <c r="BB308" s="66"/>
      <c r="CB308" s="65"/>
    </row>
    <row r="309" spans="1:80" x14ac:dyDescent="0.25">
      <c r="A309" s="10"/>
      <c r="B309" s="39" t="str">
        <f xml:space="preserve"> C302&amp;" Target Lesion (T1)"</f>
        <v>V2 Target Lesion (T1)</v>
      </c>
      <c r="C309" s="16"/>
      <c r="D309" s="15" t="s">
        <v>9</v>
      </c>
      <c r="E309" s="5"/>
      <c r="F309" s="17"/>
      <c r="G309" s="5"/>
      <c r="H309" s="32"/>
      <c r="I309" s="32"/>
      <c r="J309" s="32"/>
      <c r="K309" s="5"/>
      <c r="L309" s="10"/>
      <c r="M309" s="10"/>
      <c r="N309" s="10"/>
      <c r="O309" s="10"/>
      <c r="P309" s="10"/>
      <c r="Q309" s="10"/>
      <c r="R309" s="65"/>
      <c r="S309" s="67"/>
      <c r="T309" s="67"/>
      <c r="U309" s="67"/>
      <c r="V309" s="67"/>
      <c r="W309" s="67"/>
      <c r="X309" s="67"/>
      <c r="Y309" s="67"/>
      <c r="Z309" s="67"/>
      <c r="AA309" s="67"/>
      <c r="AB309" s="67"/>
      <c r="AC309" s="67"/>
      <c r="AD309" s="67"/>
      <c r="AE309" s="67"/>
      <c r="AF309" s="67"/>
      <c r="AG309" s="67"/>
      <c r="AH309" s="67"/>
      <c r="AI309" s="67"/>
      <c r="AK309" s="67"/>
      <c r="AL309" s="67"/>
      <c r="AM309" s="67"/>
      <c r="AN309" s="63" t="s">
        <v>3540</v>
      </c>
      <c r="AO309" s="67"/>
      <c r="AP309" s="67"/>
      <c r="AQ309" s="67"/>
      <c r="AR309" s="67"/>
      <c r="AS309" s="67"/>
      <c r="AT309" s="67"/>
      <c r="AU309" s="67"/>
      <c r="AV309" s="67"/>
      <c r="AW309" s="67"/>
      <c r="AX309" s="67"/>
      <c r="AY309" s="67"/>
      <c r="AZ309" s="37" t="str">
        <f>IFERROR(IF(COUNTA(H309,I309,J309)=3,DATE(J309,MATCH(I309,{"Jan";"Feb";"Mar";"Apr";"May";"Jun";"Jul";"Aug";"Sep";"Oct";"Nov";"Dec"},0),H309),""),"")</f>
        <v/>
      </c>
      <c r="BA309" s="67"/>
      <c r="BB309" s="67"/>
      <c r="CB309" s="65"/>
    </row>
    <row r="310" spans="1:80" x14ac:dyDescent="0.25">
      <c r="A310" s="10"/>
      <c r="B310" s="8" t="s">
        <v>376</v>
      </c>
      <c r="C310" s="8" t="s">
        <v>377</v>
      </c>
      <c r="D310" s="8" t="s">
        <v>378</v>
      </c>
      <c r="E310" s="9"/>
      <c r="F310" s="8" t="s">
        <v>379</v>
      </c>
      <c r="G310" s="9"/>
      <c r="H310" s="8" t="s">
        <v>380</v>
      </c>
      <c r="I310" s="8" t="s">
        <v>381</v>
      </c>
      <c r="J310" s="8" t="s">
        <v>382</v>
      </c>
      <c r="K310" s="5"/>
      <c r="L310" s="40"/>
      <c r="M310" s="41"/>
      <c r="N310" s="40"/>
      <c r="O310" s="41"/>
      <c r="P310" s="40"/>
      <c r="Q310" s="38"/>
      <c r="R310" s="65"/>
      <c r="S310" s="66"/>
      <c r="T310" s="66"/>
      <c r="U310" s="66"/>
      <c r="V310" s="66"/>
      <c r="W310" s="66"/>
      <c r="X310" s="66"/>
      <c r="Y310" s="66"/>
      <c r="Z310" s="66"/>
      <c r="AA310" s="66"/>
      <c r="AB310" s="66"/>
      <c r="AC310" s="66"/>
      <c r="AD310" s="66"/>
      <c r="AE310" s="66"/>
      <c r="AF310" s="66"/>
      <c r="AG310" s="66"/>
      <c r="AH310" s="66"/>
      <c r="AI310" s="66"/>
      <c r="AK310" s="66"/>
      <c r="AL310" s="66"/>
      <c r="AM310" s="66"/>
      <c r="AN310" s="63" t="s">
        <v>3541</v>
      </c>
      <c r="AO310" s="66"/>
      <c r="AP310" s="66"/>
      <c r="AQ310" s="66"/>
      <c r="AR310" s="66"/>
      <c r="AS310" s="66"/>
      <c r="AT310" s="66"/>
      <c r="AU310" s="66"/>
      <c r="AV310" s="66"/>
      <c r="AW310" s="66"/>
      <c r="AX310" s="66"/>
      <c r="AY310" s="66"/>
      <c r="AZ310" s="37" t="str">
        <f>IFERROR(IF(COUNTA(H310,I310,J310)=3,DATE(J310,MATCH(I310,{"Jan";"Feb";"Mar";"Apr";"May";"Jun";"Jul";"Aug";"Sep";"Oct";"Nov";"Dec"},0),H310),""),"")</f>
        <v/>
      </c>
      <c r="BA310" s="66"/>
      <c r="BB310" s="66"/>
      <c r="CB310" s="65"/>
    </row>
    <row r="311" spans="1:80" x14ac:dyDescent="0.25">
      <c r="A311" s="10"/>
      <c r="B311" s="76" t="str">
        <f ca="1">BA311&amp;BB311&amp;BC311&amp;BD311&amp;BE311&amp;BF311&amp;BG311&amp;BH311&amp;BI311&amp;BJ311&amp;BK311&amp;BL311&amp;BM311</f>
        <v/>
      </c>
      <c r="C311" s="77"/>
      <c r="D311" s="77"/>
      <c r="E311" s="77"/>
      <c r="F311" s="77"/>
      <c r="G311" s="77"/>
      <c r="H311" s="77"/>
      <c r="I311" s="77"/>
      <c r="J311" s="77"/>
      <c r="K311" s="77"/>
      <c r="L311" s="77"/>
      <c r="M311" s="77"/>
      <c r="N311" s="77"/>
      <c r="O311" s="77"/>
      <c r="P311" s="77"/>
      <c r="Q311" s="5"/>
      <c r="R311" s="65"/>
      <c r="AN311" s="63" t="s">
        <v>3542</v>
      </c>
      <c r="AZ311" s="37" t="str">
        <f>IFERROR(IF(COUNTA(H311,I311,J311)=3,DATE(J311,MATCH(I311,{"Jan";"Feb";"Mar";"Apr";"May";"Jun";"Jul";"Aug";"Sep";"Oct";"Nov";"Dec"},0),H311),""),"")</f>
        <v/>
      </c>
      <c r="BA311" s="37" t="str">
        <f>IF(AND(C305="",H309="",C309&lt;&gt;""),"Please enter a complete visit or assessment date.  ","")</f>
        <v/>
      </c>
      <c r="BB311" s="37" t="str">
        <f>IF(C309="","",IF(AND(COUNTA(C305,D305,E305)&gt;1,COUNTA(C305,D305,E305)&lt;3),"Please enter a complete visit date.  ",IF(COUNTA(C305,D305,E305)=0,"",IF(COUNTIF(AN$2:AN$7306,C305&amp;D305&amp;E305)&gt;0,"","Enter a valid visit date.  "))))</f>
        <v/>
      </c>
      <c r="BC311" s="37" t="str">
        <f>IF(AND(COUNTA(H309,I309,J309)&gt;1,COUNTA(H309,I309,J309)&lt;3),"Please enter a complete assessment date.  ",IF(COUNTA(H309,I309,J309)=0,"",IF(COUNTIF(AN$2:AN$7306,H309&amp;I309&amp;J309)&gt;0,"","Enter a valid assessment date.  ")))</f>
        <v/>
      </c>
      <c r="BD311" s="37" t="str">
        <f>IF(AND(C309="",H309&amp;I309&amp;H309&amp;J309&lt;&gt;""),"Information on this lesion exists, but no evaluation result is entered.  ","")</f>
        <v/>
      </c>
      <c r="BE311" s="37" t="str">
        <f ca="1">IF(C309="","",IF(AZ305="","",IF(AZ305&gt;NOW(),"Visit date is in the future.  ","")))</f>
        <v/>
      </c>
      <c r="BF311" s="37" t="str">
        <f t="shared" ref="BF311" ca="1" si="165">IF(AZ309&lt;&gt;"",IF(AZ309&gt;NOW(),"Assessment date is in the future.  ",""),"")</f>
        <v/>
      </c>
      <c r="BG311" s="37" t="str">
        <f>IF(AND(C309&lt;&gt;"",F309&lt;&gt;""),"The result cannot be provided if indicated as Not Done.  ","")</f>
        <v/>
      </c>
      <c r="BH311" s="37" t="str">
        <f>IF(AZ305="","",IF(AZ305&lt;=AZ299,"Visit date is not after visit or assessment dates in the prior visit.  ",""))</f>
        <v/>
      </c>
      <c r="BI311" s="37" t="str">
        <f>IF(AZ309&lt;&gt;"",IF(AZ309&lt;=AZ299,"Assessment date is not after visit or assessment dates in the prior visit.  ",""),"")</f>
        <v/>
      </c>
      <c r="BJ311" s="37" t="str">
        <f>IF(AND(C302="",OR(C309&lt;&gt;"",F309&lt;&gt;"")),"The Visit ID is missing.  ","")</f>
        <v/>
      </c>
      <c r="BK311" s="37" t="str">
        <f>IF(AND(OR(C309&lt;&gt;"",F309&lt;&gt;""),C$19=""),"No V0 lesion information exists for this same lesion (if you are adding a NEW lesion, go to New Lesion section).  ","")</f>
        <v/>
      </c>
      <c r="BL311" s="37" t="str">
        <f>IF(AND(C309&lt;&gt;"",D309=""),"Select a Unit.  ","")</f>
        <v/>
      </c>
      <c r="BM311" s="37" t="str">
        <f>IF(AND(C309&lt;&gt;"",COUNTIF(AJ$2:AJ$21,C302)&gt;1),"Visit ID already used.  ","")</f>
        <v/>
      </c>
      <c r="CA311" s="37" t="str">
        <f ca="1">IF(BA311&amp;BB311&amp;BC311&amp;BD311&amp;BE311&amp;BF311&amp;BG311&amp;BH311&amp;BI311&amp;BJ311&amp;BK311&amp;BL311&amp;BM311&amp;BN311&amp;BO311&amp;BP311&amp;BQ311&amp;BR311&amp;BS311&amp;BT311&amp;BU311&amp;BV311&amp;BW311&amp;BX311&amp;BY311&amp;BZ311&lt;&gt;"","V2Issue","V2Clean")</f>
        <v>V2Clean</v>
      </c>
      <c r="CB311" s="65"/>
    </row>
    <row r="312" spans="1:80" x14ac:dyDescent="0.25">
      <c r="A312" s="10"/>
      <c r="B312" s="77"/>
      <c r="C312" s="77"/>
      <c r="D312" s="77"/>
      <c r="E312" s="77"/>
      <c r="F312" s="77"/>
      <c r="G312" s="77"/>
      <c r="H312" s="77"/>
      <c r="I312" s="77"/>
      <c r="J312" s="77"/>
      <c r="K312" s="77"/>
      <c r="L312" s="77"/>
      <c r="M312" s="77"/>
      <c r="N312" s="77"/>
      <c r="O312" s="77"/>
      <c r="P312" s="77"/>
      <c r="Q312" s="5"/>
      <c r="R312" s="65"/>
      <c r="AN312" s="63" t="s">
        <v>3543</v>
      </c>
      <c r="AZ312" s="37" t="str">
        <f>IFERROR(IF(COUNTA(H312,I312,J312)=3,DATE(J312,MATCH(I312,{"Jan";"Feb";"Mar";"Apr";"May";"Jun";"Jul";"Aug";"Sep";"Oct";"Nov";"Dec"},0),H312),""),"")</f>
        <v/>
      </c>
      <c r="CB312" s="65"/>
    </row>
    <row r="313" spans="1:80" x14ac:dyDescent="0.25">
      <c r="A313" s="10"/>
      <c r="B313" s="5"/>
      <c r="C313" s="7"/>
      <c r="D313" s="7"/>
      <c r="E313" s="7"/>
      <c r="F313" s="7"/>
      <c r="G313" s="5"/>
      <c r="H313" s="12" t="s">
        <v>92</v>
      </c>
      <c r="I313" s="5"/>
      <c r="J313" s="5"/>
      <c r="K313" s="5"/>
      <c r="L313" s="10"/>
      <c r="M313" s="5"/>
      <c r="N313" s="5"/>
      <c r="O313" s="5"/>
      <c r="P313" s="5"/>
      <c r="Q313" s="5"/>
      <c r="R313" s="65"/>
      <c r="AN313" s="63" t="s">
        <v>3544</v>
      </c>
      <c r="AZ313" s="37" t="str">
        <f>IFERROR(IF(COUNTA(H313,I313,J313)=3,DATE(J313,MATCH(I313,{"Jan";"Feb";"Mar";"Apr";"May";"Jun";"Jul";"Aug";"Sep";"Oct";"Nov";"Dec"},0),H313),""),"")</f>
        <v/>
      </c>
      <c r="CB313" s="65"/>
    </row>
    <row r="314" spans="1:80" x14ac:dyDescent="0.25">
      <c r="A314" s="10"/>
      <c r="B314" s="5"/>
      <c r="C314" s="7" t="s">
        <v>35</v>
      </c>
      <c r="D314" s="7" t="s">
        <v>36</v>
      </c>
      <c r="E314" s="7"/>
      <c r="F314" s="7" t="s">
        <v>315</v>
      </c>
      <c r="G314" s="5"/>
      <c r="H314" s="7" t="s">
        <v>47</v>
      </c>
      <c r="I314" s="7" t="s">
        <v>48</v>
      </c>
      <c r="J314" s="7" t="s">
        <v>49</v>
      </c>
      <c r="K314" s="5"/>
      <c r="L314" s="10"/>
      <c r="M314" s="5"/>
      <c r="N314" s="5"/>
      <c r="O314" s="5"/>
      <c r="P314" s="5"/>
      <c r="Q314" s="5"/>
      <c r="R314" s="65"/>
      <c r="AN314" s="63" t="s">
        <v>3545</v>
      </c>
      <c r="AZ314" s="37" t="str">
        <f>IFERROR(IF(COUNTA(H314,I314,J314)=3,DATE(J314,MATCH(I314,{"Jan";"Feb";"Mar";"Apr";"May";"Jun";"Jul";"Aug";"Sep";"Oct";"Nov";"Dec"},0),H314),""),"")</f>
        <v/>
      </c>
      <c r="CB314" s="65"/>
    </row>
    <row r="315" spans="1:80" x14ac:dyDescent="0.25">
      <c r="A315" s="10"/>
      <c r="B315" s="39" t="str">
        <f xml:space="preserve"> C302&amp;" Target Lesion (T2)"</f>
        <v>V2 Target Lesion (T2)</v>
      </c>
      <c r="C315" s="16"/>
      <c r="D315" s="15" t="s">
        <v>9</v>
      </c>
      <c r="E315" s="5"/>
      <c r="F315" s="17"/>
      <c r="G315" s="5"/>
      <c r="H315" s="32"/>
      <c r="I315" s="32"/>
      <c r="J315" s="32"/>
      <c r="K315" s="5"/>
      <c r="L315" s="10"/>
      <c r="M315" s="10"/>
      <c r="N315" s="10"/>
      <c r="O315" s="10"/>
      <c r="P315" s="10"/>
      <c r="Q315" s="5"/>
      <c r="R315" s="65"/>
      <c r="AN315" s="63" t="s">
        <v>3546</v>
      </c>
      <c r="AZ315" s="37" t="str">
        <f>IFERROR(IF(COUNTA(H315,I315,J315)=3,DATE(J315,MATCH(I315,{"Jan";"Feb";"Mar";"Apr";"May";"Jun";"Jul";"Aug";"Sep";"Oct";"Nov";"Dec"},0),H315),""),"")</f>
        <v/>
      </c>
      <c r="CB315" s="65"/>
    </row>
    <row r="316" spans="1:80" x14ac:dyDescent="0.25">
      <c r="A316" s="10"/>
      <c r="B316" s="8" t="s">
        <v>383</v>
      </c>
      <c r="C316" s="8" t="s">
        <v>384</v>
      </c>
      <c r="D316" s="8" t="s">
        <v>385</v>
      </c>
      <c r="E316" s="9"/>
      <c r="F316" s="8" t="s">
        <v>386</v>
      </c>
      <c r="G316" s="9"/>
      <c r="H316" s="8" t="s">
        <v>387</v>
      </c>
      <c r="I316" s="8" t="s">
        <v>388</v>
      </c>
      <c r="J316" s="8" t="s">
        <v>389</v>
      </c>
      <c r="K316" s="5"/>
      <c r="L316" s="40"/>
      <c r="M316" s="41"/>
      <c r="N316" s="40"/>
      <c r="O316" s="41"/>
      <c r="P316" s="40"/>
      <c r="Q316" s="5"/>
      <c r="R316" s="65"/>
      <c r="AN316" s="63" t="s">
        <v>3547</v>
      </c>
      <c r="AZ316" s="37" t="str">
        <f>IFERROR(IF(COUNTA(H316,I316,J316)=3,DATE(J316,MATCH(I316,{"Jan";"Feb";"Mar";"Apr";"May";"Jun";"Jul";"Aug";"Sep";"Oct";"Nov";"Dec"},0),H316),""),"")</f>
        <v/>
      </c>
      <c r="CB316" s="65"/>
    </row>
    <row r="317" spans="1:80" x14ac:dyDescent="0.25">
      <c r="A317" s="10"/>
      <c r="B317" s="76" t="str">
        <f ca="1">BA317&amp;BB317&amp;BC317&amp;BD317&amp;BE317&amp;BF317&amp;BG317&amp;BH317&amp;BI317&amp;BJ317&amp;BK317&amp;BL317&amp;BM317</f>
        <v/>
      </c>
      <c r="C317" s="77"/>
      <c r="D317" s="77"/>
      <c r="E317" s="77"/>
      <c r="F317" s="77"/>
      <c r="G317" s="77"/>
      <c r="H317" s="77"/>
      <c r="I317" s="77"/>
      <c r="J317" s="77"/>
      <c r="K317" s="77"/>
      <c r="L317" s="77"/>
      <c r="M317" s="77"/>
      <c r="N317" s="77"/>
      <c r="O317" s="77"/>
      <c r="P317" s="77"/>
      <c r="Q317" s="5"/>
      <c r="R317" s="65"/>
      <c r="AN317" s="63" t="s">
        <v>3548</v>
      </c>
      <c r="AZ317" s="37" t="str">
        <f>IFERROR(IF(COUNTA(H317,I317,J317)=3,DATE(J317,MATCH(I317,{"Jan";"Feb";"Mar";"Apr";"May";"Jun";"Jul";"Aug";"Sep";"Oct";"Nov";"Dec"},0),H317),""),"")</f>
        <v/>
      </c>
      <c r="BA317" s="37" t="str">
        <f>IF(AND(C305="",H315="",C315&lt;&gt;""),"Please enter a complete visit or assessment date.  ","")</f>
        <v/>
      </c>
      <c r="BB317" s="37" t="str">
        <f>IF(C315="","",IF(AND(COUNTA(C305,D305,E305)&gt;1,COUNTA(C305,D305,E305)&lt;3),"Please enter a complete visit date.  ",IF(COUNTA(C305,D305,E305)=0,"",IF(COUNTIF(AN$2:AN$7306,C305&amp;D305&amp;E305)&gt;0,"","Enter a valid visit date.  "))))</f>
        <v/>
      </c>
      <c r="BC317" s="37" t="str">
        <f>IF(AND(COUNTA(H315,I315,J315)&gt;1,COUNTA(H315,I315,J315)&lt;3),"Please enter a complete assessment date.  ",IF(COUNTA(H315,I315,J315)=0,"",IF(COUNTIF(AN$2:AN$7306,H315&amp;I315&amp;J315)&gt;0,"","Enter a valid assessment date.  ")))</f>
        <v/>
      </c>
      <c r="BD317" s="37" t="str">
        <f t="shared" ref="BD317" si="166">IF(AND(C315="",H315&amp;I315&amp;H315&amp;J315&lt;&gt;""),"Information on this lesion exists, but no evaluation result is entered.  ","")</f>
        <v/>
      </c>
      <c r="BE317" s="37" t="str">
        <f ca="1">IF(C315="","",IF(AZ305="","",IF(AZ305&gt;NOW(),"Visit date is in the future.  ","")))</f>
        <v/>
      </c>
      <c r="BF317" s="37" t="str">
        <f t="shared" ref="BF317" ca="1" si="167">IF(AZ315&lt;&gt;"",IF(AZ315&gt;NOW(),"Assessment date is in the future.  ",""),"")</f>
        <v/>
      </c>
      <c r="BG317" s="37" t="str">
        <f t="shared" ref="BG317" si="168">IF(AND(C315&lt;&gt;"",F315&lt;&gt;""),"The result cannot be provided if indicated as Not Done.  ","")</f>
        <v/>
      </c>
      <c r="BH317" s="37" t="str">
        <f>IF(AZ305="","",IF(AZ305&lt;=AZ299,"Visit date is not after visit or assessment dates in the prior visit.  ",""))</f>
        <v/>
      </c>
      <c r="BI317" s="37" t="str">
        <f>IF(AZ315&lt;&gt;"",IF(AZ315&lt;=AZ299,"Assessment date is not after visit or assessment dates in the prior visit.  ",""),"")</f>
        <v/>
      </c>
      <c r="BJ317" s="37" t="str">
        <f>IF(AND(C302="",OR(C315&lt;&gt;"",F315&lt;&gt;"")),"The Visit ID is missing.  ","")</f>
        <v/>
      </c>
      <c r="BK317" s="37" t="str">
        <f>IF(AND(OR(C315&lt;&gt;"",F315&lt;&gt;""),C$25=""),"No V0 lesion information exists for this same lesion (if you are adding a NEW lesion, go to New Lesion section).  ","")</f>
        <v/>
      </c>
      <c r="BL317" s="37" t="str">
        <f t="shared" ref="BL317" si="169">IF(AND(C315&lt;&gt;"",D315=""),"Select a Unit.  ","")</f>
        <v/>
      </c>
      <c r="BM317" s="37" t="str">
        <f>IF(AND(C315&lt;&gt;"",COUNTIF(AJ$2:AJ$21,C302)&gt;1),"Visit ID already used.  ","")</f>
        <v/>
      </c>
      <c r="CA317" s="37" t="str">
        <f t="shared" ref="CA317" ca="1" si="170">IF(BA317&amp;BB317&amp;BC317&amp;BD317&amp;BE317&amp;BF317&amp;BG317&amp;BH317&amp;BI317&amp;BJ317&amp;BK317&amp;BL317&amp;BM317&amp;BN317&amp;BO317&amp;BP317&amp;BQ317&amp;BR317&amp;BS317&amp;BT317&amp;BU317&amp;BV317&amp;BW317&amp;BX317&amp;BY317&amp;BZ317&lt;&gt;"","V2Issue","V2Clean")</f>
        <v>V2Clean</v>
      </c>
      <c r="CB317" s="65"/>
    </row>
    <row r="318" spans="1:80" x14ac:dyDescent="0.25">
      <c r="A318" s="10"/>
      <c r="B318" s="77"/>
      <c r="C318" s="77"/>
      <c r="D318" s="77"/>
      <c r="E318" s="77"/>
      <c r="F318" s="77"/>
      <c r="G318" s="77"/>
      <c r="H318" s="77"/>
      <c r="I318" s="77"/>
      <c r="J318" s="77"/>
      <c r="K318" s="77"/>
      <c r="L318" s="77"/>
      <c r="M318" s="77"/>
      <c r="N318" s="77"/>
      <c r="O318" s="77"/>
      <c r="P318" s="77"/>
      <c r="Q318" s="5"/>
      <c r="R318" s="65"/>
      <c r="AN318" s="63" t="s">
        <v>3549</v>
      </c>
      <c r="AZ318" s="37" t="str">
        <f>IFERROR(IF(COUNTA(H318,I318,J318)=3,DATE(J318,MATCH(I318,{"Jan";"Feb";"Mar";"Apr";"May";"Jun";"Jul";"Aug";"Sep";"Oct";"Nov";"Dec"},0),H318),""),"")</f>
        <v/>
      </c>
      <c r="CB318" s="65"/>
    </row>
    <row r="319" spans="1:80" x14ac:dyDescent="0.25">
      <c r="A319" s="10"/>
      <c r="B319" s="5"/>
      <c r="C319" s="7"/>
      <c r="D319" s="7"/>
      <c r="E319" s="7"/>
      <c r="F319" s="7"/>
      <c r="G319" s="5"/>
      <c r="H319" s="12" t="s">
        <v>92</v>
      </c>
      <c r="I319" s="5"/>
      <c r="J319" s="5"/>
      <c r="K319" s="5"/>
      <c r="L319" s="10"/>
      <c r="M319" s="5"/>
      <c r="N319" s="5"/>
      <c r="O319" s="5"/>
      <c r="P319" s="5"/>
      <c r="Q319" s="5"/>
      <c r="R319" s="65"/>
      <c r="AN319" s="63" t="s">
        <v>3550</v>
      </c>
      <c r="AZ319" s="37" t="str">
        <f>IFERROR(IF(COUNTA(H319,I319,J319)=3,DATE(J319,MATCH(I319,{"Jan";"Feb";"Mar";"Apr";"May";"Jun";"Jul";"Aug";"Sep";"Oct";"Nov";"Dec"},0),H319),""),"")</f>
        <v/>
      </c>
      <c r="CB319" s="65"/>
    </row>
    <row r="320" spans="1:80" x14ac:dyDescent="0.25">
      <c r="A320" s="10"/>
      <c r="B320" s="5"/>
      <c r="C320" s="7" t="s">
        <v>35</v>
      </c>
      <c r="D320" s="7" t="s">
        <v>36</v>
      </c>
      <c r="E320" s="7"/>
      <c r="F320" s="7" t="s">
        <v>315</v>
      </c>
      <c r="G320" s="5"/>
      <c r="H320" s="7" t="s">
        <v>47</v>
      </c>
      <c r="I320" s="7" t="s">
        <v>48</v>
      </c>
      <c r="J320" s="7" t="s">
        <v>49</v>
      </c>
      <c r="K320" s="5"/>
      <c r="L320" s="10"/>
      <c r="M320" s="5"/>
      <c r="N320" s="5"/>
      <c r="O320" s="5"/>
      <c r="P320" s="5"/>
      <c r="Q320" s="5"/>
      <c r="R320" s="65"/>
      <c r="AN320" s="63" t="s">
        <v>3551</v>
      </c>
      <c r="AZ320" s="37" t="str">
        <f>IFERROR(IF(COUNTA(H320,I320,J320)=3,DATE(J320,MATCH(I320,{"Jan";"Feb";"Mar";"Apr";"May";"Jun";"Jul";"Aug";"Sep";"Oct";"Nov";"Dec"},0),H320),""),"")</f>
        <v/>
      </c>
      <c r="CB320" s="65"/>
    </row>
    <row r="321" spans="1:80" x14ac:dyDescent="0.25">
      <c r="A321" s="10"/>
      <c r="B321" s="39" t="str">
        <f xml:space="preserve"> C302&amp;"  Target Lesion (T3)"</f>
        <v>V2  Target Lesion (T3)</v>
      </c>
      <c r="C321" s="16"/>
      <c r="D321" s="15" t="s">
        <v>9</v>
      </c>
      <c r="E321" s="5"/>
      <c r="F321" s="17"/>
      <c r="G321" s="5"/>
      <c r="H321" s="32"/>
      <c r="I321" s="32"/>
      <c r="J321" s="32"/>
      <c r="K321" s="5"/>
      <c r="L321" s="10"/>
      <c r="M321" s="10"/>
      <c r="N321" s="10"/>
      <c r="O321" s="10"/>
      <c r="P321" s="10"/>
      <c r="Q321" s="5"/>
      <c r="R321" s="65"/>
      <c r="AN321" s="63" t="s">
        <v>3552</v>
      </c>
      <c r="AZ321" s="37" t="str">
        <f>IFERROR(IF(COUNTA(H321,I321,J321)=3,DATE(J321,MATCH(I321,{"Jan";"Feb";"Mar";"Apr";"May";"Jun";"Jul";"Aug";"Sep";"Oct";"Nov";"Dec"},0),H321),""),"")</f>
        <v/>
      </c>
      <c r="CB321" s="65"/>
    </row>
    <row r="322" spans="1:80" x14ac:dyDescent="0.25">
      <c r="A322" s="10"/>
      <c r="B322" s="8" t="s">
        <v>390</v>
      </c>
      <c r="C322" s="8" t="s">
        <v>391</v>
      </c>
      <c r="D322" s="8" t="s">
        <v>392</v>
      </c>
      <c r="E322" s="9"/>
      <c r="F322" s="8" t="s">
        <v>393</v>
      </c>
      <c r="G322" s="9"/>
      <c r="H322" s="8" t="s">
        <v>394</v>
      </c>
      <c r="I322" s="8" t="s">
        <v>395</v>
      </c>
      <c r="J322" s="8" t="s">
        <v>396</v>
      </c>
      <c r="K322" s="5"/>
      <c r="L322" s="40"/>
      <c r="M322" s="41"/>
      <c r="N322" s="40"/>
      <c r="O322" s="41"/>
      <c r="P322" s="40"/>
      <c r="Q322" s="5"/>
      <c r="R322" s="65"/>
      <c r="AN322" s="63" t="s">
        <v>3553</v>
      </c>
      <c r="AZ322" s="37" t="str">
        <f>IFERROR(IF(COUNTA(H322,I322,J322)=3,DATE(J322,MATCH(I322,{"Jan";"Feb";"Mar";"Apr";"May";"Jun";"Jul";"Aug";"Sep";"Oct";"Nov";"Dec"},0),H322),""),"")</f>
        <v/>
      </c>
      <c r="CB322" s="65"/>
    </row>
    <row r="323" spans="1:80" x14ac:dyDescent="0.25">
      <c r="A323" s="10"/>
      <c r="B323" s="76" t="str">
        <f ca="1">BA323&amp;BB323&amp;BC323&amp;BD323&amp;BE323&amp;BF323&amp;BG323&amp;BH323&amp;BI323&amp;BJ323&amp;BK323&amp;BL323&amp;BM323</f>
        <v/>
      </c>
      <c r="C323" s="77"/>
      <c r="D323" s="77"/>
      <c r="E323" s="77"/>
      <c r="F323" s="77"/>
      <c r="G323" s="77"/>
      <c r="H323" s="77"/>
      <c r="I323" s="77"/>
      <c r="J323" s="77"/>
      <c r="K323" s="77"/>
      <c r="L323" s="77"/>
      <c r="M323" s="77"/>
      <c r="N323" s="77"/>
      <c r="O323" s="77"/>
      <c r="P323" s="77"/>
      <c r="Q323" s="5"/>
      <c r="R323" s="65"/>
      <c r="AN323" s="63" t="s">
        <v>3554</v>
      </c>
      <c r="AZ323" s="37" t="str">
        <f>IFERROR(IF(COUNTA(H323,I323,J323)=3,DATE(J323,MATCH(I323,{"Jan";"Feb";"Mar";"Apr";"May";"Jun";"Jul";"Aug";"Sep";"Oct";"Nov";"Dec"},0),H323),""),"")</f>
        <v/>
      </c>
      <c r="BA323" s="37" t="str">
        <f>IF(AND(C305="",H321="",C321&lt;&gt;""),"Please enter a complete visit or assessment date.  ","")</f>
        <v/>
      </c>
      <c r="BB323" s="37" t="str">
        <f>IF(C321="","",IF(AND(COUNTA(C305,D305,E305)&gt;1,COUNTA(C305,D305,E305)&lt;3),"Please enter a complete visit date.  ",IF(COUNTA(C305,D305,E305)=0,"",IF(COUNTIF(AN$2:AN$7306,C305&amp;D305&amp;E305)&gt;0,"","Enter a valid visit date.  "))))</f>
        <v/>
      </c>
      <c r="BC323" s="37" t="str">
        <f>IF(AND(COUNTA(H321,I321,J321)&gt;1,COUNTA(H321,I321,J321)&lt;3),"Please enter a complete assessment date.  ",IF(COUNTA(H321,I321,J321)=0,"",IF(COUNTIF(AN$2:AN$7306,H321&amp;I321&amp;J321)&gt;0,"","Enter a valid assessment date.  ")))</f>
        <v/>
      </c>
      <c r="BD323" s="37" t="str">
        <f t="shared" ref="BD323" si="171">IF(AND(C321="",H321&amp;I321&amp;H321&amp;J321&lt;&gt;""),"Information on this lesion exists, but no evaluation result is entered.  ","")</f>
        <v/>
      </c>
      <c r="BE323" s="37" t="str">
        <f ca="1">IF(C321="","",IF(AZ305="","",IF(AZ305&gt;NOW(),"Visit date is in the future.  ","")))</f>
        <v/>
      </c>
      <c r="BF323" s="37" t="str">
        <f t="shared" ref="BF323" ca="1" si="172">IF(AZ321&lt;&gt;"",IF(AZ321&gt;NOW(),"Assessment date is in the future.  ",""),"")</f>
        <v/>
      </c>
      <c r="BG323" s="37" t="str">
        <f t="shared" ref="BG323" si="173">IF(AND(C321&lt;&gt;"",F321&lt;&gt;""),"The result cannot be provided if indicated as Not Done.  ","")</f>
        <v/>
      </c>
      <c r="BH323" s="37" t="str">
        <f>IF(AZ305="","",IF(AZ305&lt;=AZ299,"Visit date is not after visit or assessment dates in the prior visit.  ",""))</f>
        <v/>
      </c>
      <c r="BI323" s="37" t="str">
        <f>IF(AZ321&lt;&gt;"",IF(AZ321&lt;=AZ299,"Assessment date is not after visit or assessment dates in the prior visit.  ",""),"")</f>
        <v/>
      </c>
      <c r="BJ323" s="37" t="str">
        <f>IF(AND(C302="",OR(C321&lt;&gt;"",F321&lt;&gt;"")),"The Visit ID is missing.  ","")</f>
        <v/>
      </c>
      <c r="BK323" s="37" t="str">
        <f>IF(AND(OR(C321&lt;&gt;"",F321&lt;&gt;""),C$31=""),"No V0 lesion information exists for this same lesion (if you are adding a NEW lesion, go to New Lesion section).  ","")</f>
        <v/>
      </c>
      <c r="BL323" s="37" t="str">
        <f t="shared" ref="BL323" si="174">IF(AND(C321&lt;&gt;"",D321=""),"Select a Unit.  ","")</f>
        <v/>
      </c>
      <c r="BM323" s="37" t="str">
        <f>IF(AND(C321&lt;&gt;"",COUNTIF(AJ$2:AJ$21,C302)&gt;1),"Visit ID already used.  ","")</f>
        <v/>
      </c>
      <c r="CA323" s="37" t="str">
        <f t="shared" ref="CA323" ca="1" si="175">IF(BA323&amp;BB323&amp;BC323&amp;BD323&amp;BE323&amp;BF323&amp;BG323&amp;BH323&amp;BI323&amp;BJ323&amp;BK323&amp;BL323&amp;BM323&amp;BN323&amp;BO323&amp;BP323&amp;BQ323&amp;BR323&amp;BS323&amp;BT323&amp;BU323&amp;BV323&amp;BW323&amp;BX323&amp;BY323&amp;BZ323&lt;&gt;"","V2Issue","V2Clean")</f>
        <v>V2Clean</v>
      </c>
      <c r="CB323" s="65"/>
    </row>
    <row r="324" spans="1:80" x14ac:dyDescent="0.25">
      <c r="A324" s="10"/>
      <c r="B324" s="77"/>
      <c r="C324" s="77"/>
      <c r="D324" s="77"/>
      <c r="E324" s="77"/>
      <c r="F324" s="77"/>
      <c r="G324" s="77"/>
      <c r="H324" s="77"/>
      <c r="I324" s="77"/>
      <c r="J324" s="77"/>
      <c r="K324" s="77"/>
      <c r="L324" s="77"/>
      <c r="M324" s="77"/>
      <c r="N324" s="77"/>
      <c r="O324" s="77"/>
      <c r="P324" s="77"/>
      <c r="Q324" s="5"/>
      <c r="R324" s="65"/>
      <c r="AN324" s="63" t="s">
        <v>3555</v>
      </c>
      <c r="AZ324" s="37" t="str">
        <f>IFERROR(IF(COUNTA(H324,I324,J324)=3,DATE(J324,MATCH(I324,{"Jan";"Feb";"Mar";"Apr";"May";"Jun";"Jul";"Aug";"Sep";"Oct";"Nov";"Dec"},0),H324),""),"")</f>
        <v/>
      </c>
      <c r="CB324" s="65"/>
    </row>
    <row r="325" spans="1:80" x14ac:dyDescent="0.25">
      <c r="A325" s="10"/>
      <c r="B325" s="5"/>
      <c r="C325" s="7"/>
      <c r="D325" s="7"/>
      <c r="E325" s="7"/>
      <c r="F325" s="7"/>
      <c r="G325" s="5"/>
      <c r="H325" s="12" t="s">
        <v>92</v>
      </c>
      <c r="I325" s="5"/>
      <c r="J325" s="5"/>
      <c r="K325" s="5"/>
      <c r="L325" s="10"/>
      <c r="M325" s="5"/>
      <c r="N325" s="5"/>
      <c r="O325" s="5"/>
      <c r="P325" s="5"/>
      <c r="Q325" s="5"/>
      <c r="R325" s="65"/>
      <c r="AN325" s="63" t="s">
        <v>3556</v>
      </c>
      <c r="AZ325" s="37" t="str">
        <f>IFERROR(IF(COUNTA(H325,I325,J325)=3,DATE(J325,MATCH(I325,{"Jan";"Feb";"Mar";"Apr";"May";"Jun";"Jul";"Aug";"Sep";"Oct";"Nov";"Dec"},0),H325),""),"")</f>
        <v/>
      </c>
      <c r="CB325" s="65"/>
    </row>
    <row r="326" spans="1:80" x14ac:dyDescent="0.25">
      <c r="A326" s="10"/>
      <c r="B326" s="5"/>
      <c r="C326" s="7" t="s">
        <v>35</v>
      </c>
      <c r="D326" s="7" t="s">
        <v>36</v>
      </c>
      <c r="E326" s="7"/>
      <c r="F326" s="7" t="s">
        <v>315</v>
      </c>
      <c r="G326" s="5"/>
      <c r="H326" s="7" t="s">
        <v>47</v>
      </c>
      <c r="I326" s="7" t="s">
        <v>48</v>
      </c>
      <c r="J326" s="7" t="s">
        <v>49</v>
      </c>
      <c r="K326" s="5"/>
      <c r="L326" s="10"/>
      <c r="M326" s="5"/>
      <c r="N326" s="5"/>
      <c r="O326" s="5"/>
      <c r="P326" s="5"/>
      <c r="Q326" s="5"/>
      <c r="R326" s="65"/>
      <c r="AN326" s="63" t="s">
        <v>3557</v>
      </c>
      <c r="AZ326" s="37" t="str">
        <f>IFERROR(IF(COUNTA(H326,I326,J326)=3,DATE(J326,MATCH(I326,{"Jan";"Feb";"Mar";"Apr";"May";"Jun";"Jul";"Aug";"Sep";"Oct";"Nov";"Dec"},0),H326),""),"")</f>
        <v/>
      </c>
      <c r="CB326" s="65"/>
    </row>
    <row r="327" spans="1:80" x14ac:dyDescent="0.25">
      <c r="A327" s="10"/>
      <c r="B327" s="39" t="str">
        <f xml:space="preserve"> C302&amp;"  Target Lesion (T4)"</f>
        <v>V2  Target Lesion (T4)</v>
      </c>
      <c r="C327" s="16"/>
      <c r="D327" s="15" t="s">
        <v>9</v>
      </c>
      <c r="E327" s="5"/>
      <c r="F327" s="17"/>
      <c r="G327" s="5"/>
      <c r="H327" s="32"/>
      <c r="I327" s="32"/>
      <c r="J327" s="32"/>
      <c r="K327" s="5"/>
      <c r="L327" s="10"/>
      <c r="M327" s="10"/>
      <c r="N327" s="10"/>
      <c r="O327" s="10"/>
      <c r="P327" s="10"/>
      <c r="Q327" s="5"/>
      <c r="R327" s="65"/>
      <c r="AN327" s="63" t="s">
        <v>3558</v>
      </c>
      <c r="AZ327" s="37" t="str">
        <f>IFERROR(IF(COUNTA(H327,I327,J327)=3,DATE(J327,MATCH(I327,{"Jan";"Feb";"Mar";"Apr";"May";"Jun";"Jul";"Aug";"Sep";"Oct";"Nov";"Dec"},0),H327),""),"")</f>
        <v/>
      </c>
      <c r="CB327" s="65"/>
    </row>
    <row r="328" spans="1:80" x14ac:dyDescent="0.25">
      <c r="A328" s="10"/>
      <c r="B328" s="8" t="s">
        <v>397</v>
      </c>
      <c r="C328" s="8" t="s">
        <v>398</v>
      </c>
      <c r="D328" s="8" t="s">
        <v>399</v>
      </c>
      <c r="E328" s="9"/>
      <c r="F328" s="8" t="s">
        <v>400</v>
      </c>
      <c r="G328" s="9"/>
      <c r="H328" s="8" t="s">
        <v>401</v>
      </c>
      <c r="I328" s="8" t="s">
        <v>402</v>
      </c>
      <c r="J328" s="8" t="s">
        <v>403</v>
      </c>
      <c r="K328" s="5"/>
      <c r="L328" s="40"/>
      <c r="M328" s="41"/>
      <c r="N328" s="40"/>
      <c r="O328" s="41"/>
      <c r="P328" s="40"/>
      <c r="Q328" s="5"/>
      <c r="R328" s="65"/>
      <c r="AN328" s="63" t="s">
        <v>3559</v>
      </c>
      <c r="AZ328" s="37" t="str">
        <f>IFERROR(IF(COUNTA(H328,I328,J328)=3,DATE(J328,MATCH(I328,{"Jan";"Feb";"Mar";"Apr";"May";"Jun";"Jul";"Aug";"Sep";"Oct";"Nov";"Dec"},0),H328),""),"")</f>
        <v/>
      </c>
      <c r="CB328" s="65"/>
    </row>
    <row r="329" spans="1:80" x14ac:dyDescent="0.25">
      <c r="A329" s="10"/>
      <c r="B329" s="76" t="str">
        <f ca="1">BA329&amp;BB329&amp;BC329&amp;BD329&amp;BE329&amp;BF329&amp;BG329&amp;BH329&amp;BI329&amp;BJ329&amp;BK329&amp;BL329&amp;BM329</f>
        <v/>
      </c>
      <c r="C329" s="77"/>
      <c r="D329" s="77"/>
      <c r="E329" s="77"/>
      <c r="F329" s="77"/>
      <c r="G329" s="77"/>
      <c r="H329" s="77"/>
      <c r="I329" s="77"/>
      <c r="J329" s="77"/>
      <c r="K329" s="77"/>
      <c r="L329" s="77"/>
      <c r="M329" s="77"/>
      <c r="N329" s="77"/>
      <c r="O329" s="77"/>
      <c r="P329" s="77"/>
      <c r="Q329" s="5"/>
      <c r="R329" s="65"/>
      <c r="AN329" s="63" t="s">
        <v>3560</v>
      </c>
      <c r="AZ329" s="37" t="str">
        <f>IFERROR(IF(COUNTA(H329,I329,J329)=3,DATE(J329,MATCH(I329,{"Jan";"Feb";"Mar";"Apr";"May";"Jun";"Jul";"Aug";"Sep";"Oct";"Nov";"Dec"},0),H329),""),"")</f>
        <v/>
      </c>
      <c r="BA329" s="37" t="str">
        <f>IF(AND(C305="",H327="",C327&lt;&gt;""),"Please enter a complete visit or assessment date.  ","")</f>
        <v/>
      </c>
      <c r="BB329" s="37" t="str">
        <f>IF(C327="","",IF(AND(COUNTA(C305,D305,E305)&gt;1,COUNTA(C305,D305,E305)&lt;3),"Please enter a complete visit date.  ",IF(COUNTA(C305,D305,E305)=0,"",IF(COUNTIF(AN$2:AN$7306,C305&amp;D305&amp;E305)&gt;0,"","Enter a valid visit date.  "))))</f>
        <v/>
      </c>
      <c r="BC329" s="37" t="str">
        <f>IF(AND(COUNTA(H327,I327,J327)&gt;1,COUNTA(H327,I327,J327)&lt;3),"Please enter a complete assessment date.  ",IF(COUNTA(H327,I327,J327)=0,"",IF(COUNTIF(AN$2:AN$7306,H327&amp;I327&amp;J327)&gt;0,"","Enter a valid assessment date.  ")))</f>
        <v/>
      </c>
      <c r="BD329" s="37" t="str">
        <f t="shared" ref="BD329" si="176">IF(AND(C327="",H327&amp;I327&amp;H327&amp;J327&lt;&gt;""),"Information on this lesion exists, but no evaluation result is entered.  ","")</f>
        <v/>
      </c>
      <c r="BE329" s="37" t="str">
        <f ca="1">IF(C327="","",IF(AZ305="","",IF(AZ305&gt;NOW(),"Visit date is in the future.  ","")))</f>
        <v/>
      </c>
      <c r="BF329" s="37" t="str">
        <f t="shared" ref="BF329" ca="1" si="177">IF(AZ327&lt;&gt;"",IF(AZ327&gt;NOW(),"Assessment date is in the future.  ",""),"")</f>
        <v/>
      </c>
      <c r="BG329" s="37" t="str">
        <f t="shared" ref="BG329" si="178">IF(AND(C327&lt;&gt;"",F327&lt;&gt;""),"The result cannot be provided if indicated as Not Done.  ","")</f>
        <v/>
      </c>
      <c r="BH329" s="37" t="str">
        <f>IF(AZ305="","",IF(AZ305&lt;=AZ299,"Visit date is not after visit or assessment dates in the prior visit.  ",""))</f>
        <v/>
      </c>
      <c r="BI329" s="37" t="str">
        <f>IF(AZ327&lt;&gt;"",IF(AZ327&lt;=AZ299,"Assessment date is not after visit or assessment dates in the prior visit.  ",""),"")</f>
        <v/>
      </c>
      <c r="BJ329" s="37" t="str">
        <f>IF(AND(C302="",OR(C327&lt;&gt;"",F327&lt;&gt;"")),"The Visit ID is missing.  ","")</f>
        <v/>
      </c>
      <c r="BK329" s="37" t="str">
        <f>IF(AND(OR(C327&lt;&gt;"",F327&lt;&gt;""),C$37=""),"No V0 lesion information exists for this same lesion (if you are adding a NEW lesion, go to New Lesion section).  ","")</f>
        <v/>
      </c>
      <c r="BL329" s="37" t="str">
        <f t="shared" ref="BL329" si="179">IF(AND(C327&lt;&gt;"",D327=""),"Select a Unit.  ","")</f>
        <v/>
      </c>
      <c r="BM329" s="37" t="str">
        <f>IF(AND(C327&lt;&gt;"",COUNTIF(AJ$2:AJ$21,C302)&gt;1),"Visit ID already used.  ","")</f>
        <v/>
      </c>
      <c r="CA329" s="37" t="str">
        <f t="shared" ref="CA329" ca="1" si="180">IF(BA329&amp;BB329&amp;BC329&amp;BD329&amp;BE329&amp;BF329&amp;BG329&amp;BH329&amp;BI329&amp;BJ329&amp;BK329&amp;BL329&amp;BM329&amp;BN329&amp;BO329&amp;BP329&amp;BQ329&amp;BR329&amp;BS329&amp;BT329&amp;BU329&amp;BV329&amp;BW329&amp;BX329&amp;BY329&amp;BZ329&lt;&gt;"","V2Issue","V2Clean")</f>
        <v>V2Clean</v>
      </c>
      <c r="CB329" s="65"/>
    </row>
    <row r="330" spans="1:80" x14ac:dyDescent="0.25">
      <c r="A330" s="10"/>
      <c r="B330" s="77"/>
      <c r="C330" s="77"/>
      <c r="D330" s="77"/>
      <c r="E330" s="77"/>
      <c r="F330" s="77"/>
      <c r="G330" s="77"/>
      <c r="H330" s="77"/>
      <c r="I330" s="77"/>
      <c r="J330" s="77"/>
      <c r="K330" s="77"/>
      <c r="L330" s="77"/>
      <c r="M330" s="77"/>
      <c r="N330" s="77"/>
      <c r="O330" s="77"/>
      <c r="P330" s="77"/>
      <c r="Q330" s="10"/>
      <c r="R330" s="65"/>
      <c r="S330" s="67"/>
      <c r="T330" s="67"/>
      <c r="U330" s="67"/>
      <c r="V330" s="67"/>
      <c r="W330" s="67"/>
      <c r="X330" s="67"/>
      <c r="Y330" s="67"/>
      <c r="Z330" s="67"/>
      <c r="AA330" s="67"/>
      <c r="AB330" s="67"/>
      <c r="AC330" s="67"/>
      <c r="AD330" s="67"/>
      <c r="AE330" s="67"/>
      <c r="AF330" s="67"/>
      <c r="AG330" s="67"/>
      <c r="AH330" s="67"/>
      <c r="AI330" s="67"/>
      <c r="AK330" s="67"/>
      <c r="AL330" s="67"/>
      <c r="AM330" s="67"/>
      <c r="AN330" s="63" t="s">
        <v>3561</v>
      </c>
      <c r="AO330" s="67"/>
      <c r="AP330" s="67"/>
      <c r="AQ330" s="67"/>
      <c r="AR330" s="67"/>
      <c r="AS330" s="67"/>
      <c r="AT330" s="67"/>
      <c r="AU330" s="67"/>
      <c r="AV330" s="67"/>
      <c r="AW330" s="67"/>
      <c r="AX330" s="67"/>
      <c r="AY330" s="67"/>
      <c r="AZ330" s="37" t="str">
        <f>IFERROR(IF(COUNTA(H330,I330,J330)=3,DATE(J330,MATCH(I330,{"Jan";"Feb";"Mar";"Apr";"May";"Jun";"Jul";"Aug";"Sep";"Oct";"Nov";"Dec"},0),H330),""),"")</f>
        <v/>
      </c>
      <c r="CB330" s="65"/>
    </row>
    <row r="331" spans="1:80" x14ac:dyDescent="0.25">
      <c r="A331" s="10"/>
      <c r="B331" s="5"/>
      <c r="C331" s="7"/>
      <c r="D331" s="7"/>
      <c r="E331" s="7"/>
      <c r="F331" s="7"/>
      <c r="G331" s="5"/>
      <c r="H331" s="12" t="s">
        <v>92</v>
      </c>
      <c r="I331" s="5"/>
      <c r="J331" s="5"/>
      <c r="K331" s="5"/>
      <c r="L331" s="10"/>
      <c r="M331" s="5"/>
      <c r="N331" s="5"/>
      <c r="O331" s="5"/>
      <c r="P331" s="5"/>
      <c r="Q331" s="10"/>
      <c r="R331" s="65"/>
      <c r="S331" s="67"/>
      <c r="T331" s="67"/>
      <c r="U331" s="67"/>
      <c r="V331" s="67"/>
      <c r="W331" s="67"/>
      <c r="X331" s="67"/>
      <c r="Y331" s="67"/>
      <c r="Z331" s="67"/>
      <c r="AA331" s="67"/>
      <c r="AB331" s="67"/>
      <c r="AC331" s="67"/>
      <c r="AD331" s="67"/>
      <c r="AE331" s="67"/>
      <c r="AF331" s="67"/>
      <c r="AG331" s="67"/>
      <c r="AH331" s="67"/>
      <c r="AI331" s="67"/>
      <c r="AK331" s="67"/>
      <c r="AL331" s="67"/>
      <c r="AM331" s="67"/>
      <c r="AN331" s="63" t="s">
        <v>3562</v>
      </c>
      <c r="AO331" s="67"/>
      <c r="AP331" s="67"/>
      <c r="AQ331" s="67"/>
      <c r="AR331" s="67"/>
      <c r="AS331" s="67"/>
      <c r="AT331" s="67"/>
      <c r="AU331" s="67"/>
      <c r="AV331" s="67"/>
      <c r="AW331" s="67"/>
      <c r="AX331" s="67"/>
      <c r="AY331" s="67"/>
      <c r="AZ331" s="37" t="str">
        <f>IFERROR(IF(COUNTA(H331,I331,J331)=3,DATE(J331,MATCH(I331,{"Jan";"Feb";"Mar";"Apr";"May";"Jun";"Jul";"Aug";"Sep";"Oct";"Nov";"Dec"},0),H331),""),"")</f>
        <v/>
      </c>
      <c r="CB331" s="65"/>
    </row>
    <row r="332" spans="1:80" x14ac:dyDescent="0.25">
      <c r="A332" s="10"/>
      <c r="B332" s="5"/>
      <c r="C332" s="7" t="s">
        <v>35</v>
      </c>
      <c r="D332" s="7" t="s">
        <v>36</v>
      </c>
      <c r="E332" s="7"/>
      <c r="F332" s="7" t="s">
        <v>315</v>
      </c>
      <c r="G332" s="5"/>
      <c r="H332" s="7" t="s">
        <v>47</v>
      </c>
      <c r="I332" s="7" t="s">
        <v>48</v>
      </c>
      <c r="J332" s="7" t="s">
        <v>49</v>
      </c>
      <c r="K332" s="5"/>
      <c r="L332" s="10"/>
      <c r="M332" s="5"/>
      <c r="N332" s="5"/>
      <c r="O332" s="5"/>
      <c r="P332" s="5"/>
      <c r="Q332" s="10"/>
      <c r="R332" s="65"/>
      <c r="S332" s="67"/>
      <c r="T332" s="67"/>
      <c r="U332" s="67"/>
      <c r="V332" s="67"/>
      <c r="W332" s="67"/>
      <c r="X332" s="67"/>
      <c r="Y332" s="67"/>
      <c r="Z332" s="67"/>
      <c r="AA332" s="67"/>
      <c r="AB332" s="67"/>
      <c r="AC332" s="67"/>
      <c r="AD332" s="67"/>
      <c r="AE332" s="67"/>
      <c r="AF332" s="67"/>
      <c r="AG332" s="67"/>
      <c r="AH332" s="67"/>
      <c r="AI332" s="67"/>
      <c r="AK332" s="67"/>
      <c r="AL332" s="67"/>
      <c r="AM332" s="67"/>
      <c r="AN332" s="63" t="s">
        <v>3563</v>
      </c>
      <c r="AO332" s="67"/>
      <c r="AP332" s="67"/>
      <c r="AQ332" s="67"/>
      <c r="AR332" s="67"/>
      <c r="AS332" s="67"/>
      <c r="AT332" s="67"/>
      <c r="AU332" s="67"/>
      <c r="AV332" s="67"/>
      <c r="AW332" s="67"/>
      <c r="AX332" s="67"/>
      <c r="AY332" s="67"/>
      <c r="AZ332" s="37" t="str">
        <f>IFERROR(IF(COUNTA(H332,I332,J332)=3,DATE(J332,MATCH(I332,{"Jan";"Feb";"Mar";"Apr";"May";"Jun";"Jul";"Aug";"Sep";"Oct";"Nov";"Dec"},0),H332),""),"")</f>
        <v/>
      </c>
      <c r="CB332" s="65"/>
    </row>
    <row r="333" spans="1:80" x14ac:dyDescent="0.25">
      <c r="A333" s="10"/>
      <c r="B333" s="39" t="str">
        <f xml:space="preserve"> C302&amp;"  Target Lesion (T5)"</f>
        <v>V2  Target Lesion (T5)</v>
      </c>
      <c r="C333" s="16"/>
      <c r="D333" s="15" t="s">
        <v>9</v>
      </c>
      <c r="E333" s="5"/>
      <c r="F333" s="17"/>
      <c r="G333" s="5"/>
      <c r="H333" s="32"/>
      <c r="I333" s="32"/>
      <c r="J333" s="32"/>
      <c r="K333" s="5"/>
      <c r="L333" s="10"/>
      <c r="M333" s="10"/>
      <c r="N333" s="10"/>
      <c r="O333" s="10"/>
      <c r="P333" s="10"/>
      <c r="Q333" s="10"/>
      <c r="R333" s="65"/>
      <c r="S333" s="67"/>
      <c r="T333" s="67"/>
      <c r="U333" s="67"/>
      <c r="V333" s="67"/>
      <c r="W333" s="67"/>
      <c r="X333" s="67"/>
      <c r="Y333" s="67"/>
      <c r="Z333" s="67"/>
      <c r="AA333" s="67"/>
      <c r="AB333" s="67"/>
      <c r="AC333" s="67"/>
      <c r="AD333" s="67"/>
      <c r="AE333" s="67"/>
      <c r="AF333" s="67"/>
      <c r="AG333" s="67"/>
      <c r="AH333" s="67"/>
      <c r="AI333" s="67"/>
      <c r="AK333" s="67"/>
      <c r="AL333" s="67"/>
      <c r="AM333" s="67"/>
      <c r="AN333" s="63" t="s">
        <v>3564</v>
      </c>
      <c r="AO333" s="67"/>
      <c r="AP333" s="67"/>
      <c r="AQ333" s="67"/>
      <c r="AR333" s="67"/>
      <c r="AS333" s="67"/>
      <c r="AT333" s="67"/>
      <c r="AU333" s="67"/>
      <c r="AV333" s="67"/>
      <c r="AW333" s="67"/>
      <c r="AX333" s="67"/>
      <c r="AY333" s="67"/>
      <c r="AZ333" s="37" t="str">
        <f>IFERROR(IF(COUNTA(H333,I333,J333)=3,DATE(J333,MATCH(I333,{"Jan";"Feb";"Mar";"Apr";"May";"Jun";"Jul";"Aug";"Sep";"Oct";"Nov";"Dec"},0),H333),""),"")</f>
        <v/>
      </c>
      <c r="CB333" s="65"/>
    </row>
    <row r="334" spans="1:80" x14ac:dyDescent="0.25">
      <c r="A334" s="10"/>
      <c r="B334" s="8" t="s">
        <v>404</v>
      </c>
      <c r="C334" s="8" t="s">
        <v>405</v>
      </c>
      <c r="D334" s="8" t="s">
        <v>406</v>
      </c>
      <c r="E334" s="9"/>
      <c r="F334" s="8" t="s">
        <v>407</v>
      </c>
      <c r="G334" s="9"/>
      <c r="H334" s="8" t="s">
        <v>408</v>
      </c>
      <c r="I334" s="8" t="s">
        <v>409</v>
      </c>
      <c r="J334" s="8" t="s">
        <v>410</v>
      </c>
      <c r="K334" s="5"/>
      <c r="L334" s="40"/>
      <c r="M334" s="41"/>
      <c r="N334" s="40"/>
      <c r="O334" s="41"/>
      <c r="P334" s="40"/>
      <c r="Q334" s="10"/>
      <c r="R334" s="65"/>
      <c r="S334" s="67"/>
      <c r="T334" s="67"/>
      <c r="U334" s="67"/>
      <c r="V334" s="67"/>
      <c r="W334" s="67"/>
      <c r="X334" s="67"/>
      <c r="Y334" s="67"/>
      <c r="Z334" s="67"/>
      <c r="AA334" s="67"/>
      <c r="AB334" s="67"/>
      <c r="AC334" s="67"/>
      <c r="AD334" s="67"/>
      <c r="AE334" s="67"/>
      <c r="AF334" s="67"/>
      <c r="AG334" s="67"/>
      <c r="AH334" s="67"/>
      <c r="AI334" s="67"/>
      <c r="AK334" s="67"/>
      <c r="AL334" s="67"/>
      <c r="AM334" s="67"/>
      <c r="AN334" s="63" t="s">
        <v>3565</v>
      </c>
      <c r="AO334" s="67"/>
      <c r="AP334" s="67"/>
      <c r="AQ334" s="67"/>
      <c r="AR334" s="67"/>
      <c r="AS334" s="67"/>
      <c r="AT334" s="67"/>
      <c r="AU334" s="67"/>
      <c r="AV334" s="67"/>
      <c r="AW334" s="67"/>
      <c r="AX334" s="67"/>
      <c r="AY334" s="67"/>
      <c r="AZ334" s="37" t="str">
        <f>IFERROR(IF(COUNTA(H334,I334,J334)=3,DATE(J334,MATCH(I334,{"Jan";"Feb";"Mar";"Apr";"May";"Jun";"Jul";"Aug";"Sep";"Oct";"Nov";"Dec"},0),H334),""),"")</f>
        <v/>
      </c>
      <c r="CB334" s="65"/>
    </row>
    <row r="335" spans="1:80" x14ac:dyDescent="0.25">
      <c r="A335" s="10"/>
      <c r="B335" s="76" t="str">
        <f ca="1">BA335&amp;BB335&amp;BC335&amp;BD335&amp;BE335&amp;BF335&amp;BG335&amp;BH335&amp;BI335&amp;BJ335&amp;BK335&amp;BL335&amp;BM335</f>
        <v/>
      </c>
      <c r="C335" s="77"/>
      <c r="D335" s="77"/>
      <c r="E335" s="77"/>
      <c r="F335" s="77"/>
      <c r="G335" s="77"/>
      <c r="H335" s="77"/>
      <c r="I335" s="77"/>
      <c r="J335" s="77"/>
      <c r="K335" s="77"/>
      <c r="L335" s="77"/>
      <c r="M335" s="77"/>
      <c r="N335" s="77"/>
      <c r="O335" s="77"/>
      <c r="P335" s="77"/>
      <c r="Q335" s="10"/>
      <c r="R335" s="65"/>
      <c r="S335" s="67"/>
      <c r="T335" s="67"/>
      <c r="U335" s="67"/>
      <c r="V335" s="67"/>
      <c r="W335" s="67"/>
      <c r="X335" s="67"/>
      <c r="Y335" s="67"/>
      <c r="Z335" s="67"/>
      <c r="AA335" s="67"/>
      <c r="AB335" s="67"/>
      <c r="AC335" s="67"/>
      <c r="AD335" s="67"/>
      <c r="AE335" s="67"/>
      <c r="AF335" s="67"/>
      <c r="AG335" s="67"/>
      <c r="AH335" s="67"/>
      <c r="AI335" s="67"/>
      <c r="AK335" s="67"/>
      <c r="AL335" s="67"/>
      <c r="AM335" s="67"/>
      <c r="AN335" s="63" t="s">
        <v>3566</v>
      </c>
      <c r="AO335" s="67"/>
      <c r="AP335" s="67"/>
      <c r="AQ335" s="67"/>
      <c r="AR335" s="67"/>
      <c r="AS335" s="67"/>
      <c r="AT335" s="67"/>
      <c r="AU335" s="67"/>
      <c r="AV335" s="67"/>
      <c r="AW335" s="67"/>
      <c r="AX335" s="67"/>
      <c r="AY335" s="67"/>
      <c r="AZ335" s="37" t="str">
        <f>IFERROR(IF(COUNTA(H335,I335,J335)=3,DATE(J335,MATCH(I335,{"Jan";"Feb";"Mar";"Apr";"May";"Jun";"Jul";"Aug";"Sep";"Oct";"Nov";"Dec"},0),H335),""),"")</f>
        <v/>
      </c>
      <c r="BA335" s="37" t="str">
        <f>IF(AND(C305="",H333="",C333&lt;&gt;""),"Please enter a complete visit or assessment date.  ","")</f>
        <v/>
      </c>
      <c r="BB335" s="37" t="str">
        <f>IF(C333="","",IF(AND(COUNTA(C305,D305,E305)&gt;1,COUNTA(C305,D305,E305)&lt;3),"Please enter a complete visit date.  ",IF(COUNTA(C305,D305,E305)=0,"",IF(COUNTIF(AN$2:AN$7306,C305&amp;D305&amp;E305)&gt;0,"","Enter a valid visit date.  "))))</f>
        <v/>
      </c>
      <c r="BC335" s="37" t="str">
        <f>IF(AND(COUNTA(H333,I333,J333)&gt;1,COUNTA(H333,I333,J333)&lt;3),"Please enter a complete assessment date.  ",IF(COUNTA(H333,I333,J333)=0,"",IF(COUNTIF(AN$2:AN$7306,H333&amp;I333&amp;J333)&gt;0,"","Enter a valid assessment date.  ")))</f>
        <v/>
      </c>
      <c r="BD335" s="37" t="str">
        <f t="shared" ref="BD335" si="181">IF(AND(C333="",H333&amp;I333&amp;H333&amp;J333&lt;&gt;""),"Information on this lesion exists, but no evaluation result is entered.  ","")</f>
        <v/>
      </c>
      <c r="BE335" s="37" t="str">
        <f ca="1">IF(C333="","",IF(AZ305="","",IF(AZ305&gt;NOW(),"Visit date is in the future.  ","")))</f>
        <v/>
      </c>
      <c r="BF335" s="37" t="str">
        <f t="shared" ref="BF335" ca="1" si="182">IF(AZ333&lt;&gt;"",IF(AZ333&gt;NOW(),"Assessment date is in the future.  ",""),"")</f>
        <v/>
      </c>
      <c r="BG335" s="37" t="str">
        <f t="shared" ref="BG335" si="183">IF(AND(C333&lt;&gt;"",F333&lt;&gt;""),"The result cannot be provided if indicated as Not Done.  ","")</f>
        <v/>
      </c>
      <c r="BH335" s="37" t="str">
        <f>IF(AZ305="","",IF(AZ305&lt;=AZ299,"Visit date is not after visit or assessment dates in the prior visit.  ",""))</f>
        <v/>
      </c>
      <c r="BI335" s="37" t="str">
        <f>IF(AZ333&lt;&gt;"",IF(AZ333&lt;=AZ299,"Assessment date is not after visit or assessment dates in the prior visit.  ",""),"")</f>
        <v/>
      </c>
      <c r="BJ335" s="37" t="str">
        <f>IF(AND(C302="",OR(C333&lt;&gt;"",F333&lt;&gt;"")),"The Visit ID is missing.  ","")</f>
        <v/>
      </c>
      <c r="BK335" s="37" t="str">
        <f>IF(AND(OR(C333&lt;&gt;"",F333&lt;&gt;""),C$43=""),"No V0 lesion information exists for this same lesion (if you are adding a NEW lesion, go to New Lesion section).  ","")</f>
        <v/>
      </c>
      <c r="BL335" s="37" t="str">
        <f t="shared" ref="BL335" si="184">IF(AND(C333&lt;&gt;"",D333=""),"Select a Unit.  ","")</f>
        <v/>
      </c>
      <c r="BM335" s="37" t="str">
        <f>IF(AND(C333&lt;&gt;"",COUNTIF(AJ$2:AJ$21,C302)&gt;1),"Visit ID already used.  ","")</f>
        <v/>
      </c>
      <c r="CA335" s="37" t="str">
        <f t="shared" ref="CA335" ca="1" si="185">IF(BA335&amp;BB335&amp;BC335&amp;BD335&amp;BE335&amp;BF335&amp;BG335&amp;BH335&amp;BI335&amp;BJ335&amp;BK335&amp;BL335&amp;BM335&amp;BN335&amp;BO335&amp;BP335&amp;BQ335&amp;BR335&amp;BS335&amp;BT335&amp;BU335&amp;BV335&amp;BW335&amp;BX335&amp;BY335&amp;BZ335&lt;&gt;"","V2Issue","V2Clean")</f>
        <v>V2Clean</v>
      </c>
      <c r="CB335" s="65"/>
    </row>
    <row r="336" spans="1:80" x14ac:dyDescent="0.25">
      <c r="A336" s="10"/>
      <c r="B336" s="77"/>
      <c r="C336" s="77"/>
      <c r="D336" s="77"/>
      <c r="E336" s="77"/>
      <c r="F336" s="77"/>
      <c r="G336" s="77"/>
      <c r="H336" s="77"/>
      <c r="I336" s="77"/>
      <c r="J336" s="77"/>
      <c r="K336" s="77"/>
      <c r="L336" s="77"/>
      <c r="M336" s="77"/>
      <c r="N336" s="77"/>
      <c r="O336" s="77"/>
      <c r="P336" s="77"/>
      <c r="Q336" s="10"/>
      <c r="R336" s="65"/>
      <c r="S336" s="67"/>
      <c r="T336" s="67"/>
      <c r="U336" s="67"/>
      <c r="V336" s="67"/>
      <c r="W336" s="67"/>
      <c r="X336" s="67"/>
      <c r="Y336" s="67"/>
      <c r="Z336" s="67"/>
      <c r="AA336" s="67"/>
      <c r="AB336" s="67"/>
      <c r="AC336" s="67"/>
      <c r="AD336" s="67"/>
      <c r="AE336" s="67"/>
      <c r="AF336" s="67"/>
      <c r="AG336" s="67"/>
      <c r="AH336" s="67"/>
      <c r="AI336" s="67"/>
      <c r="AK336" s="67"/>
      <c r="AL336" s="67"/>
      <c r="AM336" s="67"/>
      <c r="AN336" s="63" t="s">
        <v>3567</v>
      </c>
      <c r="AO336" s="67"/>
      <c r="AP336" s="67"/>
      <c r="AQ336" s="67"/>
      <c r="AR336" s="67"/>
      <c r="AS336" s="67"/>
      <c r="AT336" s="67"/>
      <c r="AU336" s="67"/>
      <c r="AV336" s="67"/>
      <c r="AW336" s="67"/>
      <c r="AX336" s="67"/>
      <c r="AY336" s="67"/>
      <c r="AZ336" s="37" t="str">
        <f>IFERROR(IF(COUNTA(H336,I336,J336)=3,DATE(J336,MATCH(I336,{"Jan";"Feb";"Mar";"Apr";"May";"Jun";"Jul";"Aug";"Sep";"Oct";"Nov";"Dec"},0),H336),""),"")</f>
        <v/>
      </c>
      <c r="CB336" s="65"/>
    </row>
    <row r="337" spans="1:80" x14ac:dyDescent="0.25">
      <c r="A337" s="10"/>
      <c r="B337" s="5"/>
      <c r="C337" s="7"/>
      <c r="D337" s="7"/>
      <c r="E337" s="7"/>
      <c r="F337" s="7"/>
      <c r="G337" s="5"/>
      <c r="H337" s="12" t="s">
        <v>92</v>
      </c>
      <c r="I337" s="5"/>
      <c r="J337" s="5"/>
      <c r="K337" s="5"/>
      <c r="L337" s="10"/>
      <c r="M337" s="5"/>
      <c r="N337" s="5"/>
      <c r="O337" s="5"/>
      <c r="P337" s="5"/>
      <c r="Q337" s="10"/>
      <c r="R337" s="65"/>
      <c r="S337" s="67"/>
      <c r="T337" s="67"/>
      <c r="U337" s="67"/>
      <c r="V337" s="67"/>
      <c r="W337" s="67"/>
      <c r="X337" s="67"/>
      <c r="Y337" s="67"/>
      <c r="Z337" s="67"/>
      <c r="AA337" s="67"/>
      <c r="AB337" s="67"/>
      <c r="AC337" s="67"/>
      <c r="AD337" s="67"/>
      <c r="AE337" s="67"/>
      <c r="AF337" s="67"/>
      <c r="AG337" s="67"/>
      <c r="AH337" s="67"/>
      <c r="AI337" s="67"/>
      <c r="AK337" s="67"/>
      <c r="AL337" s="67"/>
      <c r="AM337" s="67"/>
      <c r="AN337" s="63" t="s">
        <v>3568</v>
      </c>
      <c r="AO337" s="67"/>
      <c r="AP337" s="67"/>
      <c r="AQ337" s="67"/>
      <c r="AR337" s="67"/>
      <c r="AS337" s="67"/>
      <c r="AT337" s="67"/>
      <c r="AU337" s="67"/>
      <c r="AV337" s="67"/>
      <c r="AW337" s="67"/>
      <c r="AX337" s="67"/>
      <c r="AY337" s="67"/>
      <c r="AZ337" s="37" t="str">
        <f>IFERROR(IF(COUNTA(H337,I337,J337)=3,DATE(J337,MATCH(I337,{"Jan";"Feb";"Mar";"Apr";"May";"Jun";"Jul";"Aug";"Sep";"Oct";"Nov";"Dec"},0),H337),""),"")</f>
        <v/>
      </c>
      <c r="CB337" s="65"/>
    </row>
    <row r="338" spans="1:80" x14ac:dyDescent="0.25">
      <c r="A338" s="10"/>
      <c r="B338" s="5"/>
      <c r="C338" s="7" t="s">
        <v>35</v>
      </c>
      <c r="D338" s="7" t="s">
        <v>36</v>
      </c>
      <c r="E338" s="7"/>
      <c r="F338" s="7" t="s">
        <v>315</v>
      </c>
      <c r="G338" s="5"/>
      <c r="H338" s="7" t="s">
        <v>47</v>
      </c>
      <c r="I338" s="7" t="s">
        <v>48</v>
      </c>
      <c r="J338" s="7" t="s">
        <v>49</v>
      </c>
      <c r="K338" s="5"/>
      <c r="L338" s="10"/>
      <c r="M338" s="5"/>
      <c r="N338" s="5"/>
      <c r="O338" s="5"/>
      <c r="P338" s="5"/>
      <c r="Q338" s="10"/>
      <c r="R338" s="65"/>
      <c r="S338" s="67"/>
      <c r="T338" s="67"/>
      <c r="U338" s="67"/>
      <c r="V338" s="67"/>
      <c r="W338" s="67"/>
      <c r="X338" s="67"/>
      <c r="Y338" s="67"/>
      <c r="Z338" s="67"/>
      <c r="AA338" s="67"/>
      <c r="AB338" s="67"/>
      <c r="AC338" s="67"/>
      <c r="AD338" s="67"/>
      <c r="AE338" s="67"/>
      <c r="AF338" s="67"/>
      <c r="AG338" s="67"/>
      <c r="AH338" s="67"/>
      <c r="AI338" s="67"/>
      <c r="AK338" s="67"/>
      <c r="AL338" s="67"/>
      <c r="AM338" s="67"/>
      <c r="AN338" s="63" t="s">
        <v>3569</v>
      </c>
      <c r="AO338" s="67"/>
      <c r="AP338" s="67"/>
      <c r="AQ338" s="67"/>
      <c r="AR338" s="67"/>
      <c r="AS338" s="67"/>
      <c r="AT338" s="67"/>
      <c r="AU338" s="67"/>
      <c r="AV338" s="67"/>
      <c r="AW338" s="67"/>
      <c r="AX338" s="67"/>
      <c r="AY338" s="67"/>
      <c r="AZ338" s="37" t="str">
        <f>IFERROR(IF(COUNTA(H338,I338,J338)=3,DATE(J338,MATCH(I338,{"Jan";"Feb";"Mar";"Apr";"May";"Jun";"Jul";"Aug";"Sep";"Oct";"Nov";"Dec"},0),H338),""),"")</f>
        <v/>
      </c>
      <c r="CB338" s="65"/>
    </row>
    <row r="339" spans="1:80" x14ac:dyDescent="0.25">
      <c r="A339" s="10"/>
      <c r="B339" s="39" t="str">
        <f xml:space="preserve"> C302&amp;" Target Lesion (T6)"</f>
        <v>V2 Target Lesion (T6)</v>
      </c>
      <c r="C339" s="16"/>
      <c r="D339" s="15" t="s">
        <v>9</v>
      </c>
      <c r="E339" s="5"/>
      <c r="F339" s="17"/>
      <c r="G339" s="5"/>
      <c r="H339" s="32"/>
      <c r="I339" s="32"/>
      <c r="J339" s="32"/>
      <c r="K339" s="5"/>
      <c r="L339" s="10"/>
      <c r="M339" s="10"/>
      <c r="N339" s="10"/>
      <c r="O339" s="10"/>
      <c r="P339" s="10"/>
      <c r="Q339" s="10"/>
      <c r="R339" s="65"/>
      <c r="S339" s="67"/>
      <c r="T339" s="67"/>
      <c r="U339" s="67"/>
      <c r="V339" s="67"/>
      <c r="W339" s="67"/>
      <c r="X339" s="67"/>
      <c r="Y339" s="67"/>
      <c r="Z339" s="67"/>
      <c r="AA339" s="67"/>
      <c r="AB339" s="67"/>
      <c r="AC339" s="67"/>
      <c r="AD339" s="67"/>
      <c r="AE339" s="67"/>
      <c r="AF339" s="67"/>
      <c r="AG339" s="67"/>
      <c r="AH339" s="67"/>
      <c r="AI339" s="67"/>
      <c r="AK339" s="67"/>
      <c r="AL339" s="67"/>
      <c r="AM339" s="67"/>
      <c r="AN339" s="63" t="s">
        <v>3570</v>
      </c>
      <c r="AO339" s="67"/>
      <c r="AP339" s="67"/>
      <c r="AQ339" s="67"/>
      <c r="AR339" s="67"/>
      <c r="AS339" s="67"/>
      <c r="AT339" s="67"/>
      <c r="AU339" s="67"/>
      <c r="AV339" s="67"/>
      <c r="AW339" s="67"/>
      <c r="AX339" s="67"/>
      <c r="AY339" s="67"/>
      <c r="AZ339" s="37" t="str">
        <f>IFERROR(IF(COUNTA(H339,I339,J339)=3,DATE(J339,MATCH(I339,{"Jan";"Feb";"Mar";"Apr";"May";"Jun";"Jul";"Aug";"Sep";"Oct";"Nov";"Dec"},0),H339),""),"")</f>
        <v/>
      </c>
      <c r="CB339" s="65"/>
    </row>
    <row r="340" spans="1:80" x14ac:dyDescent="0.25">
      <c r="A340" s="10"/>
      <c r="B340" s="8" t="s">
        <v>411</v>
      </c>
      <c r="C340" s="8" t="s">
        <v>412</v>
      </c>
      <c r="D340" s="8" t="s">
        <v>413</v>
      </c>
      <c r="E340" s="9"/>
      <c r="F340" s="8" t="s">
        <v>414</v>
      </c>
      <c r="G340" s="9"/>
      <c r="H340" s="8" t="s">
        <v>415</v>
      </c>
      <c r="I340" s="8" t="s">
        <v>416</v>
      </c>
      <c r="J340" s="8" t="s">
        <v>417</v>
      </c>
      <c r="K340" s="5"/>
      <c r="L340" s="40"/>
      <c r="M340" s="41"/>
      <c r="N340" s="40"/>
      <c r="O340" s="41"/>
      <c r="P340" s="40"/>
      <c r="Q340" s="10"/>
      <c r="R340" s="65"/>
      <c r="S340" s="67"/>
      <c r="T340" s="67"/>
      <c r="U340" s="67"/>
      <c r="V340" s="67"/>
      <c r="W340" s="67"/>
      <c r="X340" s="67"/>
      <c r="Y340" s="67"/>
      <c r="Z340" s="67"/>
      <c r="AA340" s="67"/>
      <c r="AB340" s="67"/>
      <c r="AC340" s="67"/>
      <c r="AD340" s="67"/>
      <c r="AE340" s="67"/>
      <c r="AF340" s="67"/>
      <c r="AG340" s="67"/>
      <c r="AH340" s="67"/>
      <c r="AI340" s="67"/>
      <c r="AK340" s="67"/>
      <c r="AL340" s="67"/>
      <c r="AM340" s="67"/>
      <c r="AN340" s="63" t="s">
        <v>3571</v>
      </c>
      <c r="AO340" s="67"/>
      <c r="AP340" s="67"/>
      <c r="AQ340" s="67"/>
      <c r="AR340" s="67"/>
      <c r="AS340" s="67"/>
      <c r="AT340" s="67"/>
      <c r="AU340" s="67"/>
      <c r="AV340" s="67"/>
      <c r="AW340" s="67"/>
      <c r="AX340" s="67"/>
      <c r="AY340" s="67"/>
      <c r="AZ340" s="37" t="str">
        <f>IFERROR(IF(COUNTA(H340,I340,J340)=3,DATE(J340,MATCH(I340,{"Jan";"Feb";"Mar";"Apr";"May";"Jun";"Jul";"Aug";"Sep";"Oct";"Nov";"Dec"},0),H340),""),"")</f>
        <v/>
      </c>
      <c r="CB340" s="65"/>
    </row>
    <row r="341" spans="1:80" x14ac:dyDescent="0.25">
      <c r="A341" s="10"/>
      <c r="B341" s="76" t="str">
        <f ca="1">BA341&amp;BB341&amp;BC341&amp;BD341&amp;BE341&amp;BF341&amp;BG341&amp;BH341&amp;BI341&amp;BJ341&amp;BK341&amp;BL341&amp;BM341</f>
        <v/>
      </c>
      <c r="C341" s="77"/>
      <c r="D341" s="77"/>
      <c r="E341" s="77"/>
      <c r="F341" s="77"/>
      <c r="G341" s="77"/>
      <c r="H341" s="77"/>
      <c r="I341" s="77"/>
      <c r="J341" s="77"/>
      <c r="K341" s="77"/>
      <c r="L341" s="77"/>
      <c r="M341" s="77"/>
      <c r="N341" s="77"/>
      <c r="O341" s="77"/>
      <c r="P341" s="77"/>
      <c r="Q341" s="10"/>
      <c r="R341" s="65"/>
      <c r="S341" s="67"/>
      <c r="T341" s="67"/>
      <c r="U341" s="67"/>
      <c r="V341" s="67"/>
      <c r="W341" s="67"/>
      <c r="X341" s="67"/>
      <c r="Y341" s="67"/>
      <c r="Z341" s="67"/>
      <c r="AA341" s="67"/>
      <c r="AB341" s="67"/>
      <c r="AC341" s="67"/>
      <c r="AD341" s="67"/>
      <c r="AE341" s="67"/>
      <c r="AF341" s="67"/>
      <c r="AG341" s="67"/>
      <c r="AH341" s="67"/>
      <c r="AI341" s="67"/>
      <c r="AK341" s="67"/>
      <c r="AL341" s="67"/>
      <c r="AM341" s="67"/>
      <c r="AN341" s="63" t="s">
        <v>3572</v>
      </c>
      <c r="AO341" s="67"/>
      <c r="AP341" s="67"/>
      <c r="AQ341" s="67"/>
      <c r="AR341" s="67"/>
      <c r="AS341" s="67"/>
      <c r="AT341" s="67"/>
      <c r="AU341" s="67"/>
      <c r="AV341" s="67"/>
      <c r="AW341" s="67"/>
      <c r="AX341" s="67"/>
      <c r="AY341" s="67"/>
      <c r="AZ341" s="37" t="str">
        <f>IFERROR(IF(COUNTA(H341,I341,J341)=3,DATE(J341,MATCH(I341,{"Jan";"Feb";"Mar";"Apr";"May";"Jun";"Jul";"Aug";"Sep";"Oct";"Nov";"Dec"},0),H341),""),"")</f>
        <v/>
      </c>
      <c r="BA341" s="37" t="str">
        <f>IF(AND(C305="",H339="",C339&lt;&gt;""),"Please enter a complete visit or assessment date.  ","")</f>
        <v/>
      </c>
      <c r="BB341" s="37" t="str">
        <f>IF(C339="","",IF(AND(COUNTA(C305,D305,E305)&gt;1,COUNTA(C305,D305,E305)&lt;3),"Please enter a complete visit date.  ",IF(COUNTA(C305,D305,E305)=0,"",IF(COUNTIF(AN$2:AN$7306,C305&amp;D305&amp;E305)&gt;0,"","Enter a valid visit date.  "))))</f>
        <v/>
      </c>
      <c r="BC341" s="37" t="str">
        <f>IF(AND(COUNTA(H339,I339,J339)&gt;1,COUNTA(H339,I339,J339)&lt;3),"Please enter a complete assessment date.  ",IF(COUNTA(H339,I339,J339)=0,"",IF(COUNTIF(AN$2:AN$7306,H339&amp;I339&amp;J339)&gt;0,"","Enter a valid assessment date.  ")))</f>
        <v/>
      </c>
      <c r="BD341" s="37" t="str">
        <f t="shared" ref="BD341" si="186">IF(AND(C339="",H339&amp;I339&amp;H339&amp;J339&lt;&gt;""),"Information on this lesion exists, but no evaluation result is entered.  ","")</f>
        <v/>
      </c>
      <c r="BE341" s="37" t="str">
        <f ca="1">IF(C339="","",IF(AZ305="","",IF(AZ305&gt;NOW(),"Visit date is in the future.  ","")))</f>
        <v/>
      </c>
      <c r="BF341" s="37" t="str">
        <f t="shared" ref="BF341" ca="1" si="187">IF(AZ339&lt;&gt;"",IF(AZ339&gt;NOW(),"Assessment date is in the future.  ",""),"")</f>
        <v/>
      </c>
      <c r="BG341" s="37" t="str">
        <f t="shared" ref="BG341" si="188">IF(AND(C339&lt;&gt;"",F339&lt;&gt;""),"The result cannot be provided if indicated as Not Done.  ","")</f>
        <v/>
      </c>
      <c r="BH341" s="37" t="str">
        <f>IF(AZ305="","",IF(AZ305&lt;=AZ299,"Visit date is not after visit or assessment dates in the prior visit.  ",""))</f>
        <v/>
      </c>
      <c r="BI341" s="37" t="str">
        <f>IF(AZ339&lt;&gt;"",IF(AZ339&lt;=AZ299,"Assessment date is not after visit or assessment dates in the prior visit.  ",""),"")</f>
        <v/>
      </c>
      <c r="BJ341" s="37" t="str">
        <f>IF(AND(C302="",OR(C339&lt;&gt;"",F339&lt;&gt;"")),"The Visit ID is missing.  ","")</f>
        <v/>
      </c>
      <c r="BK341" s="37" t="str">
        <f>IF(AND(OR(C339&lt;&gt;"",F339&lt;&gt;""),C$49=""),"No V0 lesion information exists for this same lesion (if you are adding a NEW lesion, go to New Lesion section).  ","")</f>
        <v/>
      </c>
      <c r="BL341" s="37" t="str">
        <f t="shared" ref="BL341" si="189">IF(AND(C339&lt;&gt;"",D339=""),"Select a Unit.  ","")</f>
        <v/>
      </c>
      <c r="BM341" s="37" t="str">
        <f t="shared" ref="BM341" si="190">IF(AND(C339&lt;&gt;"",COUNTIF(AJ$2:AJ$21,C308)&gt;1),"Visit ID already used.  ","")</f>
        <v/>
      </c>
      <c r="CA341" s="37" t="str">
        <f t="shared" ref="CA341" ca="1" si="191">IF(BA341&amp;BB341&amp;BC341&amp;BD341&amp;BE341&amp;BF341&amp;BG341&amp;BH341&amp;BI341&amp;BJ341&amp;BK341&amp;BL341&amp;BM341&amp;BN341&amp;BO341&amp;BP341&amp;BQ341&amp;BR341&amp;BS341&amp;BT341&amp;BU341&amp;BV341&amp;BW341&amp;BX341&amp;BY341&amp;BZ341&lt;&gt;"","V2Issue","V2Clean")</f>
        <v>V2Clean</v>
      </c>
      <c r="CB341" s="65"/>
    </row>
    <row r="342" spans="1:80" x14ac:dyDescent="0.25">
      <c r="A342" s="10"/>
      <c r="B342" s="77"/>
      <c r="C342" s="77"/>
      <c r="D342" s="77"/>
      <c r="E342" s="77"/>
      <c r="F342" s="77"/>
      <c r="G342" s="77"/>
      <c r="H342" s="77"/>
      <c r="I342" s="77"/>
      <c r="J342" s="77"/>
      <c r="K342" s="77"/>
      <c r="L342" s="77"/>
      <c r="M342" s="77"/>
      <c r="N342" s="77"/>
      <c r="O342" s="77"/>
      <c r="P342" s="77"/>
      <c r="Q342" s="10"/>
      <c r="R342" s="65"/>
      <c r="S342" s="67"/>
      <c r="T342" s="67"/>
      <c r="U342" s="67"/>
      <c r="V342" s="67"/>
      <c r="W342" s="67"/>
      <c r="X342" s="67"/>
      <c r="Y342" s="67"/>
      <c r="Z342" s="67"/>
      <c r="AA342" s="67"/>
      <c r="AB342" s="67"/>
      <c r="AC342" s="67"/>
      <c r="AD342" s="67"/>
      <c r="AE342" s="67"/>
      <c r="AF342" s="67"/>
      <c r="AG342" s="67"/>
      <c r="AH342" s="67"/>
      <c r="AI342" s="67"/>
      <c r="AK342" s="67"/>
      <c r="AL342" s="67"/>
      <c r="AM342" s="67"/>
      <c r="AN342" s="63" t="s">
        <v>3573</v>
      </c>
      <c r="AO342" s="67"/>
      <c r="AP342" s="67"/>
      <c r="AQ342" s="67"/>
      <c r="AR342" s="67"/>
      <c r="AS342" s="67"/>
      <c r="AT342" s="67"/>
      <c r="AU342" s="67"/>
      <c r="AV342" s="67"/>
      <c r="AW342" s="67"/>
      <c r="AX342" s="67"/>
      <c r="AY342" s="67"/>
      <c r="AZ342" s="37" t="str">
        <f>IFERROR(IF(COUNTA(H342,I342,J342)=3,DATE(J342,MATCH(I342,{"Jan";"Feb";"Mar";"Apr";"May";"Jun";"Jul";"Aug";"Sep";"Oct";"Nov";"Dec"},0),H342),""),"")</f>
        <v/>
      </c>
      <c r="CB342" s="65"/>
    </row>
    <row r="343" spans="1:80" x14ac:dyDescent="0.25">
      <c r="A343" s="10"/>
      <c r="B343" s="5"/>
      <c r="C343" s="7"/>
      <c r="D343" s="7"/>
      <c r="E343" s="7"/>
      <c r="F343" s="7"/>
      <c r="G343" s="5"/>
      <c r="H343" s="12" t="s">
        <v>92</v>
      </c>
      <c r="I343" s="5"/>
      <c r="J343" s="5"/>
      <c r="K343" s="5"/>
      <c r="L343" s="10"/>
      <c r="M343" s="5"/>
      <c r="N343" s="5"/>
      <c r="O343" s="5"/>
      <c r="P343" s="5"/>
      <c r="Q343" s="10"/>
      <c r="R343" s="65"/>
      <c r="S343" s="67"/>
      <c r="T343" s="67"/>
      <c r="U343" s="67"/>
      <c r="V343" s="67"/>
      <c r="W343" s="67"/>
      <c r="X343" s="67"/>
      <c r="Y343" s="67"/>
      <c r="Z343" s="67"/>
      <c r="AA343" s="67"/>
      <c r="AB343" s="67"/>
      <c r="AC343" s="67"/>
      <c r="AD343" s="67"/>
      <c r="AE343" s="67"/>
      <c r="AF343" s="67"/>
      <c r="AG343" s="67"/>
      <c r="AH343" s="67"/>
      <c r="AI343" s="67"/>
      <c r="AK343" s="67"/>
      <c r="AL343" s="67"/>
      <c r="AM343" s="67"/>
      <c r="AN343" s="63" t="s">
        <v>3574</v>
      </c>
      <c r="AO343" s="67"/>
      <c r="AP343" s="67"/>
      <c r="AQ343" s="67"/>
      <c r="AR343" s="67"/>
      <c r="AS343" s="67"/>
      <c r="AT343" s="67"/>
      <c r="AU343" s="67"/>
      <c r="AV343" s="67"/>
      <c r="AW343" s="67"/>
      <c r="AX343" s="67"/>
      <c r="AY343" s="67"/>
      <c r="AZ343" s="37" t="str">
        <f>IFERROR(IF(COUNTA(H343,I343,J343)=3,DATE(J343,MATCH(I343,{"Jan";"Feb";"Mar";"Apr";"May";"Jun";"Jul";"Aug";"Sep";"Oct";"Nov";"Dec"},0),H343),""),"")</f>
        <v/>
      </c>
      <c r="CB343" s="65"/>
    </row>
    <row r="344" spans="1:80" x14ac:dyDescent="0.25">
      <c r="A344" s="10"/>
      <c r="B344" s="5"/>
      <c r="C344" s="7" t="s">
        <v>35</v>
      </c>
      <c r="D344" s="7" t="s">
        <v>36</v>
      </c>
      <c r="E344" s="7"/>
      <c r="F344" s="7" t="s">
        <v>315</v>
      </c>
      <c r="G344" s="5"/>
      <c r="H344" s="7" t="s">
        <v>47</v>
      </c>
      <c r="I344" s="7" t="s">
        <v>48</v>
      </c>
      <c r="J344" s="7" t="s">
        <v>49</v>
      </c>
      <c r="K344" s="5"/>
      <c r="L344" s="10"/>
      <c r="M344" s="5"/>
      <c r="N344" s="5"/>
      <c r="O344" s="5"/>
      <c r="P344" s="5"/>
      <c r="Q344" s="10"/>
      <c r="R344" s="65"/>
      <c r="S344" s="67"/>
      <c r="T344" s="67"/>
      <c r="U344" s="67"/>
      <c r="V344" s="67"/>
      <c r="W344" s="67"/>
      <c r="X344" s="67"/>
      <c r="Y344" s="67"/>
      <c r="Z344" s="67"/>
      <c r="AA344" s="67"/>
      <c r="AB344" s="67"/>
      <c r="AC344" s="67"/>
      <c r="AD344" s="67"/>
      <c r="AE344" s="67"/>
      <c r="AF344" s="67"/>
      <c r="AG344" s="67"/>
      <c r="AH344" s="67"/>
      <c r="AI344" s="67"/>
      <c r="AK344" s="67"/>
      <c r="AL344" s="67"/>
      <c r="AM344" s="67"/>
      <c r="AN344" s="63" t="s">
        <v>3575</v>
      </c>
      <c r="AO344" s="67"/>
      <c r="AP344" s="67"/>
      <c r="AQ344" s="67"/>
      <c r="AR344" s="67"/>
      <c r="AS344" s="67"/>
      <c r="AT344" s="67"/>
      <c r="AU344" s="67"/>
      <c r="AV344" s="67"/>
      <c r="AW344" s="67"/>
      <c r="AX344" s="67"/>
      <c r="AY344" s="67"/>
      <c r="AZ344" s="37" t="str">
        <f>IFERROR(IF(COUNTA(H344,I344,J344)=3,DATE(J344,MATCH(I344,{"Jan";"Feb";"Mar";"Apr";"May";"Jun";"Jul";"Aug";"Sep";"Oct";"Nov";"Dec"},0),H344),""),"")</f>
        <v/>
      </c>
      <c r="CB344" s="65"/>
    </row>
    <row r="345" spans="1:80" x14ac:dyDescent="0.25">
      <c r="A345" s="10"/>
      <c r="B345" s="39" t="str">
        <f xml:space="preserve"> C302&amp;"  Target Lesion (T7)"</f>
        <v>V2  Target Lesion (T7)</v>
      </c>
      <c r="C345" s="16"/>
      <c r="D345" s="15" t="s">
        <v>9</v>
      </c>
      <c r="E345" s="5"/>
      <c r="F345" s="17"/>
      <c r="G345" s="5"/>
      <c r="H345" s="32"/>
      <c r="I345" s="32"/>
      <c r="J345" s="32"/>
      <c r="K345" s="5"/>
      <c r="L345" s="10"/>
      <c r="M345" s="10"/>
      <c r="N345" s="10"/>
      <c r="O345" s="10"/>
      <c r="P345" s="10"/>
      <c r="Q345" s="10"/>
      <c r="R345" s="65"/>
      <c r="S345" s="67"/>
      <c r="T345" s="67"/>
      <c r="U345" s="67"/>
      <c r="V345" s="67"/>
      <c r="W345" s="67"/>
      <c r="X345" s="67"/>
      <c r="Y345" s="67"/>
      <c r="Z345" s="67"/>
      <c r="AA345" s="67"/>
      <c r="AB345" s="67"/>
      <c r="AC345" s="67"/>
      <c r="AD345" s="67"/>
      <c r="AE345" s="67"/>
      <c r="AF345" s="67"/>
      <c r="AG345" s="67"/>
      <c r="AH345" s="67"/>
      <c r="AI345" s="67"/>
      <c r="AK345" s="67"/>
      <c r="AL345" s="67"/>
      <c r="AM345" s="67"/>
      <c r="AN345" s="63" t="s">
        <v>3576</v>
      </c>
      <c r="AO345" s="67"/>
      <c r="AP345" s="67"/>
      <c r="AQ345" s="67"/>
      <c r="AR345" s="67"/>
      <c r="AS345" s="67"/>
      <c r="AT345" s="67"/>
      <c r="AU345" s="67"/>
      <c r="AV345" s="67"/>
      <c r="AW345" s="67"/>
      <c r="AX345" s="67"/>
      <c r="AY345" s="67"/>
      <c r="AZ345" s="37" t="str">
        <f>IFERROR(IF(COUNTA(H345,I345,J345)=3,DATE(J345,MATCH(I345,{"Jan";"Feb";"Mar";"Apr";"May";"Jun";"Jul";"Aug";"Sep";"Oct";"Nov";"Dec"},0),H345),""),"")</f>
        <v/>
      </c>
      <c r="CB345" s="65"/>
    </row>
    <row r="346" spans="1:80" x14ac:dyDescent="0.25">
      <c r="A346" s="10"/>
      <c r="B346" s="8" t="s">
        <v>418</v>
      </c>
      <c r="C346" s="8" t="s">
        <v>419</v>
      </c>
      <c r="D346" s="8" t="s">
        <v>420</v>
      </c>
      <c r="E346" s="9"/>
      <c r="F346" s="8" t="s">
        <v>421</v>
      </c>
      <c r="G346" s="9"/>
      <c r="H346" s="8" t="s">
        <v>422</v>
      </c>
      <c r="I346" s="8" t="s">
        <v>423</v>
      </c>
      <c r="J346" s="8" t="s">
        <v>424</v>
      </c>
      <c r="K346" s="5"/>
      <c r="L346" s="40"/>
      <c r="M346" s="41"/>
      <c r="N346" s="40"/>
      <c r="O346" s="41"/>
      <c r="P346" s="40"/>
      <c r="Q346" s="10"/>
      <c r="R346" s="65"/>
      <c r="S346" s="67"/>
      <c r="T346" s="67"/>
      <c r="U346" s="67"/>
      <c r="V346" s="67"/>
      <c r="W346" s="67"/>
      <c r="X346" s="67"/>
      <c r="Y346" s="67"/>
      <c r="Z346" s="67"/>
      <c r="AA346" s="67"/>
      <c r="AB346" s="67"/>
      <c r="AC346" s="67"/>
      <c r="AD346" s="67"/>
      <c r="AE346" s="67"/>
      <c r="AF346" s="67"/>
      <c r="AG346" s="67"/>
      <c r="AH346" s="67"/>
      <c r="AI346" s="67"/>
      <c r="AK346" s="67"/>
      <c r="AL346" s="67"/>
      <c r="AM346" s="67"/>
      <c r="AN346" s="63" t="s">
        <v>3577</v>
      </c>
      <c r="AO346" s="67"/>
      <c r="AP346" s="67"/>
      <c r="AQ346" s="67"/>
      <c r="AR346" s="67"/>
      <c r="AS346" s="67"/>
      <c r="AT346" s="67"/>
      <c r="AU346" s="67"/>
      <c r="AV346" s="67"/>
      <c r="AW346" s="67"/>
      <c r="AX346" s="67"/>
      <c r="AY346" s="67"/>
      <c r="AZ346" s="37" t="str">
        <f>IFERROR(IF(COUNTA(H346,I346,J346)=3,DATE(J346,MATCH(I346,{"Jan";"Feb";"Mar";"Apr";"May";"Jun";"Jul";"Aug";"Sep";"Oct";"Nov";"Dec"},0),H346),""),"")</f>
        <v/>
      </c>
      <c r="CB346" s="65"/>
    </row>
    <row r="347" spans="1:80" x14ac:dyDescent="0.25">
      <c r="A347" s="10"/>
      <c r="B347" s="76" t="str">
        <f ca="1">BA347&amp;BB347&amp;BC347&amp;BD347&amp;BE347&amp;BF347&amp;BG347&amp;BH347&amp;BI347&amp;BJ347&amp;BK347&amp;BL347&amp;BM347</f>
        <v/>
      </c>
      <c r="C347" s="77"/>
      <c r="D347" s="77"/>
      <c r="E347" s="77"/>
      <c r="F347" s="77"/>
      <c r="G347" s="77"/>
      <c r="H347" s="77"/>
      <c r="I347" s="77"/>
      <c r="J347" s="77"/>
      <c r="K347" s="77"/>
      <c r="L347" s="77"/>
      <c r="M347" s="77"/>
      <c r="N347" s="77"/>
      <c r="O347" s="77"/>
      <c r="P347" s="77"/>
      <c r="Q347" s="10"/>
      <c r="R347" s="65"/>
      <c r="S347" s="67"/>
      <c r="T347" s="67"/>
      <c r="U347" s="67"/>
      <c r="V347" s="67"/>
      <c r="W347" s="67"/>
      <c r="X347" s="67"/>
      <c r="Y347" s="67"/>
      <c r="Z347" s="67"/>
      <c r="AA347" s="67"/>
      <c r="AB347" s="67"/>
      <c r="AC347" s="67"/>
      <c r="AD347" s="67"/>
      <c r="AE347" s="67"/>
      <c r="AF347" s="67"/>
      <c r="AG347" s="67"/>
      <c r="AH347" s="67"/>
      <c r="AI347" s="67"/>
      <c r="AK347" s="67"/>
      <c r="AL347" s="67"/>
      <c r="AM347" s="67"/>
      <c r="AN347" s="63" t="s">
        <v>3578</v>
      </c>
      <c r="AO347" s="67"/>
      <c r="AP347" s="67"/>
      <c r="AQ347" s="67"/>
      <c r="AR347" s="67"/>
      <c r="AS347" s="67"/>
      <c r="AT347" s="67"/>
      <c r="AU347" s="67"/>
      <c r="AV347" s="67"/>
      <c r="AW347" s="67"/>
      <c r="AX347" s="67"/>
      <c r="AY347" s="67"/>
      <c r="AZ347" s="37" t="str">
        <f>IFERROR(IF(COUNTA(H347,I347,J347)=3,DATE(J347,MATCH(I347,{"Jan";"Feb";"Mar";"Apr";"May";"Jun";"Jul";"Aug";"Sep";"Oct";"Nov";"Dec"},0),H347),""),"")</f>
        <v/>
      </c>
      <c r="BA347" s="37" t="str">
        <f>IF(AND(C305="",H345="",C345&lt;&gt;""),"Please enter a complete visit or assessment date.  ","")</f>
        <v/>
      </c>
      <c r="BB347" s="37" t="str">
        <f>IF(C345="","",IF(AND(COUNTA(C305,D305,E305)&gt;1,COUNTA(C305,D305,E305)&lt;3),"Please enter a complete visit date.  ",IF(COUNTA(C305,D305,E305)=0,"",IF(COUNTIF(AN$2:AN$7306,C305&amp;D305&amp;E305)&gt;0,"","Enter a valid visit date.  "))))</f>
        <v/>
      </c>
      <c r="BC347" s="37" t="str">
        <f>IF(AND(COUNTA(H345,I345,J345)&gt;1,COUNTA(H345,I345,J345)&lt;3),"Please enter a complete assessment date.  ",IF(COUNTA(H345,I345,J345)=0,"",IF(COUNTIF(AN$2:AN$7306,H345&amp;I345&amp;J345)&gt;0,"","Enter a valid assessment date.  ")))</f>
        <v/>
      </c>
      <c r="BD347" s="37" t="str">
        <f t="shared" ref="BD347" si="192">IF(AND(C345="",H345&amp;I345&amp;H345&amp;J345&lt;&gt;""),"Information on this lesion exists, but no evaluation result is entered.  ","")</f>
        <v/>
      </c>
      <c r="BE347" s="37" t="str">
        <f ca="1">IF(C345="","",IF(AZ305="","",IF(AZ305&gt;NOW(),"Visit date is in the future.  ","")))</f>
        <v/>
      </c>
      <c r="BF347" s="37" t="str">
        <f t="shared" ref="BF347" ca="1" si="193">IF(AZ345&lt;&gt;"",IF(AZ345&gt;NOW(),"Assessment date is in the future.  ",""),"")</f>
        <v/>
      </c>
      <c r="BG347" s="37" t="str">
        <f t="shared" ref="BG347" si="194">IF(AND(C345&lt;&gt;"",F345&lt;&gt;""),"The result cannot be provided if indicated as Not Done.  ","")</f>
        <v/>
      </c>
      <c r="BH347" s="37" t="str">
        <f>IF(AZ305="","",IF(AZ305&lt;=AZ299,"Visit date is not after visit or assessment dates in the prior visit.  ",""))</f>
        <v/>
      </c>
      <c r="BI347" s="37" t="str">
        <f>IF(AZ345&lt;&gt;"",IF(AZ345&lt;=AZ299,"Assessment date is not after visit or assessment dates in the prior visit.  ",""),"")</f>
        <v/>
      </c>
      <c r="BJ347" s="37" t="str">
        <f>IF(AND(C302="",OR(C345&lt;&gt;"",F345&lt;&gt;"")),"The Visit ID is missing.  ","")</f>
        <v/>
      </c>
      <c r="BK347" s="37" t="str">
        <f>IF(AND(OR(C345&lt;&gt;"",F345&lt;&gt;""),C$55=""),"No V0 lesion information exists for this same lesion (if you are adding a NEW lesion, go to New Lesion section).  ","")</f>
        <v/>
      </c>
      <c r="BL347" s="37" t="str">
        <f t="shared" ref="BL347" si="195">IF(AND(C345&lt;&gt;"",D345=""),"Select a Unit.  ","")</f>
        <v/>
      </c>
      <c r="BM347" s="37" t="str">
        <f>IF(AND(C345&lt;&gt;"",COUNTIF(AJ$2:AJ$21,C302)&gt;1),"Visit ID already used.  ","")</f>
        <v/>
      </c>
      <c r="CA347" s="37" t="str">
        <f t="shared" ref="CA347" ca="1" si="196">IF(BA347&amp;BB347&amp;BC347&amp;BD347&amp;BE347&amp;BF347&amp;BG347&amp;BH347&amp;BI347&amp;BJ347&amp;BK347&amp;BL347&amp;BM347&amp;BN347&amp;BO347&amp;BP347&amp;BQ347&amp;BR347&amp;BS347&amp;BT347&amp;BU347&amp;BV347&amp;BW347&amp;BX347&amp;BY347&amp;BZ347&lt;&gt;"","V2Issue","V2Clean")</f>
        <v>V2Clean</v>
      </c>
      <c r="CB347" s="65"/>
    </row>
    <row r="348" spans="1:80" x14ac:dyDescent="0.25">
      <c r="A348" s="10"/>
      <c r="B348" s="77"/>
      <c r="C348" s="77"/>
      <c r="D348" s="77"/>
      <c r="E348" s="77"/>
      <c r="F348" s="77"/>
      <c r="G348" s="77"/>
      <c r="H348" s="77"/>
      <c r="I348" s="77"/>
      <c r="J348" s="77"/>
      <c r="K348" s="77"/>
      <c r="L348" s="77"/>
      <c r="M348" s="77"/>
      <c r="N348" s="77"/>
      <c r="O348" s="77"/>
      <c r="P348" s="77"/>
      <c r="Q348" s="10"/>
      <c r="R348" s="65"/>
      <c r="S348" s="67"/>
      <c r="T348" s="67"/>
      <c r="U348" s="67"/>
      <c r="V348" s="67"/>
      <c r="W348" s="67"/>
      <c r="X348" s="67"/>
      <c r="Y348" s="67"/>
      <c r="Z348" s="67"/>
      <c r="AA348" s="67"/>
      <c r="AB348" s="67"/>
      <c r="AC348" s="67"/>
      <c r="AD348" s="67"/>
      <c r="AE348" s="67"/>
      <c r="AF348" s="67"/>
      <c r="AG348" s="67"/>
      <c r="AH348" s="67"/>
      <c r="AI348" s="67"/>
      <c r="AK348" s="67"/>
      <c r="AL348" s="67"/>
      <c r="AM348" s="67"/>
      <c r="AN348" s="63" t="s">
        <v>3579</v>
      </c>
      <c r="AO348" s="67"/>
      <c r="AP348" s="67"/>
      <c r="AQ348" s="67"/>
      <c r="AR348" s="67"/>
      <c r="AS348" s="67"/>
      <c r="AT348" s="67"/>
      <c r="AU348" s="67"/>
      <c r="AV348" s="67"/>
      <c r="AW348" s="67"/>
      <c r="AX348" s="67"/>
      <c r="AY348" s="67"/>
      <c r="AZ348" s="37" t="str">
        <f>IFERROR(IF(COUNTA(H348,I348,J348)=3,DATE(J348,MATCH(I348,{"Jan";"Feb";"Mar";"Apr";"May";"Jun";"Jul";"Aug";"Sep";"Oct";"Nov";"Dec"},0),H348),""),"")</f>
        <v/>
      </c>
      <c r="CB348" s="65"/>
    </row>
    <row r="349" spans="1:80" x14ac:dyDescent="0.25">
      <c r="A349" s="10"/>
      <c r="B349" s="5"/>
      <c r="C349" s="7"/>
      <c r="D349" s="7"/>
      <c r="E349" s="7"/>
      <c r="F349" s="7"/>
      <c r="G349" s="5"/>
      <c r="H349" s="12" t="s">
        <v>92</v>
      </c>
      <c r="I349" s="5"/>
      <c r="J349" s="5"/>
      <c r="K349" s="5"/>
      <c r="L349" s="10"/>
      <c r="M349" s="5"/>
      <c r="N349" s="5"/>
      <c r="O349" s="5"/>
      <c r="P349" s="5"/>
      <c r="Q349" s="10"/>
      <c r="R349" s="65"/>
      <c r="S349" s="67"/>
      <c r="T349" s="67"/>
      <c r="U349" s="67"/>
      <c r="V349" s="67"/>
      <c r="W349" s="67"/>
      <c r="X349" s="67"/>
      <c r="Y349" s="67"/>
      <c r="Z349" s="67"/>
      <c r="AA349" s="67"/>
      <c r="AB349" s="67"/>
      <c r="AC349" s="67"/>
      <c r="AD349" s="67"/>
      <c r="AE349" s="67"/>
      <c r="AF349" s="67"/>
      <c r="AG349" s="67"/>
      <c r="AH349" s="67"/>
      <c r="AI349" s="67"/>
      <c r="AK349" s="67"/>
      <c r="AL349" s="67"/>
      <c r="AM349" s="67"/>
      <c r="AN349" s="63" t="s">
        <v>3580</v>
      </c>
      <c r="AO349" s="67"/>
      <c r="AP349" s="67"/>
      <c r="AQ349" s="67"/>
      <c r="AR349" s="67"/>
      <c r="AS349" s="67"/>
      <c r="AT349" s="67"/>
      <c r="AU349" s="67"/>
      <c r="AV349" s="67"/>
      <c r="AW349" s="67"/>
      <c r="AX349" s="67"/>
      <c r="AY349" s="67"/>
      <c r="AZ349" s="37" t="str">
        <f>IFERROR(IF(COUNTA(H349,I349,J349)=3,DATE(J349,MATCH(I349,{"Jan";"Feb";"Mar";"Apr";"May";"Jun";"Jul";"Aug";"Sep";"Oct";"Nov";"Dec"},0),H349),""),"")</f>
        <v/>
      </c>
      <c r="CB349" s="65"/>
    </row>
    <row r="350" spans="1:80" x14ac:dyDescent="0.25">
      <c r="A350" s="10"/>
      <c r="B350" s="5"/>
      <c r="C350" s="7" t="s">
        <v>35</v>
      </c>
      <c r="D350" s="7" t="s">
        <v>36</v>
      </c>
      <c r="E350" s="7"/>
      <c r="F350" s="7" t="s">
        <v>315</v>
      </c>
      <c r="G350" s="5"/>
      <c r="H350" s="7" t="s">
        <v>47</v>
      </c>
      <c r="I350" s="7" t="s">
        <v>48</v>
      </c>
      <c r="J350" s="7" t="s">
        <v>49</v>
      </c>
      <c r="K350" s="5"/>
      <c r="L350" s="10"/>
      <c r="M350" s="5"/>
      <c r="N350" s="5"/>
      <c r="O350" s="5"/>
      <c r="P350" s="5"/>
      <c r="Q350" s="10"/>
      <c r="R350" s="65"/>
      <c r="S350" s="67"/>
      <c r="T350" s="67"/>
      <c r="U350" s="67"/>
      <c r="V350" s="67"/>
      <c r="W350" s="67"/>
      <c r="X350" s="67"/>
      <c r="Y350" s="67"/>
      <c r="Z350" s="67"/>
      <c r="AA350" s="67"/>
      <c r="AB350" s="67"/>
      <c r="AC350" s="67"/>
      <c r="AD350" s="67"/>
      <c r="AE350" s="67"/>
      <c r="AF350" s="67"/>
      <c r="AG350" s="67"/>
      <c r="AH350" s="67"/>
      <c r="AI350" s="67"/>
      <c r="AK350" s="67"/>
      <c r="AL350" s="67"/>
      <c r="AM350" s="67"/>
      <c r="AN350" s="63" t="s">
        <v>3581</v>
      </c>
      <c r="AO350" s="67"/>
      <c r="AP350" s="67"/>
      <c r="AQ350" s="67"/>
      <c r="AR350" s="67"/>
      <c r="AS350" s="67"/>
      <c r="AT350" s="67"/>
      <c r="AU350" s="67"/>
      <c r="AV350" s="67"/>
      <c r="AW350" s="67"/>
      <c r="AX350" s="67"/>
      <c r="AY350" s="67"/>
      <c r="AZ350" s="37" t="str">
        <f>IFERROR(IF(COUNTA(H350,I350,J350)=3,DATE(J350,MATCH(I350,{"Jan";"Feb";"Mar";"Apr";"May";"Jun";"Jul";"Aug";"Sep";"Oct";"Nov";"Dec"},0),H350),""),"")</f>
        <v/>
      </c>
      <c r="CB350" s="65"/>
    </row>
    <row r="351" spans="1:80" x14ac:dyDescent="0.25">
      <c r="A351" s="10"/>
      <c r="B351" s="39" t="str">
        <f xml:space="preserve"> C302&amp;"  Target Lesion (T8)"</f>
        <v>V2  Target Lesion (T8)</v>
      </c>
      <c r="C351" s="16"/>
      <c r="D351" s="15" t="s">
        <v>9</v>
      </c>
      <c r="E351" s="5"/>
      <c r="F351" s="17"/>
      <c r="G351" s="5"/>
      <c r="H351" s="32"/>
      <c r="I351" s="32"/>
      <c r="J351" s="32"/>
      <c r="K351" s="5"/>
      <c r="L351" s="10"/>
      <c r="M351" s="10"/>
      <c r="N351" s="10"/>
      <c r="O351" s="10"/>
      <c r="P351" s="10"/>
      <c r="Q351" s="10"/>
      <c r="R351" s="65"/>
      <c r="S351" s="67"/>
      <c r="T351" s="67"/>
      <c r="U351" s="67"/>
      <c r="V351" s="67"/>
      <c r="W351" s="67"/>
      <c r="X351" s="67"/>
      <c r="Y351" s="67"/>
      <c r="Z351" s="67"/>
      <c r="AA351" s="67"/>
      <c r="AB351" s="67"/>
      <c r="AC351" s="67"/>
      <c r="AD351" s="67"/>
      <c r="AE351" s="67"/>
      <c r="AF351" s="67"/>
      <c r="AG351" s="67"/>
      <c r="AH351" s="67"/>
      <c r="AI351" s="67"/>
      <c r="AK351" s="67"/>
      <c r="AL351" s="67"/>
      <c r="AM351" s="67"/>
      <c r="AN351" s="63" t="s">
        <v>3582</v>
      </c>
      <c r="AO351" s="67"/>
      <c r="AP351" s="67"/>
      <c r="AQ351" s="67"/>
      <c r="AR351" s="67"/>
      <c r="AS351" s="67"/>
      <c r="AT351" s="67"/>
      <c r="AU351" s="67"/>
      <c r="AV351" s="67"/>
      <c r="AW351" s="67"/>
      <c r="AX351" s="67"/>
      <c r="AY351" s="67"/>
      <c r="AZ351" s="37" t="str">
        <f>IFERROR(IF(COUNTA(H351,I351,J351)=3,DATE(J351,MATCH(I351,{"Jan";"Feb";"Mar";"Apr";"May";"Jun";"Jul";"Aug";"Sep";"Oct";"Nov";"Dec"},0),H351),""),"")</f>
        <v/>
      </c>
      <c r="CB351" s="65"/>
    </row>
    <row r="352" spans="1:80" x14ac:dyDescent="0.25">
      <c r="A352" s="10"/>
      <c r="B352" s="8" t="s">
        <v>425</v>
      </c>
      <c r="C352" s="8" t="s">
        <v>426</v>
      </c>
      <c r="D352" s="8" t="s">
        <v>427</v>
      </c>
      <c r="E352" s="9"/>
      <c r="F352" s="8" t="s">
        <v>428</v>
      </c>
      <c r="G352" s="9"/>
      <c r="H352" s="8" t="s">
        <v>429</v>
      </c>
      <c r="I352" s="8" t="s">
        <v>430</v>
      </c>
      <c r="J352" s="8" t="s">
        <v>431</v>
      </c>
      <c r="K352" s="5"/>
      <c r="L352" s="40"/>
      <c r="M352" s="41"/>
      <c r="N352" s="40"/>
      <c r="O352" s="41"/>
      <c r="P352" s="40"/>
      <c r="Q352" s="10"/>
      <c r="R352" s="65"/>
      <c r="S352" s="67"/>
      <c r="T352" s="67"/>
      <c r="U352" s="67"/>
      <c r="V352" s="67"/>
      <c r="W352" s="67"/>
      <c r="X352" s="67"/>
      <c r="Y352" s="67"/>
      <c r="Z352" s="67"/>
      <c r="AA352" s="67"/>
      <c r="AB352" s="67"/>
      <c r="AC352" s="67"/>
      <c r="AD352" s="67"/>
      <c r="AE352" s="67"/>
      <c r="AF352" s="67"/>
      <c r="AG352" s="67"/>
      <c r="AH352" s="67"/>
      <c r="AI352" s="67"/>
      <c r="AK352" s="67"/>
      <c r="AL352" s="67"/>
      <c r="AM352" s="67"/>
      <c r="AN352" s="63" t="s">
        <v>3583</v>
      </c>
      <c r="AO352" s="67"/>
      <c r="AP352" s="67"/>
      <c r="AQ352" s="67"/>
      <c r="AR352" s="67"/>
      <c r="AS352" s="67"/>
      <c r="AT352" s="67"/>
      <c r="AU352" s="67"/>
      <c r="AV352" s="67"/>
      <c r="AW352" s="67"/>
      <c r="AX352" s="67"/>
      <c r="AY352" s="67"/>
      <c r="AZ352" s="37" t="str">
        <f>IFERROR(IF(COUNTA(H352,I352,J352)=3,DATE(J352,MATCH(I352,{"Jan";"Feb";"Mar";"Apr";"May";"Jun";"Jul";"Aug";"Sep";"Oct";"Nov";"Dec"},0),H352),""),"")</f>
        <v/>
      </c>
      <c r="CB352" s="65"/>
    </row>
    <row r="353" spans="1:80" x14ac:dyDescent="0.25">
      <c r="A353" s="10"/>
      <c r="B353" s="76" t="str">
        <f ca="1">BA353&amp;BB353&amp;BC353&amp;BD353&amp;BE353&amp;BF353&amp;BG353&amp;BH353&amp;BI353&amp;BJ353&amp;BK353&amp;BL353&amp;BM353</f>
        <v/>
      </c>
      <c r="C353" s="77"/>
      <c r="D353" s="77"/>
      <c r="E353" s="77"/>
      <c r="F353" s="77"/>
      <c r="G353" s="77"/>
      <c r="H353" s="77"/>
      <c r="I353" s="77"/>
      <c r="J353" s="77"/>
      <c r="K353" s="77"/>
      <c r="L353" s="77"/>
      <c r="M353" s="77"/>
      <c r="N353" s="77"/>
      <c r="O353" s="77"/>
      <c r="P353" s="77"/>
      <c r="Q353" s="10"/>
      <c r="R353" s="65"/>
      <c r="S353" s="67"/>
      <c r="T353" s="67"/>
      <c r="U353" s="67"/>
      <c r="V353" s="67"/>
      <c r="W353" s="67"/>
      <c r="X353" s="67"/>
      <c r="Y353" s="67"/>
      <c r="Z353" s="67"/>
      <c r="AA353" s="67"/>
      <c r="AB353" s="67"/>
      <c r="AC353" s="67"/>
      <c r="AD353" s="67"/>
      <c r="AE353" s="67"/>
      <c r="AF353" s="67"/>
      <c r="AG353" s="67"/>
      <c r="AH353" s="67"/>
      <c r="AI353" s="67"/>
      <c r="AK353" s="67"/>
      <c r="AL353" s="67"/>
      <c r="AM353" s="67"/>
      <c r="AN353" s="63" t="s">
        <v>3584</v>
      </c>
      <c r="AO353" s="67"/>
      <c r="AP353" s="67"/>
      <c r="AQ353" s="67"/>
      <c r="AR353" s="67"/>
      <c r="AS353" s="67"/>
      <c r="AT353" s="67"/>
      <c r="AU353" s="67"/>
      <c r="AV353" s="67"/>
      <c r="AW353" s="67"/>
      <c r="AX353" s="67"/>
      <c r="AY353" s="67"/>
      <c r="AZ353" s="37" t="str">
        <f>IFERROR(IF(COUNTA(H353,I353,J353)=3,DATE(J353,MATCH(I353,{"Jan";"Feb";"Mar";"Apr";"May";"Jun";"Jul";"Aug";"Sep";"Oct";"Nov";"Dec"},0),H353),""),"")</f>
        <v/>
      </c>
      <c r="BA353" s="37" t="str">
        <f>IF(AND(C305="",H351="",C351&lt;&gt;""),"Please enter a complete visit or assessment date.  ","")</f>
        <v/>
      </c>
      <c r="BB353" s="37" t="str">
        <f>IF(C351="","",IF(AND(COUNTA(C305,D305,E305)&gt;1,COUNTA(C305,D305,E305)&lt;3),"Please enter a complete visit date.  ",IF(COUNTA(C305,D305,E305)=0,"",IF(COUNTIF(AN$2:AN$7306,C305&amp;D305&amp;E305)&gt;0,"","Enter a valid visit date.  "))))</f>
        <v/>
      </c>
      <c r="BC353" s="37" t="str">
        <f>IF(AND(COUNTA(H351,I351,J351)&gt;1,COUNTA(H351,I351,J351)&lt;3),"Please enter a complete assessment date.  ",IF(COUNTA(H351,I351,J351)=0,"",IF(COUNTIF(AN$2:AN$7306,H351&amp;I351&amp;J351)&gt;0,"","Enter a valid assessment date.  ")))</f>
        <v/>
      </c>
      <c r="BD353" s="37" t="str">
        <f t="shared" ref="BD353" si="197">IF(AND(C351="",H351&amp;I351&amp;H351&amp;J351&lt;&gt;""),"Information on this lesion exists, but no evaluation result is entered.  ","")</f>
        <v/>
      </c>
      <c r="BE353" s="37" t="str">
        <f ca="1">IF(C351="","",IF(AZ305="","",IF(AZ305&gt;NOW(),"Visit date is in the future.  ","")))</f>
        <v/>
      </c>
      <c r="BF353" s="37" t="str">
        <f t="shared" ref="BF353" ca="1" si="198">IF(AZ351&lt;&gt;"",IF(AZ351&gt;NOW(),"Assessment date is in the future.  ",""),"")</f>
        <v/>
      </c>
      <c r="BG353" s="37" t="str">
        <f t="shared" ref="BG353" si="199">IF(AND(C351&lt;&gt;"",F351&lt;&gt;""),"The result cannot be provided if indicated as Not Done.  ","")</f>
        <v/>
      </c>
      <c r="BH353" s="37" t="str">
        <f>IF(AZ305="","",IF(AZ305&lt;=AZ299,"Visit date is not after visit or assessment dates in the prior visit.  ",""))</f>
        <v/>
      </c>
      <c r="BI353" s="37" t="str">
        <f>IF(AZ351&lt;&gt;"",IF(AZ351&lt;=AZ299,"Assessment date is not after visit or assessment dates in the prior visit.  ",""),"")</f>
        <v/>
      </c>
      <c r="BJ353" s="37" t="str">
        <f>IF(AND(C302="",OR(C351&lt;&gt;"",F351&lt;&gt;"")),"The Visit ID is missing.  ","")</f>
        <v/>
      </c>
      <c r="BK353" s="37" t="str">
        <f>IF(AND(OR(C351&lt;&gt;"",F351&lt;&gt;""),C$61=""),"No V0 lesion information exists for this same lesion (if you are adding a NEW lesion, go to New Lesion section).  ","")</f>
        <v/>
      </c>
      <c r="BL353" s="37" t="str">
        <f t="shared" ref="BL353" si="200">IF(AND(C351&lt;&gt;"",D351=""),"Select a Unit.  ","")</f>
        <v/>
      </c>
      <c r="BM353" s="37" t="str">
        <f>IF(AND(C351&lt;&gt;"",COUNTIF(AJ$2:AJ$21,C302)&gt;1),"Visit ID already used.  ","")</f>
        <v/>
      </c>
      <c r="CA353" s="37" t="str">
        <f t="shared" ref="CA353" ca="1" si="201">IF(BA353&amp;BB353&amp;BC353&amp;BD353&amp;BE353&amp;BF353&amp;BG353&amp;BH353&amp;BI353&amp;BJ353&amp;BK353&amp;BL353&amp;BM353&amp;BN353&amp;BO353&amp;BP353&amp;BQ353&amp;BR353&amp;BS353&amp;BT353&amp;BU353&amp;BV353&amp;BW353&amp;BX353&amp;BY353&amp;BZ353&lt;&gt;"","V2Issue","V2Clean")</f>
        <v>V2Clean</v>
      </c>
      <c r="CB353" s="65"/>
    </row>
    <row r="354" spans="1:80" x14ac:dyDescent="0.25">
      <c r="A354" s="10"/>
      <c r="B354" s="77"/>
      <c r="C354" s="77"/>
      <c r="D354" s="77"/>
      <c r="E354" s="77"/>
      <c r="F354" s="77"/>
      <c r="G354" s="77"/>
      <c r="H354" s="77"/>
      <c r="I354" s="77"/>
      <c r="J354" s="77"/>
      <c r="K354" s="77"/>
      <c r="L354" s="77"/>
      <c r="M354" s="77"/>
      <c r="N354" s="77"/>
      <c r="O354" s="77"/>
      <c r="P354" s="77"/>
      <c r="Q354" s="10"/>
      <c r="R354" s="65"/>
      <c r="S354" s="67"/>
      <c r="T354" s="67"/>
      <c r="U354" s="67"/>
      <c r="V354" s="67"/>
      <c r="W354" s="67"/>
      <c r="X354" s="67"/>
      <c r="Y354" s="67"/>
      <c r="Z354" s="67"/>
      <c r="AA354" s="67"/>
      <c r="AB354" s="67"/>
      <c r="AC354" s="67"/>
      <c r="AD354" s="67"/>
      <c r="AE354" s="67"/>
      <c r="AF354" s="67"/>
      <c r="AG354" s="67"/>
      <c r="AH354" s="67"/>
      <c r="AI354" s="67"/>
      <c r="AK354" s="67"/>
      <c r="AL354" s="67"/>
      <c r="AM354" s="67"/>
      <c r="AN354" s="63" t="s">
        <v>3585</v>
      </c>
      <c r="AO354" s="67"/>
      <c r="AP354" s="67"/>
      <c r="AQ354" s="67"/>
      <c r="AR354" s="67"/>
      <c r="AS354" s="67"/>
      <c r="AT354" s="67"/>
      <c r="AU354" s="67"/>
      <c r="AV354" s="67"/>
      <c r="AW354" s="67"/>
      <c r="AX354" s="67"/>
      <c r="AY354" s="67"/>
      <c r="AZ354" s="37" t="str">
        <f>IFERROR(IF(COUNTA(H354,I354,J354)=3,DATE(J354,MATCH(I354,{"Jan";"Feb";"Mar";"Apr";"May";"Jun";"Jul";"Aug";"Sep";"Oct";"Nov";"Dec"},0),H354),""),"")</f>
        <v/>
      </c>
      <c r="CB354" s="65"/>
    </row>
    <row r="355" spans="1:80" x14ac:dyDescent="0.25">
      <c r="A355" s="10"/>
      <c r="B355" s="5"/>
      <c r="C355" s="7"/>
      <c r="D355" s="7"/>
      <c r="E355" s="7"/>
      <c r="F355" s="7"/>
      <c r="G355" s="5"/>
      <c r="H355" s="12" t="s">
        <v>92</v>
      </c>
      <c r="I355" s="5"/>
      <c r="J355" s="5"/>
      <c r="K355" s="5"/>
      <c r="L355" s="10"/>
      <c r="M355" s="5"/>
      <c r="N355" s="5"/>
      <c r="O355" s="5"/>
      <c r="P355" s="5"/>
      <c r="Q355" s="10"/>
      <c r="R355" s="65"/>
      <c r="S355" s="67"/>
      <c r="T355" s="67"/>
      <c r="U355" s="67"/>
      <c r="V355" s="67"/>
      <c r="W355" s="67"/>
      <c r="X355" s="67"/>
      <c r="Y355" s="67"/>
      <c r="Z355" s="67"/>
      <c r="AA355" s="67"/>
      <c r="AB355" s="67"/>
      <c r="AC355" s="67"/>
      <c r="AD355" s="67"/>
      <c r="AE355" s="67"/>
      <c r="AF355" s="67"/>
      <c r="AG355" s="67"/>
      <c r="AH355" s="67"/>
      <c r="AI355" s="67"/>
      <c r="AK355" s="67"/>
      <c r="AL355" s="67"/>
      <c r="AM355" s="67"/>
      <c r="AN355" s="63" t="s">
        <v>3586</v>
      </c>
      <c r="AO355" s="67"/>
      <c r="AP355" s="67"/>
      <c r="AQ355" s="67"/>
      <c r="AR355" s="67"/>
      <c r="AS355" s="67"/>
      <c r="AT355" s="67"/>
      <c r="AU355" s="67"/>
      <c r="AV355" s="67"/>
      <c r="AW355" s="67"/>
      <c r="AX355" s="67"/>
      <c r="AY355" s="67"/>
      <c r="AZ355" s="37" t="str">
        <f>IFERROR(IF(COUNTA(H355,I355,J355)=3,DATE(J355,MATCH(I355,{"Jan";"Feb";"Mar";"Apr";"May";"Jun";"Jul";"Aug";"Sep";"Oct";"Nov";"Dec"},0),H355),""),"")</f>
        <v/>
      </c>
      <c r="CB355" s="65"/>
    </row>
    <row r="356" spans="1:80" x14ac:dyDescent="0.25">
      <c r="A356" s="10"/>
      <c r="B356" s="5"/>
      <c r="C356" s="7" t="s">
        <v>35</v>
      </c>
      <c r="D356" s="7" t="s">
        <v>36</v>
      </c>
      <c r="E356" s="7"/>
      <c r="F356" s="7" t="s">
        <v>315</v>
      </c>
      <c r="G356" s="5"/>
      <c r="H356" s="7" t="s">
        <v>47</v>
      </c>
      <c r="I356" s="7" t="s">
        <v>48</v>
      </c>
      <c r="J356" s="7" t="s">
        <v>49</v>
      </c>
      <c r="K356" s="5"/>
      <c r="L356" s="10"/>
      <c r="M356" s="5"/>
      <c r="N356" s="5"/>
      <c r="O356" s="5"/>
      <c r="P356" s="5"/>
      <c r="Q356" s="10"/>
      <c r="R356" s="65"/>
      <c r="S356" s="67"/>
      <c r="T356" s="67"/>
      <c r="U356" s="67"/>
      <c r="V356" s="67"/>
      <c r="W356" s="67"/>
      <c r="X356" s="67"/>
      <c r="Y356" s="67"/>
      <c r="Z356" s="67"/>
      <c r="AA356" s="67"/>
      <c r="AB356" s="67"/>
      <c r="AC356" s="67"/>
      <c r="AD356" s="67"/>
      <c r="AE356" s="67"/>
      <c r="AF356" s="67"/>
      <c r="AG356" s="67"/>
      <c r="AH356" s="67"/>
      <c r="AI356" s="67"/>
      <c r="AK356" s="67"/>
      <c r="AL356" s="67"/>
      <c r="AM356" s="67"/>
      <c r="AN356" s="63" t="s">
        <v>3587</v>
      </c>
      <c r="AO356" s="67"/>
      <c r="AP356" s="67"/>
      <c r="AQ356" s="67"/>
      <c r="AR356" s="67"/>
      <c r="AS356" s="67"/>
      <c r="AT356" s="67"/>
      <c r="AU356" s="67"/>
      <c r="AV356" s="67"/>
      <c r="AW356" s="67"/>
      <c r="AX356" s="67"/>
      <c r="AY356" s="67"/>
      <c r="AZ356" s="37" t="str">
        <f>IFERROR(IF(COUNTA(H356,I356,J356)=3,DATE(J356,MATCH(I356,{"Jan";"Feb";"Mar";"Apr";"May";"Jun";"Jul";"Aug";"Sep";"Oct";"Nov";"Dec"},0),H356),""),"")</f>
        <v/>
      </c>
      <c r="CB356" s="65"/>
    </row>
    <row r="357" spans="1:80" x14ac:dyDescent="0.25">
      <c r="A357" s="10"/>
      <c r="B357" s="39" t="str">
        <f xml:space="preserve"> C302&amp;"  Target Lesion (T9)"</f>
        <v>V2  Target Lesion (T9)</v>
      </c>
      <c r="C357" s="16"/>
      <c r="D357" s="15" t="s">
        <v>9</v>
      </c>
      <c r="E357" s="5"/>
      <c r="F357" s="17"/>
      <c r="G357" s="5"/>
      <c r="H357" s="32"/>
      <c r="I357" s="32"/>
      <c r="J357" s="32"/>
      <c r="K357" s="5"/>
      <c r="L357" s="10"/>
      <c r="M357" s="10"/>
      <c r="N357" s="10"/>
      <c r="O357" s="10"/>
      <c r="P357" s="10"/>
      <c r="Q357" s="10"/>
      <c r="R357" s="65"/>
      <c r="S357" s="67"/>
      <c r="T357" s="67"/>
      <c r="U357" s="67"/>
      <c r="V357" s="67"/>
      <c r="W357" s="67"/>
      <c r="X357" s="67"/>
      <c r="Y357" s="67"/>
      <c r="Z357" s="67"/>
      <c r="AA357" s="67"/>
      <c r="AB357" s="67"/>
      <c r="AC357" s="67"/>
      <c r="AD357" s="67"/>
      <c r="AE357" s="67"/>
      <c r="AF357" s="67"/>
      <c r="AG357" s="67"/>
      <c r="AH357" s="67"/>
      <c r="AI357" s="67"/>
      <c r="AK357" s="67"/>
      <c r="AL357" s="67"/>
      <c r="AM357" s="67"/>
      <c r="AN357" s="63" t="s">
        <v>3588</v>
      </c>
      <c r="AO357" s="67"/>
      <c r="AP357" s="67"/>
      <c r="AQ357" s="67"/>
      <c r="AR357" s="67"/>
      <c r="AS357" s="67"/>
      <c r="AT357" s="67"/>
      <c r="AU357" s="67"/>
      <c r="AV357" s="67"/>
      <c r="AW357" s="67"/>
      <c r="AX357" s="67"/>
      <c r="AY357" s="67"/>
      <c r="AZ357" s="37" t="str">
        <f>IFERROR(IF(COUNTA(H357,I357,J357)=3,DATE(J357,MATCH(I357,{"Jan";"Feb";"Mar";"Apr";"May";"Jun";"Jul";"Aug";"Sep";"Oct";"Nov";"Dec"},0),H357),""),"")</f>
        <v/>
      </c>
      <c r="CB357" s="65"/>
    </row>
    <row r="358" spans="1:80" x14ac:dyDescent="0.25">
      <c r="A358" s="10"/>
      <c r="B358" s="8" t="s">
        <v>432</v>
      </c>
      <c r="C358" s="8" t="s">
        <v>433</v>
      </c>
      <c r="D358" s="8" t="s">
        <v>434</v>
      </c>
      <c r="E358" s="9"/>
      <c r="F358" s="8" t="s">
        <v>435</v>
      </c>
      <c r="G358" s="9"/>
      <c r="H358" s="8" t="s">
        <v>436</v>
      </c>
      <c r="I358" s="8" t="s">
        <v>437</v>
      </c>
      <c r="J358" s="8" t="s">
        <v>438</v>
      </c>
      <c r="K358" s="5"/>
      <c r="L358" s="40"/>
      <c r="M358" s="41"/>
      <c r="N358" s="40"/>
      <c r="O358" s="41"/>
      <c r="P358" s="40"/>
      <c r="Q358" s="10"/>
      <c r="R358" s="65"/>
      <c r="S358" s="67"/>
      <c r="T358" s="67"/>
      <c r="U358" s="67"/>
      <c r="V358" s="67"/>
      <c r="W358" s="67"/>
      <c r="X358" s="67"/>
      <c r="Y358" s="67"/>
      <c r="Z358" s="67"/>
      <c r="AA358" s="67"/>
      <c r="AB358" s="67"/>
      <c r="AC358" s="67"/>
      <c r="AD358" s="67"/>
      <c r="AE358" s="67"/>
      <c r="AF358" s="67"/>
      <c r="AG358" s="67"/>
      <c r="AH358" s="67"/>
      <c r="AI358" s="67"/>
      <c r="AK358" s="67"/>
      <c r="AL358" s="67"/>
      <c r="AM358" s="67"/>
      <c r="AN358" s="63" t="s">
        <v>3589</v>
      </c>
      <c r="AO358" s="67"/>
      <c r="AP358" s="67"/>
      <c r="AQ358" s="67"/>
      <c r="AR358" s="67"/>
      <c r="AS358" s="67"/>
      <c r="AT358" s="67"/>
      <c r="AU358" s="67"/>
      <c r="AV358" s="67"/>
      <c r="AW358" s="67"/>
      <c r="AX358" s="67"/>
      <c r="AY358" s="67"/>
      <c r="AZ358" s="37" t="str">
        <f>IFERROR(IF(COUNTA(H358,I358,J358)=3,DATE(J358,MATCH(I358,{"Jan";"Feb";"Mar";"Apr";"May";"Jun";"Jul";"Aug";"Sep";"Oct";"Nov";"Dec"},0),H358),""),"")</f>
        <v/>
      </c>
      <c r="CB358" s="65"/>
    </row>
    <row r="359" spans="1:80" x14ac:dyDescent="0.25">
      <c r="A359" s="10"/>
      <c r="B359" s="76" t="str">
        <f ca="1">BA359&amp;BB359&amp;BC359&amp;BD359&amp;BE359&amp;BF359&amp;BG359&amp;BH359&amp;BI359&amp;BJ359&amp;BK359&amp;BL359&amp;BM359</f>
        <v/>
      </c>
      <c r="C359" s="77"/>
      <c r="D359" s="77"/>
      <c r="E359" s="77"/>
      <c r="F359" s="77"/>
      <c r="G359" s="77"/>
      <c r="H359" s="77"/>
      <c r="I359" s="77"/>
      <c r="J359" s="77"/>
      <c r="K359" s="77"/>
      <c r="L359" s="77"/>
      <c r="M359" s="77"/>
      <c r="N359" s="77"/>
      <c r="O359" s="77"/>
      <c r="P359" s="77"/>
      <c r="Q359" s="10"/>
      <c r="R359" s="65"/>
      <c r="S359" s="67"/>
      <c r="T359" s="67"/>
      <c r="U359" s="67"/>
      <c r="V359" s="67"/>
      <c r="W359" s="67"/>
      <c r="X359" s="67"/>
      <c r="Y359" s="67"/>
      <c r="Z359" s="67"/>
      <c r="AA359" s="67"/>
      <c r="AB359" s="67"/>
      <c r="AC359" s="67"/>
      <c r="AD359" s="67"/>
      <c r="AE359" s="67"/>
      <c r="AF359" s="67"/>
      <c r="AG359" s="67"/>
      <c r="AH359" s="67"/>
      <c r="AI359" s="67"/>
      <c r="AK359" s="67"/>
      <c r="AL359" s="67"/>
      <c r="AM359" s="67"/>
      <c r="AN359" s="63" t="s">
        <v>3590</v>
      </c>
      <c r="AO359" s="67"/>
      <c r="AP359" s="67"/>
      <c r="AQ359" s="67"/>
      <c r="AR359" s="67"/>
      <c r="AS359" s="67"/>
      <c r="AT359" s="67"/>
      <c r="AU359" s="67"/>
      <c r="AV359" s="67"/>
      <c r="AW359" s="67"/>
      <c r="AX359" s="67"/>
      <c r="AY359" s="67"/>
      <c r="AZ359" s="37" t="str">
        <f>IFERROR(IF(COUNTA(H359,I359,J359)=3,DATE(J359,MATCH(I359,{"Jan";"Feb";"Mar";"Apr";"May";"Jun";"Jul";"Aug";"Sep";"Oct";"Nov";"Dec"},0),H359),""),"")</f>
        <v/>
      </c>
      <c r="BA359" s="37" t="str">
        <f>IF(AND(C305="",H357="",C357&lt;&gt;""),"Please enter a complete visit or assessment date.  ","")</f>
        <v/>
      </c>
      <c r="BB359" s="37" t="str">
        <f>IF(C357="","",IF(AND(COUNTA(C305,D305,E305)&gt;1,COUNTA(C305,D305,E305)&lt;3),"Please enter a complete visit date.  ",IF(COUNTA(C305,D305,E305)=0,"",IF(COUNTIF(AN$2:AN$7306,C305&amp;D305&amp;E305)&gt;0,"","Enter a valid visit date.  "))))</f>
        <v/>
      </c>
      <c r="BC359" s="37" t="str">
        <f>IF(AND(COUNTA(H357,I357,J357)&gt;1,COUNTA(H357,I357,J357)&lt;3),"Please enter a complete assessment date.  ",IF(COUNTA(H357,I357,J357)=0,"",IF(COUNTIF(AN$2:AN$7306,H357&amp;I357&amp;J357)&gt;0,"","Enter a valid assessment date.  ")))</f>
        <v/>
      </c>
      <c r="BD359" s="37" t="str">
        <f t="shared" ref="BD359" si="202">IF(AND(C357="",H357&amp;I357&amp;H357&amp;J357&lt;&gt;""),"Information on this lesion exists, but no evaluation result is entered.  ","")</f>
        <v/>
      </c>
      <c r="BE359" s="37" t="str">
        <f ca="1">IF(C357="","",IF(AZ305="","",IF(AZ305&gt;NOW(),"Visit date is in the future.  ","")))</f>
        <v/>
      </c>
      <c r="BF359" s="37" t="str">
        <f t="shared" ref="BF359" ca="1" si="203">IF(AZ357&lt;&gt;"",IF(AZ357&gt;NOW(),"Assessment date is in the future.  ",""),"")</f>
        <v/>
      </c>
      <c r="BG359" s="37" t="str">
        <f t="shared" ref="BG359" si="204">IF(AND(C357&lt;&gt;"",F357&lt;&gt;""),"The result cannot be provided if indicated as Not Done.  ","")</f>
        <v/>
      </c>
      <c r="BH359" s="37" t="str">
        <f>IF(AZ305="","",IF(AZ305&lt;=AZ299,"Visit date is not after visit or assessment dates in the prior visit.  ",""))</f>
        <v/>
      </c>
      <c r="BI359" s="37" t="str">
        <f>IF(AZ357&lt;&gt;"",IF(AZ357&lt;=AZ299,"Assessment date is not after visit or assessment dates in the prior visit.  ",""),"")</f>
        <v/>
      </c>
      <c r="BJ359" s="37" t="str">
        <f>IF(AND(C302="",OR(C357&lt;&gt;"",F357&lt;&gt;"")),"The Visit ID is missing.  ","")</f>
        <v/>
      </c>
      <c r="BK359" s="37" t="str">
        <f>IF(AND(OR(C357&lt;&gt;"",F357&lt;&gt;""),C$67=""),"No V0 lesion information exists for this same lesion (if you are adding a NEW lesion, go to New Lesion section).  ","")</f>
        <v/>
      </c>
      <c r="BL359" s="37" t="str">
        <f t="shared" ref="BL359" si="205">IF(AND(C357&lt;&gt;"",D357=""),"Select a Unit.  ","")</f>
        <v/>
      </c>
      <c r="BM359" s="37" t="str">
        <f>IF(AND(C357&lt;&gt;"",COUNTIF(AJ$2:AJ$21,C302)&gt;1),"Visit ID already used.  ","")</f>
        <v/>
      </c>
      <c r="CA359" s="37" t="str">
        <f t="shared" ref="CA359" ca="1" si="206">IF(BA359&amp;BB359&amp;BC359&amp;BD359&amp;BE359&amp;BF359&amp;BG359&amp;BH359&amp;BI359&amp;BJ359&amp;BK359&amp;BL359&amp;BM359&amp;BN359&amp;BO359&amp;BP359&amp;BQ359&amp;BR359&amp;BS359&amp;BT359&amp;BU359&amp;BV359&amp;BW359&amp;BX359&amp;BY359&amp;BZ359&lt;&gt;"","V2Issue","V2Clean")</f>
        <v>V2Clean</v>
      </c>
      <c r="CB359" s="65"/>
    </row>
    <row r="360" spans="1:80" x14ac:dyDescent="0.25">
      <c r="A360" s="10"/>
      <c r="B360" s="77"/>
      <c r="C360" s="77"/>
      <c r="D360" s="77"/>
      <c r="E360" s="77"/>
      <c r="F360" s="77"/>
      <c r="G360" s="77"/>
      <c r="H360" s="77"/>
      <c r="I360" s="77"/>
      <c r="J360" s="77"/>
      <c r="K360" s="77"/>
      <c r="L360" s="77"/>
      <c r="M360" s="77"/>
      <c r="N360" s="77"/>
      <c r="O360" s="77"/>
      <c r="P360" s="77"/>
      <c r="Q360" s="10"/>
      <c r="R360" s="65"/>
      <c r="S360" s="67"/>
      <c r="T360" s="67"/>
      <c r="U360" s="67"/>
      <c r="V360" s="67"/>
      <c r="W360" s="67"/>
      <c r="X360" s="67"/>
      <c r="Y360" s="67"/>
      <c r="Z360" s="67"/>
      <c r="AA360" s="67"/>
      <c r="AB360" s="67"/>
      <c r="AC360" s="67"/>
      <c r="AD360" s="67"/>
      <c r="AE360" s="67"/>
      <c r="AF360" s="67"/>
      <c r="AG360" s="67"/>
      <c r="AH360" s="67"/>
      <c r="AI360" s="67"/>
      <c r="AK360" s="67"/>
      <c r="AL360" s="67"/>
      <c r="AM360" s="67"/>
      <c r="AN360" s="63" t="s">
        <v>3591</v>
      </c>
      <c r="AO360" s="67"/>
      <c r="AP360" s="67"/>
      <c r="AQ360" s="67"/>
      <c r="AR360" s="67"/>
      <c r="AS360" s="67"/>
      <c r="AT360" s="67"/>
      <c r="AU360" s="67"/>
      <c r="AV360" s="67"/>
      <c r="AW360" s="67"/>
      <c r="AX360" s="67"/>
      <c r="AY360" s="67"/>
      <c r="AZ360" s="37" t="str">
        <f>IFERROR(IF(COUNTA(H360,I360,J360)=3,DATE(J360,MATCH(I360,{"Jan";"Feb";"Mar";"Apr";"May";"Jun";"Jul";"Aug";"Sep";"Oct";"Nov";"Dec"},0),H360),""),"")</f>
        <v/>
      </c>
      <c r="CB360" s="65"/>
    </row>
    <row r="361" spans="1:80" x14ac:dyDescent="0.25">
      <c r="A361" s="10"/>
      <c r="B361" s="5"/>
      <c r="C361" s="7"/>
      <c r="D361" s="7"/>
      <c r="E361" s="7"/>
      <c r="F361" s="7"/>
      <c r="G361" s="5"/>
      <c r="H361" s="12" t="s">
        <v>92</v>
      </c>
      <c r="I361" s="5"/>
      <c r="J361" s="5"/>
      <c r="K361" s="5"/>
      <c r="L361" s="10"/>
      <c r="M361" s="5"/>
      <c r="N361" s="5"/>
      <c r="O361" s="5"/>
      <c r="P361" s="5"/>
      <c r="Q361" s="10"/>
      <c r="R361" s="65"/>
      <c r="S361" s="67"/>
      <c r="T361" s="67"/>
      <c r="U361" s="67"/>
      <c r="V361" s="67"/>
      <c r="W361" s="67"/>
      <c r="X361" s="67"/>
      <c r="Y361" s="67"/>
      <c r="Z361" s="67"/>
      <c r="AA361" s="67"/>
      <c r="AB361" s="67"/>
      <c r="AC361" s="67"/>
      <c r="AD361" s="67"/>
      <c r="AE361" s="67"/>
      <c r="AF361" s="67"/>
      <c r="AG361" s="67"/>
      <c r="AH361" s="67"/>
      <c r="AI361" s="67"/>
      <c r="AK361" s="67"/>
      <c r="AL361" s="67"/>
      <c r="AM361" s="67"/>
      <c r="AN361" s="63" t="s">
        <v>3592</v>
      </c>
      <c r="AO361" s="67"/>
      <c r="AP361" s="67"/>
      <c r="AQ361" s="67"/>
      <c r="AR361" s="67"/>
      <c r="AS361" s="67"/>
      <c r="AT361" s="67"/>
      <c r="AU361" s="67"/>
      <c r="AV361" s="67"/>
      <c r="AW361" s="67"/>
      <c r="AX361" s="67"/>
      <c r="AY361" s="67"/>
      <c r="AZ361" s="37" t="str">
        <f>IFERROR(IF(COUNTA(H361,I361,J361)=3,DATE(J361,MATCH(I361,{"Jan";"Feb";"Mar";"Apr";"May";"Jun";"Jul";"Aug";"Sep";"Oct";"Nov";"Dec"},0),H361),""),"")</f>
        <v/>
      </c>
      <c r="CB361" s="65"/>
    </row>
    <row r="362" spans="1:80" x14ac:dyDescent="0.25">
      <c r="A362" s="10"/>
      <c r="B362" s="5"/>
      <c r="C362" s="7" t="s">
        <v>35</v>
      </c>
      <c r="D362" s="7" t="s">
        <v>36</v>
      </c>
      <c r="E362" s="7"/>
      <c r="F362" s="7" t="s">
        <v>315</v>
      </c>
      <c r="G362" s="5"/>
      <c r="H362" s="7" t="s">
        <v>47</v>
      </c>
      <c r="I362" s="7" t="s">
        <v>48</v>
      </c>
      <c r="J362" s="7" t="s">
        <v>49</v>
      </c>
      <c r="K362" s="5"/>
      <c r="L362" s="10"/>
      <c r="M362" s="5"/>
      <c r="N362" s="5"/>
      <c r="O362" s="5"/>
      <c r="P362" s="5"/>
      <c r="Q362" s="10"/>
      <c r="R362" s="65"/>
      <c r="S362" s="67"/>
      <c r="T362" s="67"/>
      <c r="U362" s="67"/>
      <c r="V362" s="67"/>
      <c r="W362" s="67"/>
      <c r="X362" s="67"/>
      <c r="Y362" s="67"/>
      <c r="Z362" s="67"/>
      <c r="AA362" s="67"/>
      <c r="AB362" s="67"/>
      <c r="AC362" s="67"/>
      <c r="AD362" s="67"/>
      <c r="AE362" s="67"/>
      <c r="AF362" s="67"/>
      <c r="AG362" s="67"/>
      <c r="AH362" s="67"/>
      <c r="AI362" s="67"/>
      <c r="AK362" s="67"/>
      <c r="AL362" s="67"/>
      <c r="AM362" s="67"/>
      <c r="AN362" s="63" t="s">
        <v>3593</v>
      </c>
      <c r="AO362" s="67"/>
      <c r="AP362" s="67"/>
      <c r="AQ362" s="67"/>
      <c r="AR362" s="67"/>
      <c r="AS362" s="67"/>
      <c r="AT362" s="67"/>
      <c r="AU362" s="67"/>
      <c r="AV362" s="67"/>
      <c r="AW362" s="67"/>
      <c r="AX362" s="67"/>
      <c r="AY362" s="67"/>
      <c r="AZ362" s="37" t="str">
        <f>IFERROR(IF(COUNTA(H362,I362,J362)=3,DATE(J362,MATCH(I362,{"Jan";"Feb";"Mar";"Apr";"May";"Jun";"Jul";"Aug";"Sep";"Oct";"Nov";"Dec"},0),H362),""),"")</f>
        <v/>
      </c>
      <c r="CB362" s="65"/>
    </row>
    <row r="363" spans="1:80" x14ac:dyDescent="0.25">
      <c r="A363" s="10"/>
      <c r="B363" s="39" t="str">
        <f xml:space="preserve"> C302&amp;" Target Lesion (T10)"</f>
        <v>V2 Target Lesion (T10)</v>
      </c>
      <c r="C363" s="16"/>
      <c r="D363" s="15" t="s">
        <v>9</v>
      </c>
      <c r="E363" s="5"/>
      <c r="F363" s="17"/>
      <c r="G363" s="5"/>
      <c r="H363" s="32"/>
      <c r="I363" s="32"/>
      <c r="J363" s="32"/>
      <c r="K363" s="5"/>
      <c r="L363" s="10"/>
      <c r="M363" s="10"/>
      <c r="N363" s="10"/>
      <c r="O363" s="10"/>
      <c r="P363" s="10"/>
      <c r="Q363" s="10"/>
      <c r="R363" s="65"/>
      <c r="S363" s="67"/>
      <c r="T363" s="67"/>
      <c r="U363" s="67"/>
      <c r="V363" s="67"/>
      <c r="W363" s="67"/>
      <c r="X363" s="67"/>
      <c r="Y363" s="67"/>
      <c r="Z363" s="67"/>
      <c r="AA363" s="67"/>
      <c r="AB363" s="67"/>
      <c r="AC363" s="67"/>
      <c r="AD363" s="67"/>
      <c r="AE363" s="67"/>
      <c r="AF363" s="67"/>
      <c r="AG363" s="67"/>
      <c r="AH363" s="67"/>
      <c r="AI363" s="67"/>
      <c r="AK363" s="67"/>
      <c r="AL363" s="67"/>
      <c r="AM363" s="67"/>
      <c r="AN363" s="63" t="s">
        <v>3594</v>
      </c>
      <c r="AO363" s="67"/>
      <c r="AP363" s="67"/>
      <c r="AQ363" s="67"/>
      <c r="AR363" s="67"/>
      <c r="AS363" s="67"/>
      <c r="AT363" s="67"/>
      <c r="AU363" s="67"/>
      <c r="AV363" s="67"/>
      <c r="AW363" s="67"/>
      <c r="AX363" s="67"/>
      <c r="AY363" s="67"/>
      <c r="AZ363" s="37" t="str">
        <f>IFERROR(IF(COUNTA(H363,I363,J363)=3,DATE(J363,MATCH(I363,{"Jan";"Feb";"Mar";"Apr";"May";"Jun";"Jul";"Aug";"Sep";"Oct";"Nov";"Dec"},0),H363),""),"")</f>
        <v/>
      </c>
      <c r="CB363" s="65"/>
    </row>
    <row r="364" spans="1:80" x14ac:dyDescent="0.25">
      <c r="A364" s="10"/>
      <c r="B364" s="8" t="s">
        <v>439</v>
      </c>
      <c r="C364" s="8" t="s">
        <v>440</v>
      </c>
      <c r="D364" s="8" t="s">
        <v>441</v>
      </c>
      <c r="E364" s="9"/>
      <c r="F364" s="8" t="s">
        <v>442</v>
      </c>
      <c r="G364" s="9"/>
      <c r="H364" s="8" t="s">
        <v>443</v>
      </c>
      <c r="I364" s="8" t="s">
        <v>444</v>
      </c>
      <c r="J364" s="8" t="s">
        <v>445</v>
      </c>
      <c r="K364" s="5"/>
      <c r="L364" s="40"/>
      <c r="M364" s="41"/>
      <c r="N364" s="40"/>
      <c r="O364" s="41"/>
      <c r="P364" s="40"/>
      <c r="Q364" s="10"/>
      <c r="R364" s="65"/>
      <c r="S364" s="67"/>
      <c r="T364" s="67"/>
      <c r="U364" s="67"/>
      <c r="V364" s="67"/>
      <c r="W364" s="67"/>
      <c r="X364" s="67"/>
      <c r="Y364" s="67"/>
      <c r="Z364" s="67"/>
      <c r="AA364" s="67"/>
      <c r="AB364" s="67"/>
      <c r="AC364" s="67"/>
      <c r="AD364" s="67"/>
      <c r="AE364" s="67"/>
      <c r="AF364" s="67"/>
      <c r="AG364" s="67"/>
      <c r="AH364" s="67"/>
      <c r="AI364" s="67"/>
      <c r="AK364" s="67"/>
      <c r="AL364" s="67"/>
      <c r="AM364" s="67"/>
      <c r="AN364" s="63" t="s">
        <v>3595</v>
      </c>
      <c r="AO364" s="67"/>
      <c r="AP364" s="67"/>
      <c r="AQ364" s="67"/>
      <c r="AR364" s="67"/>
      <c r="AS364" s="67"/>
      <c r="AT364" s="67"/>
      <c r="AU364" s="67"/>
      <c r="AV364" s="67"/>
      <c r="AW364" s="67"/>
      <c r="AX364" s="67"/>
      <c r="AY364" s="67"/>
      <c r="AZ364" s="37" t="str">
        <f>IFERROR(IF(COUNTA(H364,I364,J364)=3,DATE(J364,MATCH(I364,{"Jan";"Feb";"Mar";"Apr";"May";"Jun";"Jul";"Aug";"Sep";"Oct";"Nov";"Dec"},0),H364),""),"")</f>
        <v/>
      </c>
      <c r="CB364" s="65"/>
    </row>
    <row r="365" spans="1:80" x14ac:dyDescent="0.25">
      <c r="A365" s="10"/>
      <c r="B365" s="76" t="str">
        <f ca="1">BA365&amp;BB365&amp;BC365&amp;BD365&amp;BE365&amp;BF365&amp;BG365&amp;BH365&amp;BI365&amp;BJ365&amp;BK365&amp;BL365&amp;BM365</f>
        <v/>
      </c>
      <c r="C365" s="77"/>
      <c r="D365" s="77"/>
      <c r="E365" s="77"/>
      <c r="F365" s="77"/>
      <c r="G365" s="77"/>
      <c r="H365" s="77"/>
      <c r="I365" s="77"/>
      <c r="J365" s="77"/>
      <c r="K365" s="77"/>
      <c r="L365" s="77"/>
      <c r="M365" s="77"/>
      <c r="N365" s="77"/>
      <c r="O365" s="77"/>
      <c r="P365" s="77"/>
      <c r="Q365" s="10"/>
      <c r="R365" s="65"/>
      <c r="S365" s="67"/>
      <c r="T365" s="67"/>
      <c r="U365" s="67"/>
      <c r="V365" s="67"/>
      <c r="W365" s="67"/>
      <c r="X365" s="67"/>
      <c r="Y365" s="67"/>
      <c r="Z365" s="67"/>
      <c r="AA365" s="67"/>
      <c r="AB365" s="67"/>
      <c r="AC365" s="67"/>
      <c r="AD365" s="67"/>
      <c r="AE365" s="67"/>
      <c r="AF365" s="67"/>
      <c r="AG365" s="67"/>
      <c r="AH365" s="67"/>
      <c r="AI365" s="67"/>
      <c r="AK365" s="67"/>
      <c r="AL365" s="67"/>
      <c r="AM365" s="67"/>
      <c r="AN365" s="63" t="s">
        <v>3596</v>
      </c>
      <c r="AO365" s="67"/>
      <c r="AP365" s="67"/>
      <c r="AQ365" s="67"/>
      <c r="AR365" s="67"/>
      <c r="AS365" s="67"/>
      <c r="AT365" s="67"/>
      <c r="AU365" s="67"/>
      <c r="AV365" s="67"/>
      <c r="AW365" s="67"/>
      <c r="AX365" s="67"/>
      <c r="AY365" s="67"/>
      <c r="AZ365" s="37" t="str">
        <f>IFERROR(IF(COUNTA(H365,I365,J365)=3,DATE(J365,MATCH(I365,{"Jan";"Feb";"Mar";"Apr";"May";"Jun";"Jul";"Aug";"Sep";"Oct";"Nov";"Dec"},0),H365),""),"")</f>
        <v/>
      </c>
      <c r="BA365" s="37" t="str">
        <f>IF(AND(C305="",H363="",C363&lt;&gt;""),"Please enter a complete visit or assessment date.  ","")</f>
        <v/>
      </c>
      <c r="BB365" s="37" t="str">
        <f>IF(C363="","",IF(AND(COUNTA(C305,D305,E305)&gt;1,COUNTA(C305,D305,E305)&lt;3),"Please enter a complete visit date.  ",IF(COUNTA(C305,D305,E305)=0,"",IF(COUNTIF(AN$2:AN$7306,C305&amp;D305&amp;E305)&gt;0,"","Enter a valid visit date.  "))))</f>
        <v/>
      </c>
      <c r="BC365" s="37" t="str">
        <f>IF(AND(COUNTA(H363,I363,J363)&gt;1,COUNTA(H363,I363,J363)&lt;3),"Please enter a complete assessment date.  ",IF(COUNTA(H363,I363,J363)=0,"",IF(COUNTIF(AN$2:AN$7306,H363&amp;I363&amp;J363)&gt;0,"","Enter a valid assessment date.  ")))</f>
        <v/>
      </c>
      <c r="BD365" s="37" t="str">
        <f t="shared" ref="BD365" si="207">IF(AND(C363="",H363&amp;I363&amp;H363&amp;J363&lt;&gt;""),"Information on this lesion exists, but no evaluation result is entered.  ","")</f>
        <v/>
      </c>
      <c r="BE365" s="37" t="str">
        <f ca="1">IF(C363="","",IF(AZ305="","",IF(AZ305&gt;NOW(),"Visit date is in the future.  ","")))</f>
        <v/>
      </c>
      <c r="BF365" s="37" t="str">
        <f t="shared" ref="BF365" ca="1" si="208">IF(AZ363&lt;&gt;"",IF(AZ363&gt;NOW(),"Assessment date is in the future.  ",""),"")</f>
        <v/>
      </c>
      <c r="BG365" s="37" t="str">
        <f t="shared" ref="BG365" si="209">IF(AND(C363&lt;&gt;"",F363&lt;&gt;""),"The result cannot be provided if indicated as Not Done.  ","")</f>
        <v/>
      </c>
      <c r="BH365" s="37" t="str">
        <f>IF(AZ305="","",IF(AZ305&lt;=AZ299,"Visit date is not after visit or assessment dates in the prior visit.  ",""))</f>
        <v/>
      </c>
      <c r="BI365" s="37" t="str">
        <f>IF(AZ363&lt;&gt;"",IF(AZ363&lt;=AZ299,"Assessment date is not after visit or assessment dates in the prior visit.  ",""),"")</f>
        <v/>
      </c>
      <c r="BJ365" s="37" t="str">
        <f>IF(AND(C302="",OR(C363&lt;&gt;"",F363&lt;&gt;"")),"The Visit ID is missing.  ","")</f>
        <v/>
      </c>
      <c r="BK365" s="37" t="str">
        <f>IF(AND(OR(C363&lt;&gt;"",F363&lt;&gt;""),C$73=""),"No V0 lesion information exists for this same lesion (if you are adding a NEW lesion, go to New Lesion section).  ","")</f>
        <v/>
      </c>
      <c r="BL365" s="37" t="str">
        <f t="shared" ref="BL365" si="210">IF(AND(C363&lt;&gt;"",D363=""),"Select a Unit.  ","")</f>
        <v/>
      </c>
      <c r="BM365" s="37" t="str">
        <f>IF(AND(C363&lt;&gt;"",COUNTIF(AJ$2:AJ$21,C302)&gt;1),"Visit ID already used.  ","")</f>
        <v/>
      </c>
      <c r="CA365" s="37" t="str">
        <f t="shared" ref="CA365" ca="1" si="211">IF(BA365&amp;BB365&amp;BC365&amp;BD365&amp;BE365&amp;BF365&amp;BG365&amp;BH365&amp;BI365&amp;BJ365&amp;BK365&amp;BL365&amp;BM365&amp;BN365&amp;BO365&amp;BP365&amp;BQ365&amp;BR365&amp;BS365&amp;BT365&amp;BU365&amp;BV365&amp;BW365&amp;BX365&amp;BY365&amp;BZ365&lt;&gt;"","V2Issue","V2Clean")</f>
        <v>V2Clean</v>
      </c>
      <c r="CB365" s="65"/>
    </row>
    <row r="366" spans="1:80" x14ac:dyDescent="0.25">
      <c r="A366" s="10"/>
      <c r="B366" s="77"/>
      <c r="C366" s="77"/>
      <c r="D366" s="77"/>
      <c r="E366" s="77"/>
      <c r="F366" s="77"/>
      <c r="G366" s="77"/>
      <c r="H366" s="77"/>
      <c r="I366" s="77"/>
      <c r="J366" s="77"/>
      <c r="K366" s="77"/>
      <c r="L366" s="77"/>
      <c r="M366" s="77"/>
      <c r="N366" s="77"/>
      <c r="O366" s="77"/>
      <c r="P366" s="77"/>
      <c r="Q366" s="10"/>
      <c r="R366" s="65"/>
      <c r="S366" s="67"/>
      <c r="T366" s="67"/>
      <c r="U366" s="67"/>
      <c r="V366" s="67"/>
      <c r="W366" s="67"/>
      <c r="X366" s="67"/>
      <c r="Y366" s="67"/>
      <c r="Z366" s="67"/>
      <c r="AA366" s="67"/>
      <c r="AB366" s="67"/>
      <c r="AC366" s="67"/>
      <c r="AD366" s="67"/>
      <c r="AE366" s="67"/>
      <c r="AF366" s="67"/>
      <c r="AG366" s="67"/>
      <c r="AH366" s="67"/>
      <c r="AI366" s="67"/>
      <c r="AK366" s="67"/>
      <c r="AL366" s="67"/>
      <c r="AM366" s="67"/>
      <c r="AN366" s="63" t="s">
        <v>3597</v>
      </c>
      <c r="AO366" s="67"/>
      <c r="AP366" s="67"/>
      <c r="AQ366" s="67"/>
      <c r="AR366" s="67"/>
      <c r="AS366" s="67"/>
      <c r="AT366" s="67"/>
      <c r="AU366" s="67"/>
      <c r="AV366" s="67"/>
      <c r="AW366" s="67"/>
      <c r="AX366" s="67"/>
      <c r="AY366" s="67"/>
      <c r="AZ366" s="37" t="str">
        <f>IFERROR(IF(COUNTA(H366,I366,J366)=3,DATE(J366,MATCH(I366,{"Jan";"Feb";"Mar";"Apr";"May";"Jun";"Jul";"Aug";"Sep";"Oct";"Nov";"Dec"},0),H366),""),"")</f>
        <v/>
      </c>
      <c r="CB366" s="65"/>
    </row>
    <row r="367" spans="1:80" x14ac:dyDescent="0.25">
      <c r="A367" s="10"/>
      <c r="B367" s="10"/>
      <c r="C367" s="18"/>
      <c r="D367" s="18"/>
      <c r="E367" s="18"/>
      <c r="F367" s="18"/>
      <c r="G367" s="18"/>
      <c r="H367" s="18"/>
      <c r="I367" s="18"/>
      <c r="J367" s="10"/>
      <c r="K367" s="10"/>
      <c r="L367" s="10"/>
      <c r="M367" s="10"/>
      <c r="N367" s="10"/>
      <c r="O367" s="10"/>
      <c r="P367" s="10"/>
      <c r="Q367" s="10"/>
      <c r="R367" s="65"/>
      <c r="S367" s="67"/>
      <c r="T367" s="67"/>
      <c r="U367" s="67"/>
      <c r="V367" s="67"/>
      <c r="W367" s="67"/>
      <c r="X367" s="67"/>
      <c r="Y367" s="67"/>
      <c r="Z367" s="67"/>
      <c r="AA367" s="67"/>
      <c r="AB367" s="67"/>
      <c r="AC367" s="67"/>
      <c r="AD367" s="67"/>
      <c r="AE367" s="67"/>
      <c r="AF367" s="67"/>
      <c r="AG367" s="67"/>
      <c r="AH367" s="67"/>
      <c r="AI367" s="67"/>
      <c r="AK367" s="67"/>
      <c r="AL367" s="67"/>
      <c r="AM367" s="67"/>
      <c r="AN367" s="63" t="s">
        <v>3598</v>
      </c>
      <c r="AO367" s="67"/>
      <c r="AP367" s="67"/>
      <c r="AQ367" s="67"/>
      <c r="AR367" s="67"/>
      <c r="AS367" s="67"/>
      <c r="AT367" s="67"/>
      <c r="AU367" s="67"/>
      <c r="AV367" s="67"/>
      <c r="AW367" s="67"/>
      <c r="AX367" s="67"/>
      <c r="AY367" s="67"/>
      <c r="AZ367" s="37" t="str">
        <f>IFERROR(IF(COUNTA(H367,I367,J367)=3,DATE(J367,MATCH(I367,{"Jan";"Feb";"Mar";"Apr";"May";"Jun";"Jul";"Aug";"Sep";"Oct";"Nov";"Dec"},0),H367),""),"")</f>
        <v/>
      </c>
      <c r="BA367" s="67"/>
      <c r="BB367" s="67"/>
      <c r="CB367" s="65"/>
    </row>
    <row r="368" spans="1:80" x14ac:dyDescent="0.25">
      <c r="A368" s="10"/>
      <c r="B368" s="10"/>
      <c r="C368" s="10"/>
      <c r="D368" s="10"/>
      <c r="E368" s="10"/>
      <c r="F368" s="10"/>
      <c r="G368" s="10"/>
      <c r="H368" s="12" t="s">
        <v>92</v>
      </c>
      <c r="I368" s="5"/>
      <c r="J368" s="5"/>
      <c r="K368" s="5"/>
      <c r="L368" s="10"/>
      <c r="M368" s="10"/>
      <c r="N368" s="10"/>
      <c r="O368" s="10"/>
      <c r="P368" s="10"/>
      <c r="Q368" s="5"/>
      <c r="R368" s="65"/>
      <c r="AN368" s="63" t="s">
        <v>3599</v>
      </c>
      <c r="AZ368" s="37" t="str">
        <f>IFERROR(IF(COUNTA(H368,I368,J368)=3,DATE(J368,MATCH(I368,{"Jan";"Feb";"Mar";"Apr";"May";"Jun";"Jul";"Aug";"Sep";"Oct";"Nov";"Dec"},0),H368),""),"")</f>
        <v/>
      </c>
      <c r="CB368" s="65"/>
    </row>
    <row r="369" spans="1:80" x14ac:dyDescent="0.25">
      <c r="A369" s="10"/>
      <c r="B369" s="5"/>
      <c r="C369" s="7" t="s">
        <v>186</v>
      </c>
      <c r="D369" s="7"/>
      <c r="E369" s="7"/>
      <c r="F369" s="7" t="s">
        <v>315</v>
      </c>
      <c r="G369" s="5"/>
      <c r="H369" s="7" t="s">
        <v>47</v>
      </c>
      <c r="I369" s="7" t="s">
        <v>48</v>
      </c>
      <c r="J369" s="7" t="s">
        <v>49</v>
      </c>
      <c r="K369" s="5"/>
      <c r="L369" s="10"/>
      <c r="M369" s="10"/>
      <c r="N369" s="10"/>
      <c r="O369" s="5"/>
      <c r="P369" s="5"/>
      <c r="Q369" s="5"/>
      <c r="R369" s="65"/>
      <c r="AN369" s="63" t="s">
        <v>3600</v>
      </c>
      <c r="AZ369" s="37" t="str">
        <f>IFERROR(IF(COUNTA(H369,I369,J369)=3,DATE(J369,MATCH(I369,{"Jan";"Feb";"Mar";"Apr";"May";"Jun";"Jul";"Aug";"Sep";"Oct";"Nov";"Dec"},0),H369),""),"")</f>
        <v/>
      </c>
      <c r="CB369" s="65"/>
    </row>
    <row r="370" spans="1:80" x14ac:dyDescent="0.25">
      <c r="A370" s="10"/>
      <c r="B370" s="39" t="str">
        <f xml:space="preserve"> C302&amp;" Non-Target Lesion (NT1)"</f>
        <v>V2 Non-Target Lesion (NT1)</v>
      </c>
      <c r="C370" s="74"/>
      <c r="D370" s="75"/>
      <c r="E370" s="5"/>
      <c r="F370" s="17"/>
      <c r="G370" s="5"/>
      <c r="H370" s="32"/>
      <c r="I370" s="32"/>
      <c r="J370" s="32"/>
      <c r="K370" s="5"/>
      <c r="L370" s="10"/>
      <c r="M370" s="10"/>
      <c r="N370" s="10"/>
      <c r="O370" s="5"/>
      <c r="P370" s="5"/>
      <c r="Q370" s="5"/>
      <c r="R370" s="65"/>
      <c r="AN370" s="63" t="s">
        <v>3601</v>
      </c>
      <c r="AZ370" s="37" t="str">
        <f>IFERROR(IF(COUNTA(H370,I370,J370)=3,DATE(J370,MATCH(I370,{"Jan";"Feb";"Mar";"Apr";"May";"Jun";"Jul";"Aug";"Sep";"Oct";"Nov";"Dec"},0),H370),""),"")</f>
        <v/>
      </c>
      <c r="CB370" s="65"/>
    </row>
    <row r="371" spans="1:80" x14ac:dyDescent="0.25">
      <c r="A371" s="10"/>
      <c r="B371" s="8" t="s">
        <v>446</v>
      </c>
      <c r="C371" s="8" t="s">
        <v>447</v>
      </c>
      <c r="D371" s="8"/>
      <c r="E371" s="9"/>
      <c r="F371" s="8" t="s">
        <v>448</v>
      </c>
      <c r="G371" s="9"/>
      <c r="H371" s="8" t="s">
        <v>449</v>
      </c>
      <c r="I371" s="8" t="s">
        <v>450</v>
      </c>
      <c r="J371" s="8" t="s">
        <v>451</v>
      </c>
      <c r="K371" s="5"/>
      <c r="L371" s="8"/>
      <c r="M371" s="9"/>
      <c r="N371" s="8"/>
      <c r="O371" s="5"/>
      <c r="P371" s="5"/>
      <c r="Q371" s="5"/>
      <c r="R371" s="65"/>
      <c r="AN371" s="63" t="s">
        <v>3602</v>
      </c>
      <c r="AZ371" s="37" t="str">
        <f>IFERROR(IF(COUNTA(H371,I371,J371)=3,DATE(J371,MATCH(I371,{"Jan";"Feb";"Mar";"Apr";"May";"Jun";"Jul";"Aug";"Sep";"Oct";"Nov";"Dec"},0),H371),""),"")</f>
        <v/>
      </c>
      <c r="CB371" s="65"/>
    </row>
    <row r="372" spans="1:80" x14ac:dyDescent="0.25">
      <c r="A372" s="10"/>
      <c r="B372" s="76" t="str">
        <f ca="1">BA372&amp;BB372&amp;BC372&amp;BD372&amp;BE372&amp;BF372&amp;BG372&amp;BH372&amp;BI372&amp;BJ372&amp;BK372&amp;BL372&amp;BM372</f>
        <v/>
      </c>
      <c r="C372" s="77"/>
      <c r="D372" s="77"/>
      <c r="E372" s="77"/>
      <c r="F372" s="77"/>
      <c r="G372" s="77"/>
      <c r="H372" s="77"/>
      <c r="I372" s="77"/>
      <c r="J372" s="77"/>
      <c r="K372" s="77"/>
      <c r="L372" s="77"/>
      <c r="M372" s="77"/>
      <c r="N372" s="77"/>
      <c r="O372" s="77"/>
      <c r="P372" s="77"/>
      <c r="Q372" s="5"/>
      <c r="R372" s="65"/>
      <c r="AN372" s="63" t="s">
        <v>3603</v>
      </c>
      <c r="AZ372" s="37" t="str">
        <f>IFERROR(IF(COUNTA(H372,I372,J372)=3,DATE(J372,MATCH(I372,{"Jan";"Feb";"Mar";"Apr";"May";"Jun";"Jul";"Aug";"Sep";"Oct";"Nov";"Dec"},0),H372),""),"")</f>
        <v/>
      </c>
      <c r="BA372" s="37" t="str">
        <f>IF(AND(C305="",H370="",C370&lt;&gt;""),"Please enter a complete visit or assessment date.  ","")</f>
        <v/>
      </c>
      <c r="BB372" s="37" t="str">
        <f>IF(C370="","",IF(AND(COUNTA(C305,D305,E305)&gt;1,COUNTA(C305,D305,E305)&lt;3),"Please enter a complete visit date.  ",IF(COUNTA(C305,D305,E305)=0,"",IF(COUNTIF(AN$2:AN$7306,C305&amp;D305&amp;E305)&gt;0,"","Enter a valid visit date.  "))))</f>
        <v/>
      </c>
      <c r="BC372" s="37" t="str">
        <f>IF(AND(COUNTA(H370,I370,J370)&gt;1,COUNTA(H370,I370,J370)&lt;3),"Please enter a complete assessment date.  ",IF(COUNTA(H370,I370,J370)=0,"",IF(COUNTIF(AN$2:AN$7306,H370&amp;I370&amp;J370)&gt;0,"","Enter a valid assessment date.  ")))</f>
        <v/>
      </c>
      <c r="BD372" s="37" t="str">
        <f t="shared" ref="BD372" si="212">IF(AND(C370="",H370&amp;I370&amp;H370&amp;J370&lt;&gt;""),"Information on this lesion exists, but no evaluation result is entered.  ","")</f>
        <v/>
      </c>
      <c r="BE372" s="37" t="str">
        <f ca="1">IF(C370="","",IF(AZ305="","",IF(AZ305&gt;NOW(),"Visit date is in the future.  ","")))</f>
        <v/>
      </c>
      <c r="BF372" s="37" t="str">
        <f ca="1">IF(AZ370&lt;&gt;"",IF(AZ370&gt;NOW(),"Assessment date is in the future.  ",""),"")</f>
        <v/>
      </c>
      <c r="BG372" s="37" t="str">
        <f>IF(AND(C370&lt;&gt;"",F370&lt;&gt;""),"The result cannot be provided if indicated as Not Done.  ","")</f>
        <v/>
      </c>
      <c r="BH372" s="37" t="str">
        <f>IF(AZ305="","",IF(AZ305&lt;=AZ299,"Visit date is not after visit or assessment dates in the prior visit.  ",""))</f>
        <v/>
      </c>
      <c r="BI372" s="37" t="str">
        <f>IF(AZ370&lt;&gt;"",IF(AZ370&lt;=AZ299,"Assessment date is not after visit or assessment dates in the prior visit.  ",""),"")</f>
        <v/>
      </c>
      <c r="BJ372" s="37" t="str">
        <f>IF(AND(C302="",OR(C370&lt;&gt;"",F370&lt;&gt;"")),"The Visit ID is missing.  ","")</f>
        <v/>
      </c>
      <c r="BK372" s="37" t="str">
        <f>IF(AND(OR(C370&lt;&gt;"",F370&lt;&gt;""),C$80=""),"No V0 lesion information exists for this same lesion (if you are adding a NEW lesion, go to New Lesion section).  ","")</f>
        <v/>
      </c>
      <c r="BM372" s="37" t="str">
        <f>IF(AND(C370&lt;&gt;"",COUNTIF(AJ$2:AJ$21,C302)&gt;1),"Visit ID already used.  ","")</f>
        <v/>
      </c>
      <c r="CA372" s="37" t="str">
        <f t="shared" ref="CA372" ca="1" si="213">IF(BA372&amp;BB372&amp;BC372&amp;BD372&amp;BE372&amp;BF372&amp;BG372&amp;BH372&amp;BI372&amp;BJ372&amp;BK372&amp;BL372&amp;BM372&amp;BN372&amp;BO372&amp;BP372&amp;BQ372&amp;BR372&amp;BS372&amp;BT372&amp;BU372&amp;BV372&amp;BW372&amp;BX372&amp;BY372&amp;BZ372&lt;&gt;"","V2Issue","V2Clean")</f>
        <v>V2Clean</v>
      </c>
      <c r="CB372" s="65"/>
    </row>
    <row r="373" spans="1:80" x14ac:dyDescent="0.25">
      <c r="A373" s="10"/>
      <c r="B373" s="77"/>
      <c r="C373" s="77"/>
      <c r="D373" s="77"/>
      <c r="E373" s="77"/>
      <c r="F373" s="77"/>
      <c r="G373" s="77"/>
      <c r="H373" s="77"/>
      <c r="I373" s="77"/>
      <c r="J373" s="77"/>
      <c r="K373" s="77"/>
      <c r="L373" s="77"/>
      <c r="M373" s="77"/>
      <c r="N373" s="77"/>
      <c r="O373" s="77"/>
      <c r="P373" s="77"/>
      <c r="Q373" s="5"/>
      <c r="R373" s="65"/>
      <c r="AN373" s="63" t="s">
        <v>3604</v>
      </c>
      <c r="AZ373" s="37" t="str">
        <f>IFERROR(IF(COUNTA(H373,I373,J373)=3,DATE(J373,MATCH(I373,{"Jan";"Feb";"Mar";"Apr";"May";"Jun";"Jul";"Aug";"Sep";"Oct";"Nov";"Dec"},0),H373),""),"")</f>
        <v/>
      </c>
      <c r="CB373" s="65"/>
    </row>
    <row r="374" spans="1:80" x14ac:dyDescent="0.25">
      <c r="A374" s="10"/>
      <c r="B374" s="10"/>
      <c r="C374" s="10"/>
      <c r="D374" s="10"/>
      <c r="E374" s="10"/>
      <c r="F374" s="10"/>
      <c r="G374" s="10"/>
      <c r="H374" s="12"/>
      <c r="I374" s="5"/>
      <c r="J374" s="5"/>
      <c r="K374" s="5"/>
      <c r="L374" s="10"/>
      <c r="M374" s="10"/>
      <c r="N374" s="10"/>
      <c r="O374" s="10"/>
      <c r="P374" s="10"/>
      <c r="Q374" s="5"/>
      <c r="R374" s="65"/>
      <c r="AN374" s="63" t="s">
        <v>3605</v>
      </c>
      <c r="AZ374" s="37" t="str">
        <f>IFERROR(IF(COUNTA(H374,I374,J374)=3,DATE(J374,MATCH(I374,{"Jan";"Feb";"Mar";"Apr";"May";"Jun";"Jul";"Aug";"Sep";"Oct";"Nov";"Dec"},0),H374),""),"")</f>
        <v/>
      </c>
      <c r="CB374" s="65"/>
    </row>
    <row r="375" spans="1:80" x14ac:dyDescent="0.25">
      <c r="A375" s="10"/>
      <c r="B375" s="10"/>
      <c r="C375" s="10"/>
      <c r="D375" s="10"/>
      <c r="E375" s="10"/>
      <c r="F375" s="10"/>
      <c r="G375" s="10"/>
      <c r="H375" s="12" t="s">
        <v>92</v>
      </c>
      <c r="I375" s="5"/>
      <c r="J375" s="5"/>
      <c r="K375" s="5"/>
      <c r="L375" s="10"/>
      <c r="M375" s="10"/>
      <c r="N375" s="10"/>
      <c r="O375" s="10"/>
      <c r="P375" s="10"/>
      <c r="Q375" s="5"/>
      <c r="R375" s="65"/>
      <c r="AN375" s="63" t="s">
        <v>3606</v>
      </c>
      <c r="AZ375" s="37" t="str">
        <f>IFERROR(IF(COUNTA(H375,I375,J375)=3,DATE(J375,MATCH(I375,{"Jan";"Feb";"Mar";"Apr";"May";"Jun";"Jul";"Aug";"Sep";"Oct";"Nov";"Dec"},0),H375),""),"")</f>
        <v/>
      </c>
      <c r="CB375" s="65"/>
    </row>
    <row r="376" spans="1:80" x14ac:dyDescent="0.25">
      <c r="A376" s="10"/>
      <c r="B376" s="5"/>
      <c r="C376" s="7" t="s">
        <v>186</v>
      </c>
      <c r="D376" s="7"/>
      <c r="E376" s="7"/>
      <c r="F376" s="7" t="s">
        <v>315</v>
      </c>
      <c r="G376" s="5"/>
      <c r="H376" s="7" t="s">
        <v>47</v>
      </c>
      <c r="I376" s="7" t="s">
        <v>48</v>
      </c>
      <c r="J376" s="7" t="s">
        <v>49</v>
      </c>
      <c r="K376" s="5"/>
      <c r="L376" s="10"/>
      <c r="M376" s="10"/>
      <c r="N376" s="10"/>
      <c r="O376" s="10"/>
      <c r="P376" s="10"/>
      <c r="Q376" s="5"/>
      <c r="R376" s="65"/>
      <c r="AN376" s="63" t="s">
        <v>3607</v>
      </c>
      <c r="AZ376" s="37" t="str">
        <f>IFERROR(IF(COUNTA(H376,I376,J376)=3,DATE(J376,MATCH(I376,{"Jan";"Feb";"Mar";"Apr";"May";"Jun";"Jul";"Aug";"Sep";"Oct";"Nov";"Dec"},0),H376),""),"")</f>
        <v/>
      </c>
      <c r="CB376" s="65"/>
    </row>
    <row r="377" spans="1:80" x14ac:dyDescent="0.25">
      <c r="A377" s="10"/>
      <c r="B377" s="39" t="str">
        <f xml:space="preserve"> C302&amp;" Non-Target Lesion (NT2)"</f>
        <v>V2 Non-Target Lesion (NT2)</v>
      </c>
      <c r="C377" s="74"/>
      <c r="D377" s="75"/>
      <c r="E377" s="5"/>
      <c r="F377" s="17"/>
      <c r="G377" s="5"/>
      <c r="H377" s="32"/>
      <c r="I377" s="32"/>
      <c r="J377" s="32"/>
      <c r="K377" s="5"/>
      <c r="L377" s="10"/>
      <c r="M377" s="10"/>
      <c r="N377" s="10"/>
      <c r="O377" s="10"/>
      <c r="P377" s="10"/>
      <c r="Q377" s="5"/>
      <c r="R377" s="65"/>
      <c r="AN377" s="63" t="s">
        <v>3608</v>
      </c>
      <c r="AZ377" s="37" t="str">
        <f>IFERROR(IF(COUNTA(H377,I377,J377)=3,DATE(J377,MATCH(I377,{"Jan";"Feb";"Mar";"Apr";"May";"Jun";"Jul";"Aug";"Sep";"Oct";"Nov";"Dec"},0),H377),""),"")</f>
        <v/>
      </c>
      <c r="CB377" s="65"/>
    </row>
    <row r="378" spans="1:80" x14ac:dyDescent="0.25">
      <c r="A378" s="10"/>
      <c r="B378" s="8" t="s">
        <v>452</v>
      </c>
      <c r="C378" s="8" t="s">
        <v>453</v>
      </c>
      <c r="D378" s="8"/>
      <c r="E378" s="9"/>
      <c r="F378" s="8" t="s">
        <v>454</v>
      </c>
      <c r="G378" s="9"/>
      <c r="H378" s="8" t="s">
        <v>455</v>
      </c>
      <c r="I378" s="8" t="s">
        <v>456</v>
      </c>
      <c r="J378" s="8" t="s">
        <v>457</v>
      </c>
      <c r="K378" s="5"/>
      <c r="L378" s="10"/>
      <c r="M378" s="10"/>
      <c r="N378" s="10"/>
      <c r="O378" s="10"/>
      <c r="P378" s="10"/>
      <c r="Q378" s="5"/>
      <c r="R378" s="65"/>
      <c r="AN378" s="63" t="s">
        <v>3609</v>
      </c>
      <c r="AZ378" s="37" t="str">
        <f>IFERROR(IF(COUNTA(H378,I378,J378)=3,DATE(J378,MATCH(I378,{"Jan";"Feb";"Mar";"Apr";"May";"Jun";"Jul";"Aug";"Sep";"Oct";"Nov";"Dec"},0),H378),""),"")</f>
        <v/>
      </c>
      <c r="CB378" s="65"/>
    </row>
    <row r="379" spans="1:80" x14ac:dyDescent="0.25">
      <c r="A379" s="10"/>
      <c r="B379" s="76" t="str">
        <f ca="1">BA379&amp;BB379&amp;BC379&amp;BD379&amp;BE379&amp;BF379&amp;BG379&amp;BH379&amp;BI379&amp;BJ379&amp;BK379&amp;BL379&amp;BM379</f>
        <v/>
      </c>
      <c r="C379" s="77"/>
      <c r="D379" s="77"/>
      <c r="E379" s="77"/>
      <c r="F379" s="77"/>
      <c r="G379" s="77"/>
      <c r="H379" s="77"/>
      <c r="I379" s="77"/>
      <c r="J379" s="77"/>
      <c r="K379" s="77"/>
      <c r="L379" s="77"/>
      <c r="M379" s="77"/>
      <c r="N379" s="77"/>
      <c r="O379" s="77"/>
      <c r="P379" s="77"/>
      <c r="Q379" s="5"/>
      <c r="R379" s="65"/>
      <c r="AN379" s="63" t="s">
        <v>3610</v>
      </c>
      <c r="AZ379" s="37" t="str">
        <f>IFERROR(IF(COUNTA(H379,I379,J379)=3,DATE(J379,MATCH(I379,{"Jan";"Feb";"Mar";"Apr";"May";"Jun";"Jul";"Aug";"Sep";"Oct";"Nov";"Dec"},0),H379),""),"")</f>
        <v/>
      </c>
      <c r="BA379" s="37" t="str">
        <f>IF(AND(C305="",H377="",C377&lt;&gt;""),"Please enter a complete visit or assessment date.  ","")</f>
        <v/>
      </c>
      <c r="BB379" s="37" t="str">
        <f>IF(C377="","",IF(AND(COUNTA(C305,D305,E305)&gt;1,COUNTA(C305,D305,E305)&lt;3),"Please enter a complete visit date.  ",IF(COUNTA(C305,D305,E305)=0,"",IF(COUNTIF(AN$2:AN$7306,C305&amp;D305&amp;E305)&gt;0,"","Enter a valid visit date.  "))))</f>
        <v/>
      </c>
      <c r="BC379" s="37" t="str">
        <f>IF(AND(COUNTA(H377,I377,J377)&gt;1,COUNTA(H377,I377,J377)&lt;3),"Please enter a complete assessment date.  ",IF(COUNTA(H377,I377,J377)=0,"",IF(COUNTIF(AN$2:AN$7306,H377&amp;I377&amp;J377)&gt;0,"","Enter a valid assessment date.  ")))</f>
        <v/>
      </c>
      <c r="BD379" s="37" t="str">
        <f t="shared" ref="BD379" si="214">IF(AND(C377="",H377&amp;I377&amp;H377&amp;J377&lt;&gt;""),"Information on this lesion exists, but no evaluation result is entered.  ","")</f>
        <v/>
      </c>
      <c r="BE379" s="37" t="str">
        <f ca="1">IF(C377="","",IF(AZ305="","",IF(AZ305&gt;NOW(),"Visit date is in the future.  ","")))</f>
        <v/>
      </c>
      <c r="BF379" s="37" t="str">
        <f t="shared" ref="BF379" ca="1" si="215">IF(AZ377&lt;&gt;"",IF(AZ377&gt;NOW(),"Assessment date is in the future.  ",""),"")</f>
        <v/>
      </c>
      <c r="BG379" s="37" t="str">
        <f t="shared" ref="BG379" si="216">IF(AND(C377&lt;&gt;"",F377&lt;&gt;""),"The result cannot be provided if indicated as Not Done.  ","")</f>
        <v/>
      </c>
      <c r="BH379" s="37" t="str">
        <f>IF(AZ305="","",IF(AZ305&lt;=AZ299,"Visit date is not after visit or assessment dates in the prior visit.  ",""))</f>
        <v/>
      </c>
      <c r="BI379" s="37" t="str">
        <f>IF(AZ377&lt;&gt;"",IF(AZ377&lt;=AZ299,"Assessment date is not after visit or assessment dates in the prior visit.  ",""),"")</f>
        <v/>
      </c>
      <c r="BJ379" s="37" t="str">
        <f>IF(AND(C302="",OR(C377&lt;&gt;"",F377&lt;&gt;"")),"The Visit ID is missing.  ","")</f>
        <v/>
      </c>
      <c r="BK379" s="37" t="str">
        <f>IF(AND(OR(C377&lt;&gt;"",F377&lt;&gt;""),C$87=""),"No V0 lesion information exists for this same lesion (if you are adding a NEW lesion, go to New Lesion section).  ","")</f>
        <v/>
      </c>
      <c r="BM379" s="37" t="str">
        <f>IF(AND(C377&lt;&gt;"",COUNTIF(AJ$2:AJ$21,C302)&gt;1),"Visit ID already used.  ","")</f>
        <v/>
      </c>
      <c r="CA379" s="37" t="str">
        <f t="shared" ref="CA379:CA435" ca="1" si="217">IF(BA379&amp;BB379&amp;BC379&amp;BD379&amp;BE379&amp;BF379&amp;BG379&amp;BH379&amp;BI379&amp;BJ379&amp;BK379&amp;BL379&amp;BM379&amp;BN379&amp;BO379&amp;BP379&amp;BQ379&amp;BR379&amp;BS379&amp;BT379&amp;BU379&amp;BV379&amp;BW379&amp;BX379&amp;BY379&amp;BZ379&lt;&gt;"","V2Issue","V2Clean")</f>
        <v>V2Clean</v>
      </c>
      <c r="CB379" s="65"/>
    </row>
    <row r="380" spans="1:80" x14ac:dyDescent="0.25">
      <c r="A380" s="10"/>
      <c r="B380" s="77"/>
      <c r="C380" s="77"/>
      <c r="D380" s="77"/>
      <c r="E380" s="77"/>
      <c r="F380" s="77"/>
      <c r="G380" s="77"/>
      <c r="H380" s="77"/>
      <c r="I380" s="77"/>
      <c r="J380" s="77"/>
      <c r="K380" s="77"/>
      <c r="L380" s="77"/>
      <c r="M380" s="77"/>
      <c r="N380" s="77"/>
      <c r="O380" s="77"/>
      <c r="P380" s="77"/>
      <c r="Q380" s="5"/>
      <c r="R380" s="65"/>
      <c r="AN380" s="63" t="s">
        <v>3611</v>
      </c>
      <c r="AZ380" s="37" t="str">
        <f>IFERROR(IF(COUNTA(H380,I380,J380)=3,DATE(J380,MATCH(I380,{"Jan";"Feb";"Mar";"Apr";"May";"Jun";"Jul";"Aug";"Sep";"Oct";"Nov";"Dec"},0),H380),""),"")</f>
        <v/>
      </c>
      <c r="CB380" s="65"/>
    </row>
    <row r="381" spans="1:80" x14ac:dyDescent="0.25">
      <c r="A381" s="10"/>
      <c r="B381" s="10"/>
      <c r="C381" s="10"/>
      <c r="D381" s="10"/>
      <c r="E381" s="10"/>
      <c r="F381" s="10"/>
      <c r="G381" s="10"/>
      <c r="H381" s="12"/>
      <c r="I381" s="5"/>
      <c r="J381" s="5"/>
      <c r="K381" s="5"/>
      <c r="L381" s="10"/>
      <c r="M381" s="10"/>
      <c r="N381" s="10"/>
      <c r="O381" s="10"/>
      <c r="P381" s="10"/>
      <c r="Q381" s="5"/>
      <c r="R381" s="65"/>
      <c r="AN381" s="63" t="s">
        <v>3612</v>
      </c>
      <c r="AZ381" s="37" t="str">
        <f>IFERROR(IF(COUNTA(H381,I381,J381)=3,DATE(J381,MATCH(I381,{"Jan";"Feb";"Mar";"Apr";"May";"Jun";"Jul";"Aug";"Sep";"Oct";"Nov";"Dec"},0),H381),""),"")</f>
        <v/>
      </c>
      <c r="CB381" s="65"/>
    </row>
    <row r="382" spans="1:80" x14ac:dyDescent="0.25">
      <c r="A382" s="10"/>
      <c r="B382" s="10"/>
      <c r="C382" s="10"/>
      <c r="D382" s="10"/>
      <c r="E382" s="10"/>
      <c r="F382" s="10"/>
      <c r="G382" s="10"/>
      <c r="H382" s="12" t="s">
        <v>92</v>
      </c>
      <c r="I382" s="5"/>
      <c r="J382" s="5"/>
      <c r="K382" s="5"/>
      <c r="L382" s="10"/>
      <c r="M382" s="10"/>
      <c r="N382" s="10"/>
      <c r="O382" s="10"/>
      <c r="P382" s="10"/>
      <c r="Q382" s="5"/>
      <c r="R382" s="65"/>
      <c r="AN382" s="63" t="s">
        <v>3613</v>
      </c>
      <c r="AZ382" s="37" t="str">
        <f>IFERROR(IF(COUNTA(H382,I382,J382)=3,DATE(J382,MATCH(I382,{"Jan";"Feb";"Mar";"Apr";"May";"Jun";"Jul";"Aug";"Sep";"Oct";"Nov";"Dec"},0),H382),""),"")</f>
        <v/>
      </c>
      <c r="CB382" s="65"/>
    </row>
    <row r="383" spans="1:80" x14ac:dyDescent="0.25">
      <c r="A383" s="10"/>
      <c r="B383" s="5"/>
      <c r="C383" s="7" t="s">
        <v>186</v>
      </c>
      <c r="D383" s="7"/>
      <c r="E383" s="7"/>
      <c r="F383" s="7" t="s">
        <v>315</v>
      </c>
      <c r="G383" s="5"/>
      <c r="H383" s="7" t="s">
        <v>47</v>
      </c>
      <c r="I383" s="7" t="s">
        <v>48</v>
      </c>
      <c r="J383" s="7" t="s">
        <v>49</v>
      </c>
      <c r="K383" s="5"/>
      <c r="L383" s="10"/>
      <c r="M383" s="10"/>
      <c r="N383" s="10"/>
      <c r="O383" s="10"/>
      <c r="P383" s="10"/>
      <c r="Q383" s="5"/>
      <c r="R383" s="65"/>
      <c r="AN383" s="63" t="s">
        <v>3614</v>
      </c>
      <c r="AZ383" s="37" t="str">
        <f>IFERROR(IF(COUNTA(H383,I383,J383)=3,DATE(J383,MATCH(I383,{"Jan";"Feb";"Mar";"Apr";"May";"Jun";"Jul";"Aug";"Sep";"Oct";"Nov";"Dec"},0),H383),""),"")</f>
        <v/>
      </c>
      <c r="CB383" s="65"/>
    </row>
    <row r="384" spans="1:80" x14ac:dyDescent="0.25">
      <c r="A384" s="10"/>
      <c r="B384" s="39" t="str">
        <f xml:space="preserve"> C302&amp;" Non-Target Lesion (NT3)"</f>
        <v>V2 Non-Target Lesion (NT3)</v>
      </c>
      <c r="C384" s="74"/>
      <c r="D384" s="75"/>
      <c r="E384" s="5"/>
      <c r="F384" s="17"/>
      <c r="G384" s="5"/>
      <c r="H384" s="32"/>
      <c r="I384" s="32"/>
      <c r="J384" s="32"/>
      <c r="K384" s="5"/>
      <c r="L384" s="10"/>
      <c r="M384" s="10"/>
      <c r="N384" s="10"/>
      <c r="O384" s="10"/>
      <c r="P384" s="10"/>
      <c r="Q384" s="5"/>
      <c r="R384" s="65"/>
      <c r="AN384" s="63" t="s">
        <v>3615</v>
      </c>
      <c r="AZ384" s="37" t="str">
        <f>IFERROR(IF(COUNTA(H384,I384,J384)=3,DATE(J384,MATCH(I384,{"Jan";"Feb";"Mar";"Apr";"May";"Jun";"Jul";"Aug";"Sep";"Oct";"Nov";"Dec"},0),H384),""),"")</f>
        <v/>
      </c>
      <c r="CB384" s="65"/>
    </row>
    <row r="385" spans="1:80" x14ac:dyDescent="0.25">
      <c r="A385" s="10"/>
      <c r="B385" s="8" t="s">
        <v>458</v>
      </c>
      <c r="C385" s="8" t="s">
        <v>459</v>
      </c>
      <c r="D385" s="8"/>
      <c r="E385" s="9"/>
      <c r="F385" s="8" t="s">
        <v>460</v>
      </c>
      <c r="G385" s="9"/>
      <c r="H385" s="8" t="s">
        <v>461</v>
      </c>
      <c r="I385" s="8" t="s">
        <v>462</v>
      </c>
      <c r="J385" s="8" t="s">
        <v>463</v>
      </c>
      <c r="K385" s="5"/>
      <c r="L385" s="10"/>
      <c r="M385" s="10"/>
      <c r="N385" s="10"/>
      <c r="O385" s="10"/>
      <c r="P385" s="10"/>
      <c r="Q385" s="5"/>
      <c r="R385" s="65"/>
      <c r="AN385" s="63" t="s">
        <v>3616</v>
      </c>
      <c r="AZ385" s="37" t="str">
        <f>IFERROR(IF(COUNTA(H385,I385,J385)=3,DATE(J385,MATCH(I385,{"Jan";"Feb";"Mar";"Apr";"May";"Jun";"Jul";"Aug";"Sep";"Oct";"Nov";"Dec"},0),H385),""),"")</f>
        <v/>
      </c>
      <c r="CB385" s="65"/>
    </row>
    <row r="386" spans="1:80" x14ac:dyDescent="0.25">
      <c r="A386" s="10"/>
      <c r="B386" s="76" t="str">
        <f ca="1">BA386&amp;BB386&amp;BC386&amp;BD386&amp;BE386&amp;BF386&amp;BG386&amp;BH386&amp;BI386&amp;BJ386&amp;BK386&amp;BL386&amp;BM386</f>
        <v/>
      </c>
      <c r="C386" s="77"/>
      <c r="D386" s="77"/>
      <c r="E386" s="77"/>
      <c r="F386" s="77"/>
      <c r="G386" s="77"/>
      <c r="H386" s="77"/>
      <c r="I386" s="77"/>
      <c r="J386" s="77"/>
      <c r="K386" s="77"/>
      <c r="L386" s="77"/>
      <c r="M386" s="77"/>
      <c r="N386" s="77"/>
      <c r="O386" s="77"/>
      <c r="P386" s="77"/>
      <c r="Q386" s="5"/>
      <c r="R386" s="65"/>
      <c r="AN386" s="63" t="s">
        <v>3617</v>
      </c>
      <c r="AZ386" s="37" t="str">
        <f>IFERROR(IF(COUNTA(H386,I386,J386)=3,DATE(J386,MATCH(I386,{"Jan";"Feb";"Mar";"Apr";"May";"Jun";"Jul";"Aug";"Sep";"Oct";"Nov";"Dec"},0),H386),""),"")</f>
        <v/>
      </c>
      <c r="BA386" s="37" t="str">
        <f>IF(AND(C305="",H384="",C384&lt;&gt;""),"Please enter a complete visit or assessment date.  ","")</f>
        <v/>
      </c>
      <c r="BB386" s="37" t="str">
        <f>IF(C384="","",IF(AND(COUNTA(C305,D305,E305)&gt;1,COUNTA(C305,D305,E305)&lt;3),"Please enter a complete visit date.  ",IF(COUNTA(C305,D305,E305)=0,"",IF(COUNTIF(AN$2:AN$7306,C305&amp;D305&amp;E305)&gt;0,"","Enter a valid visit date.  "))))</f>
        <v/>
      </c>
      <c r="BC386" s="37" t="str">
        <f>IF(AND(COUNTA(H384,I384,J384)&gt;1,COUNTA(H384,I384,J384)&lt;3),"Please enter a complete assessment date.  ",IF(COUNTA(H384,I384,J384)=0,"",IF(COUNTIF(AN$2:AN$7306,H384&amp;I384&amp;J384)&gt;0,"","Enter a valid assessment date.  ")))</f>
        <v/>
      </c>
      <c r="BD386" s="37" t="str">
        <f t="shared" ref="BD386" si="218">IF(AND(C384="",H384&amp;I384&amp;H384&amp;J384&lt;&gt;""),"Information on this lesion exists, but no evaluation result is entered.  ","")</f>
        <v/>
      </c>
      <c r="BE386" s="37" t="str">
        <f ca="1">IF(C384="","",IF(AZ305="","",IF(AZ305&gt;NOW(),"Visit date is in the future.  ","")))</f>
        <v/>
      </c>
      <c r="BF386" s="37" t="str">
        <f t="shared" ref="BF386" ca="1" si="219">IF(AZ384&lt;&gt;"",IF(AZ384&gt;NOW(),"Assessment date is in the future.  ",""),"")</f>
        <v/>
      </c>
      <c r="BG386" s="37" t="str">
        <f t="shared" ref="BG386" si="220">IF(AND(C384&lt;&gt;"",F384&lt;&gt;""),"The result cannot be provided if indicated as Not Done.  ","")</f>
        <v/>
      </c>
      <c r="BH386" s="37" t="str">
        <f>IF(AZ305="","",IF(AZ305&lt;=AZ299,"Visit date is not after visit or assessment dates in the prior visit.  ",""))</f>
        <v/>
      </c>
      <c r="BI386" s="37" t="str">
        <f>IF(AZ384&lt;&gt;"",IF(AZ384&lt;=AZ299,"Assessment date is not after visit or assessment dates in the prior visit.  ",""),"")</f>
        <v/>
      </c>
      <c r="BJ386" s="37" t="str">
        <f>IF(AND(C302="",OR(C384&lt;&gt;"",F384&lt;&gt;"")),"The Visit ID is missing.  ","")</f>
        <v/>
      </c>
      <c r="BK386" s="37" t="str">
        <f>IF(AND(OR(C384&lt;&gt;"",F384&lt;&gt;""),C$94=""),"No V0 lesion information exists for this same lesion (if you are adding a NEW lesion, go to New Lesion section).  ","")</f>
        <v/>
      </c>
      <c r="BM386" s="37" t="str">
        <f>IF(AND(C384&lt;&gt;"",COUNTIF(AJ$2:AJ$21,C302)&gt;1),"Visit ID already used.  ","")</f>
        <v/>
      </c>
      <c r="CA386" s="37" t="str">
        <f t="shared" ca="1" si="217"/>
        <v>V2Clean</v>
      </c>
      <c r="CB386" s="65"/>
    </row>
    <row r="387" spans="1:80" x14ac:dyDescent="0.25">
      <c r="A387" s="10"/>
      <c r="B387" s="77"/>
      <c r="C387" s="77"/>
      <c r="D387" s="77"/>
      <c r="E387" s="77"/>
      <c r="F387" s="77"/>
      <c r="G387" s="77"/>
      <c r="H387" s="77"/>
      <c r="I387" s="77"/>
      <c r="J387" s="77"/>
      <c r="K387" s="77"/>
      <c r="L387" s="77"/>
      <c r="M387" s="77"/>
      <c r="N387" s="77"/>
      <c r="O387" s="77"/>
      <c r="P387" s="77"/>
      <c r="Q387" s="5"/>
      <c r="R387" s="65"/>
      <c r="AN387" s="63" t="s">
        <v>3618</v>
      </c>
      <c r="AZ387" s="37" t="str">
        <f>IFERROR(IF(COUNTA(H387,I387,J387)=3,DATE(J387,MATCH(I387,{"Jan";"Feb";"Mar";"Apr";"May";"Jun";"Jul";"Aug";"Sep";"Oct";"Nov";"Dec"},0),H387),""),"")</f>
        <v/>
      </c>
      <c r="CB387" s="65"/>
    </row>
    <row r="388" spans="1:80" x14ac:dyDescent="0.25">
      <c r="A388" s="10"/>
      <c r="B388" s="10"/>
      <c r="C388" s="10"/>
      <c r="D388" s="10"/>
      <c r="E388" s="10"/>
      <c r="F388" s="10"/>
      <c r="G388" s="10"/>
      <c r="H388" s="12"/>
      <c r="I388" s="5"/>
      <c r="J388" s="5"/>
      <c r="K388" s="5"/>
      <c r="L388" s="10"/>
      <c r="M388" s="10"/>
      <c r="N388" s="10"/>
      <c r="O388" s="10"/>
      <c r="P388" s="10"/>
      <c r="Q388" s="5"/>
      <c r="R388" s="65"/>
      <c r="AN388" s="63" t="s">
        <v>3619</v>
      </c>
      <c r="AZ388" s="37" t="str">
        <f>IFERROR(IF(COUNTA(H388,I388,J388)=3,DATE(J388,MATCH(I388,{"Jan";"Feb";"Mar";"Apr";"May";"Jun";"Jul";"Aug";"Sep";"Oct";"Nov";"Dec"},0),H388),""),"")</f>
        <v/>
      </c>
      <c r="CB388" s="65"/>
    </row>
    <row r="389" spans="1:80" x14ac:dyDescent="0.25">
      <c r="A389" s="10"/>
      <c r="B389" s="10"/>
      <c r="C389" s="10"/>
      <c r="D389" s="10"/>
      <c r="E389" s="10"/>
      <c r="F389" s="10"/>
      <c r="G389" s="10"/>
      <c r="H389" s="12" t="s">
        <v>92</v>
      </c>
      <c r="I389" s="5"/>
      <c r="J389" s="5"/>
      <c r="K389" s="5"/>
      <c r="L389" s="10"/>
      <c r="M389" s="10"/>
      <c r="N389" s="10"/>
      <c r="O389" s="10"/>
      <c r="P389" s="10"/>
      <c r="Q389" s="5"/>
      <c r="R389" s="65"/>
      <c r="AN389" s="63" t="s">
        <v>3620</v>
      </c>
      <c r="AZ389" s="37" t="str">
        <f>IFERROR(IF(COUNTA(H389,I389,J389)=3,DATE(J389,MATCH(I389,{"Jan";"Feb";"Mar";"Apr";"May";"Jun";"Jul";"Aug";"Sep";"Oct";"Nov";"Dec"},0),H389),""),"")</f>
        <v/>
      </c>
      <c r="CB389" s="65"/>
    </row>
    <row r="390" spans="1:80" x14ac:dyDescent="0.25">
      <c r="A390" s="10"/>
      <c r="B390" s="5"/>
      <c r="C390" s="7" t="s">
        <v>186</v>
      </c>
      <c r="D390" s="7"/>
      <c r="E390" s="7"/>
      <c r="F390" s="7" t="s">
        <v>315</v>
      </c>
      <c r="G390" s="5"/>
      <c r="H390" s="7" t="s">
        <v>47</v>
      </c>
      <c r="I390" s="7" t="s">
        <v>48</v>
      </c>
      <c r="J390" s="7" t="s">
        <v>49</v>
      </c>
      <c r="K390" s="5"/>
      <c r="L390" s="10"/>
      <c r="M390" s="10"/>
      <c r="N390" s="10"/>
      <c r="O390" s="10"/>
      <c r="P390" s="10"/>
      <c r="Q390" s="5"/>
      <c r="R390" s="65"/>
      <c r="AN390" s="63" t="s">
        <v>3621</v>
      </c>
      <c r="AZ390" s="37" t="str">
        <f>IFERROR(IF(COUNTA(H390,I390,J390)=3,DATE(J390,MATCH(I390,{"Jan";"Feb";"Mar";"Apr";"May";"Jun";"Jul";"Aug";"Sep";"Oct";"Nov";"Dec"},0),H390),""),"")</f>
        <v/>
      </c>
      <c r="CB390" s="65"/>
    </row>
    <row r="391" spans="1:80" x14ac:dyDescent="0.25">
      <c r="A391" s="10"/>
      <c r="B391" s="39" t="str">
        <f xml:space="preserve"> C302&amp;" Non-Target Lesion (NT4)"</f>
        <v>V2 Non-Target Lesion (NT4)</v>
      </c>
      <c r="C391" s="74"/>
      <c r="D391" s="75"/>
      <c r="E391" s="5"/>
      <c r="F391" s="17"/>
      <c r="G391" s="5"/>
      <c r="H391" s="32"/>
      <c r="I391" s="32"/>
      <c r="J391" s="32"/>
      <c r="K391" s="5"/>
      <c r="L391" s="10"/>
      <c r="M391" s="10"/>
      <c r="N391" s="10"/>
      <c r="O391" s="10"/>
      <c r="P391" s="10"/>
      <c r="Q391" s="5"/>
      <c r="R391" s="65"/>
      <c r="AN391" s="63" t="s">
        <v>3622</v>
      </c>
      <c r="AZ391" s="37" t="str">
        <f>IFERROR(IF(COUNTA(H391,I391,J391)=3,DATE(J391,MATCH(I391,{"Jan";"Feb";"Mar";"Apr";"May";"Jun";"Jul";"Aug";"Sep";"Oct";"Nov";"Dec"},0),H391),""),"")</f>
        <v/>
      </c>
      <c r="CB391" s="65"/>
    </row>
    <row r="392" spans="1:80" x14ac:dyDescent="0.25">
      <c r="A392" s="10"/>
      <c r="B392" s="8" t="s">
        <v>464</v>
      </c>
      <c r="C392" s="8" t="s">
        <v>465</v>
      </c>
      <c r="D392" s="8"/>
      <c r="E392" s="9"/>
      <c r="F392" s="8" t="s">
        <v>466</v>
      </c>
      <c r="G392" s="9"/>
      <c r="H392" s="8" t="s">
        <v>467</v>
      </c>
      <c r="I392" s="8" t="s">
        <v>468</v>
      </c>
      <c r="J392" s="8" t="s">
        <v>469</v>
      </c>
      <c r="K392" s="5"/>
      <c r="L392" s="10"/>
      <c r="M392" s="10"/>
      <c r="N392" s="10"/>
      <c r="O392" s="10"/>
      <c r="P392" s="10"/>
      <c r="Q392" s="5"/>
      <c r="R392" s="65"/>
      <c r="AN392" s="63" t="s">
        <v>3623</v>
      </c>
      <c r="AZ392" s="37" t="str">
        <f>IFERROR(IF(COUNTA(H392,I392,J392)=3,DATE(J392,MATCH(I392,{"Jan";"Feb";"Mar";"Apr";"May";"Jun";"Jul";"Aug";"Sep";"Oct";"Nov";"Dec"},0),H392),""),"")</f>
        <v/>
      </c>
      <c r="CB392" s="65"/>
    </row>
    <row r="393" spans="1:80" x14ac:dyDescent="0.25">
      <c r="A393" s="10"/>
      <c r="B393" s="76" t="str">
        <f ca="1">BA393&amp;BB393&amp;BC393&amp;BD393&amp;BE393&amp;BF393&amp;BG393&amp;BH393&amp;BI393&amp;BJ393&amp;BK393&amp;BL393&amp;BM393</f>
        <v/>
      </c>
      <c r="C393" s="77"/>
      <c r="D393" s="77"/>
      <c r="E393" s="77"/>
      <c r="F393" s="77"/>
      <c r="G393" s="77"/>
      <c r="H393" s="77"/>
      <c r="I393" s="77"/>
      <c r="J393" s="77"/>
      <c r="K393" s="77"/>
      <c r="L393" s="77"/>
      <c r="M393" s="77"/>
      <c r="N393" s="77"/>
      <c r="O393" s="77"/>
      <c r="P393" s="77"/>
      <c r="Q393" s="5"/>
      <c r="R393" s="65"/>
      <c r="AN393" s="63" t="s">
        <v>3624</v>
      </c>
      <c r="AZ393" s="37" t="str">
        <f>IFERROR(IF(COUNTA(H393,I393,J393)=3,DATE(J393,MATCH(I393,{"Jan";"Feb";"Mar";"Apr";"May";"Jun";"Jul";"Aug";"Sep";"Oct";"Nov";"Dec"},0),H393),""),"")</f>
        <v/>
      </c>
      <c r="BA393" s="37" t="str">
        <f>IF(AND(C305="",H391="",C391&lt;&gt;""),"Please enter a complete visit or assessment date.  ","")</f>
        <v/>
      </c>
      <c r="BB393" s="37" t="str">
        <f>IF(C391="","",IF(AND(COUNTA(C305,D305,E305)&gt;1,COUNTA(C305,D305,E305)&lt;3),"Please enter a complete visit date.  ",IF(COUNTA(C305,D305,E305)=0,"",IF(COUNTIF(AN$2:AN$7306,C305&amp;D305&amp;E305)&gt;0,"","Enter a valid visit date.  "))))</f>
        <v/>
      </c>
      <c r="BC393" s="37" t="str">
        <f>IF(AND(COUNTA(H391,I391,J391)&gt;1,COUNTA(H391,I391,J391)&lt;3),"Please enter a complete assessment date.  ",IF(COUNTA(H391,I391,J391)=0,"",IF(COUNTIF(AN$2:AN$7306,H391&amp;I391&amp;J391)&gt;0,"","Enter a valid assessment date.  ")))</f>
        <v/>
      </c>
      <c r="BD393" s="37" t="str">
        <f t="shared" ref="BD393" si="221">IF(AND(C391="",H391&amp;I391&amp;H391&amp;J391&lt;&gt;""),"Information on this lesion exists, but no evaluation result is entered.  ","")</f>
        <v/>
      </c>
      <c r="BE393" s="37" t="str">
        <f ca="1">IF(C391="","",IF(AZ305="","",IF(AZ305&gt;NOW(),"Visit date is in the future.  ","")))</f>
        <v/>
      </c>
      <c r="BF393" s="37" t="str">
        <f t="shared" ref="BF393" ca="1" si="222">IF(AZ391&lt;&gt;"",IF(AZ391&gt;NOW(),"Assessment date is in the future.  ",""),"")</f>
        <v/>
      </c>
      <c r="BG393" s="37" t="str">
        <f t="shared" ref="BG393" si="223">IF(AND(C391&lt;&gt;"",F391&lt;&gt;""),"The result cannot be provided if indicated as Not Done.  ","")</f>
        <v/>
      </c>
      <c r="BH393" s="37" t="str">
        <f>IF(AZ305="","",IF(AZ305&lt;=AZ299,"Visit date is not after visit or assessment dates in the prior visit.  ",""))</f>
        <v/>
      </c>
      <c r="BI393" s="37" t="str">
        <f>IF(AZ391&lt;&gt;"",IF(AZ391&lt;=AZ299,"Assessment date is not after visit or assessment dates in the prior visit.  ",""),"")</f>
        <v/>
      </c>
      <c r="BJ393" s="37" t="str">
        <f>IF(AND(C302="",OR(C391&lt;&gt;"",F391&lt;&gt;"")),"The Visit ID is missing.  ","")</f>
        <v/>
      </c>
      <c r="BK393" s="37" t="str">
        <f>IF(AND(OR(C391&lt;&gt;"",F391&lt;&gt;""),C$101=""),"No V0 lesion information exists for this same lesion (if you are adding a NEW lesion, go to New Lesion section).  ","")</f>
        <v/>
      </c>
      <c r="BM393" s="37" t="str">
        <f>IF(AND(C391&lt;&gt;"",COUNTIF(AJ$2:AJ$21,C302)&gt;1),"Visit ID already used.  ","")</f>
        <v/>
      </c>
      <c r="CA393" s="37" t="str">
        <f t="shared" ca="1" si="217"/>
        <v>V2Clean</v>
      </c>
      <c r="CB393" s="65"/>
    </row>
    <row r="394" spans="1:80" x14ac:dyDescent="0.25">
      <c r="A394" s="10"/>
      <c r="B394" s="77"/>
      <c r="C394" s="77"/>
      <c r="D394" s="77"/>
      <c r="E394" s="77"/>
      <c r="F394" s="77"/>
      <c r="G394" s="77"/>
      <c r="H394" s="77"/>
      <c r="I394" s="77"/>
      <c r="J394" s="77"/>
      <c r="K394" s="77"/>
      <c r="L394" s="77"/>
      <c r="M394" s="77"/>
      <c r="N394" s="77"/>
      <c r="O394" s="77"/>
      <c r="P394" s="77"/>
      <c r="Q394" s="5"/>
      <c r="R394" s="65"/>
      <c r="AN394" s="63" t="s">
        <v>3625</v>
      </c>
      <c r="AZ394" s="37" t="str">
        <f>IFERROR(IF(COUNTA(H394,I394,J394)=3,DATE(J394,MATCH(I394,{"Jan";"Feb";"Mar";"Apr";"May";"Jun";"Jul";"Aug";"Sep";"Oct";"Nov";"Dec"},0),H394),""),"")</f>
        <v/>
      </c>
      <c r="CB394" s="65"/>
    </row>
    <row r="395" spans="1:80" x14ac:dyDescent="0.25">
      <c r="A395" s="10"/>
      <c r="B395" s="10"/>
      <c r="C395" s="10"/>
      <c r="D395" s="10"/>
      <c r="E395" s="10"/>
      <c r="F395" s="10"/>
      <c r="G395" s="10"/>
      <c r="H395" s="12"/>
      <c r="I395" s="5"/>
      <c r="J395" s="5"/>
      <c r="K395" s="5"/>
      <c r="L395" s="10"/>
      <c r="M395" s="10"/>
      <c r="N395" s="10"/>
      <c r="O395" s="10"/>
      <c r="P395" s="10"/>
      <c r="Q395" s="5"/>
      <c r="R395" s="65"/>
      <c r="AN395" s="63" t="s">
        <v>3626</v>
      </c>
      <c r="AZ395" s="37" t="str">
        <f>IFERROR(IF(COUNTA(H395,I395,J395)=3,DATE(J395,MATCH(I395,{"Jan";"Feb";"Mar";"Apr";"May";"Jun";"Jul";"Aug";"Sep";"Oct";"Nov";"Dec"},0),H395),""),"")</f>
        <v/>
      </c>
      <c r="CB395" s="65"/>
    </row>
    <row r="396" spans="1:80" x14ac:dyDescent="0.25">
      <c r="A396" s="10"/>
      <c r="B396" s="10"/>
      <c r="C396" s="10"/>
      <c r="D396" s="10"/>
      <c r="E396" s="10"/>
      <c r="F396" s="10"/>
      <c r="G396" s="10"/>
      <c r="H396" s="12" t="s">
        <v>92</v>
      </c>
      <c r="I396" s="5"/>
      <c r="J396" s="5"/>
      <c r="K396" s="5"/>
      <c r="L396" s="10"/>
      <c r="M396" s="10"/>
      <c r="N396" s="10"/>
      <c r="O396" s="10"/>
      <c r="P396" s="10"/>
      <c r="Q396" s="5"/>
      <c r="R396" s="65"/>
      <c r="AN396" s="63" t="s">
        <v>3627</v>
      </c>
      <c r="AZ396" s="37" t="str">
        <f>IFERROR(IF(COUNTA(H396,I396,J396)=3,DATE(J396,MATCH(I396,{"Jan";"Feb";"Mar";"Apr";"May";"Jun";"Jul";"Aug";"Sep";"Oct";"Nov";"Dec"},0),H396),""),"")</f>
        <v/>
      </c>
      <c r="CB396" s="65"/>
    </row>
    <row r="397" spans="1:80" x14ac:dyDescent="0.25">
      <c r="A397" s="10"/>
      <c r="B397" s="5"/>
      <c r="C397" s="7" t="s">
        <v>186</v>
      </c>
      <c r="D397" s="7"/>
      <c r="E397" s="7"/>
      <c r="F397" s="7" t="s">
        <v>315</v>
      </c>
      <c r="G397" s="5"/>
      <c r="H397" s="7" t="s">
        <v>47</v>
      </c>
      <c r="I397" s="7" t="s">
        <v>48</v>
      </c>
      <c r="J397" s="7" t="s">
        <v>49</v>
      </c>
      <c r="K397" s="5"/>
      <c r="L397" s="10"/>
      <c r="M397" s="10"/>
      <c r="N397" s="10"/>
      <c r="O397" s="10"/>
      <c r="P397" s="10"/>
      <c r="Q397" s="5"/>
      <c r="R397" s="65"/>
      <c r="AN397" s="63" t="s">
        <v>3628</v>
      </c>
      <c r="AZ397" s="37" t="str">
        <f>IFERROR(IF(COUNTA(H397,I397,J397)=3,DATE(J397,MATCH(I397,{"Jan";"Feb";"Mar";"Apr";"May";"Jun";"Jul";"Aug";"Sep";"Oct";"Nov";"Dec"},0),H397),""),"")</f>
        <v/>
      </c>
      <c r="CB397" s="65"/>
    </row>
    <row r="398" spans="1:80" x14ac:dyDescent="0.25">
      <c r="A398" s="10"/>
      <c r="B398" s="39" t="str">
        <f xml:space="preserve"> C302&amp;" Non-Target Lesion (NT5)"</f>
        <v>V2 Non-Target Lesion (NT5)</v>
      </c>
      <c r="C398" s="74"/>
      <c r="D398" s="75"/>
      <c r="E398" s="5"/>
      <c r="F398" s="17"/>
      <c r="G398" s="5"/>
      <c r="H398" s="32"/>
      <c r="I398" s="32"/>
      <c r="J398" s="32"/>
      <c r="K398" s="5"/>
      <c r="L398" s="10"/>
      <c r="M398" s="10"/>
      <c r="N398" s="10"/>
      <c r="O398" s="10"/>
      <c r="P398" s="10"/>
      <c r="Q398" s="5"/>
      <c r="R398" s="65"/>
      <c r="AN398" s="63" t="s">
        <v>3629</v>
      </c>
      <c r="AZ398" s="37" t="str">
        <f>IFERROR(IF(COUNTA(H398,I398,J398)=3,DATE(J398,MATCH(I398,{"Jan";"Feb";"Mar";"Apr";"May";"Jun";"Jul";"Aug";"Sep";"Oct";"Nov";"Dec"},0),H398),""),"")</f>
        <v/>
      </c>
      <c r="CB398" s="65"/>
    </row>
    <row r="399" spans="1:80" x14ac:dyDescent="0.25">
      <c r="A399" s="10"/>
      <c r="B399" s="8" t="s">
        <v>470</v>
      </c>
      <c r="C399" s="8" t="s">
        <v>471</v>
      </c>
      <c r="D399" s="8"/>
      <c r="E399" s="9"/>
      <c r="F399" s="8" t="s">
        <v>472</v>
      </c>
      <c r="G399" s="9"/>
      <c r="H399" s="8" t="s">
        <v>473</v>
      </c>
      <c r="I399" s="8" t="s">
        <v>474</v>
      </c>
      <c r="J399" s="8" t="s">
        <v>475</v>
      </c>
      <c r="K399" s="5"/>
      <c r="L399" s="10"/>
      <c r="M399" s="10"/>
      <c r="N399" s="10"/>
      <c r="O399" s="10"/>
      <c r="P399" s="10"/>
      <c r="Q399" s="5"/>
      <c r="R399" s="65"/>
      <c r="AN399" s="63" t="s">
        <v>3630</v>
      </c>
      <c r="AZ399" s="37" t="str">
        <f>IFERROR(IF(COUNTA(H399,I399,J399)=3,DATE(J399,MATCH(I399,{"Jan";"Feb";"Mar";"Apr";"May";"Jun";"Jul";"Aug";"Sep";"Oct";"Nov";"Dec"},0),H399),""),"")</f>
        <v/>
      </c>
      <c r="CB399" s="65"/>
    </row>
    <row r="400" spans="1:80" x14ac:dyDescent="0.25">
      <c r="A400" s="10"/>
      <c r="B400" s="76" t="str">
        <f ca="1">BA400&amp;BB400&amp;BC400&amp;BD400&amp;BE400&amp;BF400&amp;BG400&amp;BH400&amp;BI400&amp;BJ400&amp;BK400&amp;BL400&amp;BM400</f>
        <v/>
      </c>
      <c r="C400" s="77"/>
      <c r="D400" s="77"/>
      <c r="E400" s="77"/>
      <c r="F400" s="77"/>
      <c r="G400" s="77"/>
      <c r="H400" s="77"/>
      <c r="I400" s="77"/>
      <c r="J400" s="77"/>
      <c r="K400" s="77"/>
      <c r="L400" s="77"/>
      <c r="M400" s="77"/>
      <c r="N400" s="77"/>
      <c r="O400" s="77"/>
      <c r="P400" s="77"/>
      <c r="Q400" s="5"/>
      <c r="R400" s="65"/>
      <c r="AN400" s="63" t="s">
        <v>3631</v>
      </c>
      <c r="AZ400" s="37" t="str">
        <f>IFERROR(IF(COUNTA(H400,I400,J400)=3,DATE(J400,MATCH(I400,{"Jan";"Feb";"Mar";"Apr";"May";"Jun";"Jul";"Aug";"Sep";"Oct";"Nov";"Dec"},0),H400),""),"")</f>
        <v/>
      </c>
      <c r="BA400" s="37" t="str">
        <f>IF(AND(C305="",H398="",C398&lt;&gt;""),"Please enter a complete visit or assessment date.  ","")</f>
        <v/>
      </c>
      <c r="BB400" s="37" t="str">
        <f>IF(C398="","",IF(AND(COUNTA(C305,D305,E305)&gt;1,COUNTA(C305,D305,E305)&lt;3),"Please enter a complete visit date.  ",IF(COUNTA(C305,D305,E305)=0,"",IF(COUNTIF(AN$2:AN$7306,C305&amp;D305&amp;E305)&gt;0,"","Enter a valid visit date.  "))))</f>
        <v/>
      </c>
      <c r="BC400" s="37" t="str">
        <f>IF(AND(COUNTA(H398,I398,J398)&gt;1,COUNTA(H398,I398,J398)&lt;3),"Please enter a complete assessment date.  ",IF(COUNTA(H398,I398,J398)=0,"",IF(COUNTIF(AN$2:AN$7306,H398&amp;I398&amp;J398)&gt;0,"","Enter a valid assessment date.  ")))</f>
        <v/>
      </c>
      <c r="BD400" s="37" t="str">
        <f t="shared" ref="BD400" si="224">IF(AND(C398="",H398&amp;I398&amp;H398&amp;J398&lt;&gt;""),"Information on this lesion exists, but no evaluation result is entered.  ","")</f>
        <v/>
      </c>
      <c r="BE400" s="37" t="str">
        <f ca="1">IF(C398="","",IF(AZ305="","",IF(AZ305&gt;NOW(),"Visit date is in the future.  ","")))</f>
        <v/>
      </c>
      <c r="BF400" s="37" t="str">
        <f t="shared" ref="BF400" ca="1" si="225">IF(AZ398&lt;&gt;"",IF(AZ398&gt;NOW(),"Assessment date is in the future.  ",""),"")</f>
        <v/>
      </c>
      <c r="BG400" s="37" t="str">
        <f t="shared" ref="BG400" si="226">IF(AND(C398&lt;&gt;"",F398&lt;&gt;""),"The result cannot be provided if indicated as Not Done.  ","")</f>
        <v/>
      </c>
      <c r="BH400" s="37" t="str">
        <f>IF(AZ305="","",IF(AZ305&lt;=AZ299,"Visit date is not after visit or assessment dates in the prior visit.  ",""))</f>
        <v/>
      </c>
      <c r="BI400" s="37" t="str">
        <f>IF(AZ398&lt;&gt;"",IF(AZ398&lt;=AZ299,"Assessment date is not after visit or assessment dates in the prior visit.  ",""),"")</f>
        <v/>
      </c>
      <c r="BJ400" s="37" t="str">
        <f>IF(AND(C302="",OR(C398&lt;&gt;"",F398&lt;&gt;"")),"The Visit ID is missing.  ","")</f>
        <v/>
      </c>
      <c r="BK400" s="37" t="str">
        <f>IF(AND(OR(C398&lt;&gt;"",F398&lt;&gt;""),C$108=""),"No V0 lesion information exists for this same lesion (if you are adding a NEW lesion, go to New Lesion section).  ","")</f>
        <v/>
      </c>
      <c r="BM400" s="37" t="str">
        <f>IF(AND(C398&lt;&gt;"",COUNTIF(AJ$2:AJ$21,C302)&gt;1),"Visit ID already used.  ","")</f>
        <v/>
      </c>
      <c r="CA400" s="37" t="str">
        <f t="shared" ca="1" si="217"/>
        <v>V2Clean</v>
      </c>
      <c r="CB400" s="65"/>
    </row>
    <row r="401" spans="1:80" x14ac:dyDescent="0.25">
      <c r="A401" s="10"/>
      <c r="B401" s="77"/>
      <c r="C401" s="77"/>
      <c r="D401" s="77"/>
      <c r="E401" s="77"/>
      <c r="F401" s="77"/>
      <c r="G401" s="77"/>
      <c r="H401" s="77"/>
      <c r="I401" s="77"/>
      <c r="J401" s="77"/>
      <c r="K401" s="77"/>
      <c r="L401" s="77"/>
      <c r="M401" s="77"/>
      <c r="N401" s="77"/>
      <c r="O401" s="77"/>
      <c r="P401" s="77"/>
      <c r="Q401" s="5"/>
      <c r="R401" s="65"/>
      <c r="AN401" s="63" t="s">
        <v>3632</v>
      </c>
      <c r="AZ401" s="37" t="str">
        <f>IFERROR(IF(COUNTA(H401,I401,J401)=3,DATE(J401,MATCH(I401,{"Jan";"Feb";"Mar";"Apr";"May";"Jun";"Jul";"Aug";"Sep";"Oct";"Nov";"Dec"},0),H401),""),"")</f>
        <v/>
      </c>
      <c r="CB401" s="65"/>
    </row>
    <row r="402" spans="1:80" x14ac:dyDescent="0.25">
      <c r="A402" s="10"/>
      <c r="B402" s="10"/>
      <c r="C402" s="10"/>
      <c r="D402" s="10"/>
      <c r="E402" s="10"/>
      <c r="F402" s="10"/>
      <c r="G402" s="10"/>
      <c r="H402" s="12"/>
      <c r="I402" s="5"/>
      <c r="J402" s="5"/>
      <c r="K402" s="5"/>
      <c r="L402" s="10"/>
      <c r="M402" s="10"/>
      <c r="N402" s="10"/>
      <c r="O402" s="10"/>
      <c r="P402" s="10"/>
      <c r="Q402" s="5"/>
      <c r="R402" s="65"/>
      <c r="AN402" s="63" t="s">
        <v>3633</v>
      </c>
      <c r="AZ402" s="37" t="str">
        <f>IFERROR(IF(COUNTA(H402,I402,J402)=3,DATE(J402,MATCH(I402,{"Jan";"Feb";"Mar";"Apr";"May";"Jun";"Jul";"Aug";"Sep";"Oct";"Nov";"Dec"},0),H402),""),"")</f>
        <v/>
      </c>
      <c r="CB402" s="65"/>
    </row>
    <row r="403" spans="1:80" x14ac:dyDescent="0.25">
      <c r="A403" s="10"/>
      <c r="B403" s="10"/>
      <c r="C403" s="10"/>
      <c r="D403" s="10"/>
      <c r="E403" s="10"/>
      <c r="F403" s="10"/>
      <c r="G403" s="10"/>
      <c r="H403" s="12" t="s">
        <v>92</v>
      </c>
      <c r="I403" s="5"/>
      <c r="J403" s="5"/>
      <c r="K403" s="5"/>
      <c r="L403" s="10"/>
      <c r="M403" s="10"/>
      <c r="N403" s="10"/>
      <c r="O403" s="10"/>
      <c r="P403" s="10"/>
      <c r="Q403" s="5"/>
      <c r="R403" s="65"/>
      <c r="AN403" s="63" t="s">
        <v>3634</v>
      </c>
      <c r="AZ403" s="37" t="str">
        <f>IFERROR(IF(COUNTA(H403,I403,J403)=3,DATE(J403,MATCH(I403,{"Jan";"Feb";"Mar";"Apr";"May";"Jun";"Jul";"Aug";"Sep";"Oct";"Nov";"Dec"},0),H403),""),"")</f>
        <v/>
      </c>
      <c r="CB403" s="65"/>
    </row>
    <row r="404" spans="1:80" x14ac:dyDescent="0.25">
      <c r="A404" s="10"/>
      <c r="B404" s="5"/>
      <c r="C404" s="7" t="s">
        <v>186</v>
      </c>
      <c r="D404" s="7"/>
      <c r="E404" s="7"/>
      <c r="F404" s="7" t="s">
        <v>315</v>
      </c>
      <c r="G404" s="5"/>
      <c r="H404" s="7" t="s">
        <v>47</v>
      </c>
      <c r="I404" s="7" t="s">
        <v>48</v>
      </c>
      <c r="J404" s="7" t="s">
        <v>49</v>
      </c>
      <c r="K404" s="5"/>
      <c r="L404" s="10"/>
      <c r="M404" s="10"/>
      <c r="N404" s="10"/>
      <c r="O404" s="10"/>
      <c r="P404" s="10"/>
      <c r="Q404" s="5"/>
      <c r="R404" s="65"/>
      <c r="AN404" s="63" t="s">
        <v>3635</v>
      </c>
      <c r="AZ404" s="37" t="str">
        <f>IFERROR(IF(COUNTA(H404,I404,J404)=3,DATE(J404,MATCH(I404,{"Jan";"Feb";"Mar";"Apr";"May";"Jun";"Jul";"Aug";"Sep";"Oct";"Nov";"Dec"},0),H404),""),"")</f>
        <v/>
      </c>
      <c r="CB404" s="65"/>
    </row>
    <row r="405" spans="1:80" x14ac:dyDescent="0.25">
      <c r="A405" s="10"/>
      <c r="B405" s="39" t="str">
        <f xml:space="preserve"> C302&amp;" Non-Target Lesion (NT6)"</f>
        <v>V2 Non-Target Lesion (NT6)</v>
      </c>
      <c r="C405" s="74"/>
      <c r="D405" s="75"/>
      <c r="E405" s="5"/>
      <c r="F405" s="17"/>
      <c r="G405" s="5"/>
      <c r="H405" s="32"/>
      <c r="I405" s="32"/>
      <c r="J405" s="32"/>
      <c r="K405" s="5"/>
      <c r="L405" s="10"/>
      <c r="M405" s="10"/>
      <c r="N405" s="10"/>
      <c r="O405" s="10"/>
      <c r="P405" s="10"/>
      <c r="Q405" s="5"/>
      <c r="R405" s="65"/>
      <c r="AN405" s="63" t="s">
        <v>3636</v>
      </c>
      <c r="AZ405" s="37" t="str">
        <f>IFERROR(IF(COUNTA(H405,I405,J405)=3,DATE(J405,MATCH(I405,{"Jan";"Feb";"Mar";"Apr";"May";"Jun";"Jul";"Aug";"Sep";"Oct";"Nov";"Dec"},0),H405),""),"")</f>
        <v/>
      </c>
      <c r="CB405" s="65"/>
    </row>
    <row r="406" spans="1:80" x14ac:dyDescent="0.25">
      <c r="A406" s="10"/>
      <c r="B406" s="8" t="s">
        <v>476</v>
      </c>
      <c r="C406" s="8" t="s">
        <v>477</v>
      </c>
      <c r="D406" s="8"/>
      <c r="E406" s="9"/>
      <c r="F406" s="8" t="s">
        <v>478</v>
      </c>
      <c r="G406" s="9"/>
      <c r="H406" s="8" t="s">
        <v>479</v>
      </c>
      <c r="I406" s="8" t="s">
        <v>480</v>
      </c>
      <c r="J406" s="8" t="s">
        <v>481</v>
      </c>
      <c r="K406" s="5"/>
      <c r="L406" s="10"/>
      <c r="M406" s="10"/>
      <c r="N406" s="10"/>
      <c r="O406" s="10"/>
      <c r="P406" s="10"/>
      <c r="Q406" s="5"/>
      <c r="R406" s="65"/>
      <c r="AN406" s="63" t="s">
        <v>3637</v>
      </c>
      <c r="AZ406" s="37" t="str">
        <f>IFERROR(IF(COUNTA(H406,I406,J406)=3,DATE(J406,MATCH(I406,{"Jan";"Feb";"Mar";"Apr";"May";"Jun";"Jul";"Aug";"Sep";"Oct";"Nov";"Dec"},0),H406),""),"")</f>
        <v/>
      </c>
      <c r="CB406" s="65"/>
    </row>
    <row r="407" spans="1:80" x14ac:dyDescent="0.25">
      <c r="A407" s="10"/>
      <c r="B407" s="76" t="str">
        <f ca="1">BA407&amp;BB407&amp;BC407&amp;BD407&amp;BE407&amp;BF407&amp;BG407&amp;BH407&amp;BI407&amp;BJ407&amp;BK407&amp;BL407&amp;BM407</f>
        <v/>
      </c>
      <c r="C407" s="77"/>
      <c r="D407" s="77"/>
      <c r="E407" s="77"/>
      <c r="F407" s="77"/>
      <c r="G407" s="77"/>
      <c r="H407" s="77"/>
      <c r="I407" s="77"/>
      <c r="J407" s="77"/>
      <c r="K407" s="77"/>
      <c r="L407" s="77"/>
      <c r="M407" s="77"/>
      <c r="N407" s="77"/>
      <c r="O407" s="77"/>
      <c r="P407" s="77"/>
      <c r="Q407" s="5"/>
      <c r="R407" s="65"/>
      <c r="AN407" s="63" t="s">
        <v>3638</v>
      </c>
      <c r="AZ407" s="37" t="str">
        <f>IFERROR(IF(COUNTA(H407,I407,J407)=3,DATE(J407,MATCH(I407,{"Jan";"Feb";"Mar";"Apr";"May";"Jun";"Jul";"Aug";"Sep";"Oct";"Nov";"Dec"},0),H407),""),"")</f>
        <v/>
      </c>
      <c r="BA407" s="37" t="str">
        <f>IF(AND(C305="",H405="",C405&lt;&gt;""),"Please enter a complete visit or assessment date.  ","")</f>
        <v/>
      </c>
      <c r="BB407" s="37" t="str">
        <f>IF(C405="","",IF(AND(COUNTA(C305,D305,E305)&gt;1,COUNTA(C305,D305,E305)&lt;3),"Please enter a complete visit date.  ",IF(COUNTA(C305,D305,E305)=0,"",IF(COUNTIF(AN$2:AN$7306,C305&amp;D305&amp;E305)&gt;0,"","Enter a valid visit date.  "))))</f>
        <v/>
      </c>
      <c r="BC407" s="37" t="str">
        <f>IF(AND(COUNTA(H405,I405,J405)&gt;1,COUNTA(H405,I405,J405)&lt;3),"Please enter a complete assessment date.  ",IF(COUNTA(H405,I405,J405)=0,"",IF(COUNTIF(AN$2:AN$7306,H405&amp;I405&amp;J405)&gt;0,"","Enter a valid assessment date.  ")))</f>
        <v/>
      </c>
      <c r="BD407" s="37" t="str">
        <f t="shared" ref="BD407" si="227">IF(AND(C405="",H405&amp;I405&amp;H405&amp;J405&lt;&gt;""),"Information on this lesion exists, but no evaluation result is entered.  ","")</f>
        <v/>
      </c>
      <c r="BE407" s="37" t="str">
        <f ca="1">IF(C405="","",IF(AZ305="","",IF(AZ305&gt;NOW(),"Visit date is in the future.  ","")))</f>
        <v/>
      </c>
      <c r="BF407" s="37" t="str">
        <f t="shared" ref="BF407" ca="1" si="228">IF(AZ405&lt;&gt;"",IF(AZ405&gt;NOW(),"Assessment date is in the future.  ",""),"")</f>
        <v/>
      </c>
      <c r="BG407" s="37" t="str">
        <f t="shared" ref="BG407" si="229">IF(AND(C405&lt;&gt;"",F405&lt;&gt;""),"The result cannot be provided if indicated as Not Done.  ","")</f>
        <v/>
      </c>
      <c r="BH407" s="37" t="str">
        <f>IF(AZ305="","",IF(AZ305&lt;=AZ299,"Visit date is not after visit or assessment dates in the prior visit.  ",""))</f>
        <v/>
      </c>
      <c r="BI407" s="37" t="str">
        <f>IF(AZ405&lt;&gt;"",IF(AZ405&lt;=AZ299,"Assessment date is not after visit or assessment dates in the prior visit.  ",""),"")</f>
        <v/>
      </c>
      <c r="BJ407" s="37" t="str">
        <f>IF(AND(C302="",OR(C405&lt;&gt;"",F405&lt;&gt;"")),"The Visit ID is missing.  ","")</f>
        <v/>
      </c>
      <c r="BK407" s="37" t="str">
        <f>IF(AND(OR(C405&lt;&gt;"",F405&lt;&gt;""),C$115=""),"No V0 lesion information exists for this same lesion (if you are adding a NEW lesion, go to New Lesion section).  ","")</f>
        <v/>
      </c>
      <c r="BM407" s="37" t="str">
        <f>IF(AND(C405&lt;&gt;"",COUNTIF(AJ$2:AJ$21,C302)&gt;1),"Visit ID already used.  ","")</f>
        <v/>
      </c>
      <c r="CA407" s="37" t="str">
        <f t="shared" ca="1" si="217"/>
        <v>V2Clean</v>
      </c>
      <c r="CB407" s="65"/>
    </row>
    <row r="408" spans="1:80" x14ac:dyDescent="0.25">
      <c r="A408" s="10"/>
      <c r="B408" s="77"/>
      <c r="C408" s="77"/>
      <c r="D408" s="77"/>
      <c r="E408" s="77"/>
      <c r="F408" s="77"/>
      <c r="G408" s="77"/>
      <c r="H408" s="77"/>
      <c r="I408" s="77"/>
      <c r="J408" s="77"/>
      <c r="K408" s="77"/>
      <c r="L408" s="77"/>
      <c r="M408" s="77"/>
      <c r="N408" s="77"/>
      <c r="O408" s="77"/>
      <c r="P408" s="77"/>
      <c r="Q408" s="5"/>
      <c r="R408" s="65"/>
      <c r="AN408" s="63" t="s">
        <v>3639</v>
      </c>
      <c r="AZ408" s="37" t="str">
        <f>IFERROR(IF(COUNTA(H408,I408,J408)=3,DATE(J408,MATCH(I408,{"Jan";"Feb";"Mar";"Apr";"May";"Jun";"Jul";"Aug";"Sep";"Oct";"Nov";"Dec"},0),H408),""),"")</f>
        <v/>
      </c>
      <c r="CB408" s="65"/>
    </row>
    <row r="409" spans="1:80" x14ac:dyDescent="0.25">
      <c r="A409" s="10"/>
      <c r="B409" s="10"/>
      <c r="C409" s="10"/>
      <c r="D409" s="10"/>
      <c r="E409" s="10"/>
      <c r="F409" s="10"/>
      <c r="G409" s="10"/>
      <c r="H409" s="12"/>
      <c r="I409" s="5"/>
      <c r="J409" s="5"/>
      <c r="K409" s="5"/>
      <c r="L409" s="10"/>
      <c r="M409" s="10"/>
      <c r="N409" s="10"/>
      <c r="O409" s="10"/>
      <c r="P409" s="10"/>
      <c r="Q409" s="5"/>
      <c r="R409" s="65"/>
      <c r="AN409" s="63" t="s">
        <v>3640</v>
      </c>
      <c r="AZ409" s="37" t="str">
        <f>IFERROR(IF(COUNTA(H409,I409,J409)=3,DATE(J409,MATCH(I409,{"Jan";"Feb";"Mar";"Apr";"May";"Jun";"Jul";"Aug";"Sep";"Oct";"Nov";"Dec"},0),H409),""),"")</f>
        <v/>
      </c>
      <c r="CB409" s="65"/>
    </row>
    <row r="410" spans="1:80" x14ac:dyDescent="0.25">
      <c r="A410" s="10"/>
      <c r="B410" s="10"/>
      <c r="C410" s="10"/>
      <c r="D410" s="10"/>
      <c r="E410" s="10"/>
      <c r="F410" s="10"/>
      <c r="G410" s="10"/>
      <c r="H410" s="12" t="s">
        <v>92</v>
      </c>
      <c r="I410" s="5"/>
      <c r="J410" s="5"/>
      <c r="K410" s="5"/>
      <c r="L410" s="10"/>
      <c r="M410" s="10"/>
      <c r="N410" s="10"/>
      <c r="O410" s="10"/>
      <c r="P410" s="10"/>
      <c r="Q410" s="5"/>
      <c r="R410" s="65"/>
      <c r="AN410" s="63" t="s">
        <v>3641</v>
      </c>
      <c r="AZ410" s="37" t="str">
        <f>IFERROR(IF(COUNTA(H410,I410,J410)=3,DATE(J410,MATCH(I410,{"Jan";"Feb";"Mar";"Apr";"May";"Jun";"Jul";"Aug";"Sep";"Oct";"Nov";"Dec"},0),H410),""),"")</f>
        <v/>
      </c>
      <c r="CB410" s="65"/>
    </row>
    <row r="411" spans="1:80" x14ac:dyDescent="0.25">
      <c r="A411" s="10"/>
      <c r="B411" s="5"/>
      <c r="C411" s="7" t="s">
        <v>186</v>
      </c>
      <c r="D411" s="7"/>
      <c r="E411" s="7"/>
      <c r="F411" s="7" t="s">
        <v>315</v>
      </c>
      <c r="G411" s="5"/>
      <c r="H411" s="7" t="s">
        <v>47</v>
      </c>
      <c r="I411" s="7" t="s">
        <v>48</v>
      </c>
      <c r="J411" s="7" t="s">
        <v>49</v>
      </c>
      <c r="K411" s="5"/>
      <c r="L411" s="10"/>
      <c r="M411" s="10"/>
      <c r="N411" s="10"/>
      <c r="O411" s="10"/>
      <c r="P411" s="10"/>
      <c r="Q411" s="5"/>
      <c r="R411" s="65"/>
      <c r="AN411" s="63" t="s">
        <v>3642</v>
      </c>
      <c r="AZ411" s="37" t="str">
        <f>IFERROR(IF(COUNTA(H411,I411,J411)=3,DATE(J411,MATCH(I411,{"Jan";"Feb";"Mar";"Apr";"May";"Jun";"Jul";"Aug";"Sep";"Oct";"Nov";"Dec"},0),H411),""),"")</f>
        <v/>
      </c>
      <c r="CB411" s="65"/>
    </row>
    <row r="412" spans="1:80" x14ac:dyDescent="0.25">
      <c r="A412" s="10"/>
      <c r="B412" s="39" t="str">
        <f xml:space="preserve"> C302&amp;" Non-Target Lesion (NT7)"</f>
        <v>V2 Non-Target Lesion (NT7)</v>
      </c>
      <c r="C412" s="74"/>
      <c r="D412" s="75"/>
      <c r="E412" s="5"/>
      <c r="F412" s="17"/>
      <c r="G412" s="5"/>
      <c r="H412" s="32"/>
      <c r="I412" s="32"/>
      <c r="J412" s="32"/>
      <c r="K412" s="5"/>
      <c r="L412" s="10"/>
      <c r="M412" s="10"/>
      <c r="N412" s="10"/>
      <c r="O412" s="10"/>
      <c r="P412" s="10"/>
      <c r="Q412" s="5"/>
      <c r="R412" s="65"/>
      <c r="AN412" s="63" t="s">
        <v>3643</v>
      </c>
      <c r="AZ412" s="37" t="str">
        <f>IFERROR(IF(COUNTA(H412,I412,J412)=3,DATE(J412,MATCH(I412,{"Jan";"Feb";"Mar";"Apr";"May";"Jun";"Jul";"Aug";"Sep";"Oct";"Nov";"Dec"},0),H412),""),"")</f>
        <v/>
      </c>
      <c r="CB412" s="65"/>
    </row>
    <row r="413" spans="1:80" x14ac:dyDescent="0.25">
      <c r="A413" s="10"/>
      <c r="B413" s="8" t="s">
        <v>482</v>
      </c>
      <c r="C413" s="8" t="s">
        <v>483</v>
      </c>
      <c r="D413" s="8"/>
      <c r="E413" s="9"/>
      <c r="F413" s="8" t="s">
        <v>484</v>
      </c>
      <c r="G413" s="9"/>
      <c r="H413" s="8" t="s">
        <v>485</v>
      </c>
      <c r="I413" s="8" t="s">
        <v>486</v>
      </c>
      <c r="J413" s="8" t="s">
        <v>487</v>
      </c>
      <c r="K413" s="5"/>
      <c r="L413" s="10"/>
      <c r="M413" s="10"/>
      <c r="N413" s="10"/>
      <c r="O413" s="10"/>
      <c r="P413" s="10"/>
      <c r="Q413" s="5"/>
      <c r="R413" s="65"/>
      <c r="AN413" s="63" t="s">
        <v>3644</v>
      </c>
      <c r="AZ413" s="37" t="str">
        <f>IFERROR(IF(COUNTA(H413,I413,J413)=3,DATE(J413,MATCH(I413,{"Jan";"Feb";"Mar";"Apr";"May";"Jun";"Jul";"Aug";"Sep";"Oct";"Nov";"Dec"},0),H413),""),"")</f>
        <v/>
      </c>
      <c r="CB413" s="65"/>
    </row>
    <row r="414" spans="1:80" x14ac:dyDescent="0.25">
      <c r="A414" s="10"/>
      <c r="B414" s="76" t="str">
        <f ca="1">BA414&amp;BB414&amp;BC414&amp;BD414&amp;BE414&amp;BF414&amp;BG414&amp;BH414&amp;BI414&amp;BJ414&amp;BK414&amp;BL414&amp;BM414</f>
        <v/>
      </c>
      <c r="C414" s="77"/>
      <c r="D414" s="77"/>
      <c r="E414" s="77"/>
      <c r="F414" s="77"/>
      <c r="G414" s="77"/>
      <c r="H414" s="77"/>
      <c r="I414" s="77"/>
      <c r="J414" s="77"/>
      <c r="K414" s="77"/>
      <c r="L414" s="77"/>
      <c r="M414" s="77"/>
      <c r="N414" s="77"/>
      <c r="O414" s="77"/>
      <c r="P414" s="77"/>
      <c r="Q414" s="5"/>
      <c r="R414" s="65"/>
      <c r="AN414" s="63" t="s">
        <v>3645</v>
      </c>
      <c r="AZ414" s="37" t="str">
        <f>IFERROR(IF(COUNTA(H414,I414,J414)=3,DATE(J414,MATCH(I414,{"Jan";"Feb";"Mar";"Apr";"May";"Jun";"Jul";"Aug";"Sep";"Oct";"Nov";"Dec"},0),H414),""),"")</f>
        <v/>
      </c>
      <c r="BA414" s="37" t="str">
        <f>IF(AND(C305="",H412="",C412&lt;&gt;""),"Please enter a complete visit or assessment date.  ","")</f>
        <v/>
      </c>
      <c r="BB414" s="37" t="str">
        <f>IF(C412="","",IF(AND(COUNTA(C305,D305,E305)&gt;1,COUNTA(C305,D305,E305)&lt;3),"Please enter a complete visit date.  ",IF(COUNTA(C305,D305,E305)=0,"",IF(COUNTIF(AN$2:AN$7306,C305&amp;D305&amp;E305)&gt;0,"","Enter a valid visit date.  "))))</f>
        <v/>
      </c>
      <c r="BC414" s="37" t="str">
        <f>IF(AND(COUNTA(H412,I412,J412)&gt;1,COUNTA(H412,I412,J412)&lt;3),"Please enter a complete assessment date.  ",IF(COUNTA(H412,I412,J412)=0,"",IF(COUNTIF(AN$2:AN$7306,H412&amp;I412&amp;J412)&gt;0,"","Enter a valid assessment date.  ")))</f>
        <v/>
      </c>
      <c r="BD414" s="37" t="str">
        <f t="shared" ref="BD414" si="230">IF(AND(C412="",H412&amp;I412&amp;H412&amp;J412&lt;&gt;""),"Information on this lesion exists, but no evaluation result is entered.  ","")</f>
        <v/>
      </c>
      <c r="BE414" s="37" t="str">
        <f ca="1">IF(C412="","",IF(AZ305="","",IF(AZ305&gt;NOW(),"Visit date is in the future.  ","")))</f>
        <v/>
      </c>
      <c r="BF414" s="37" t="str">
        <f t="shared" ref="BF414" ca="1" si="231">IF(AZ412&lt;&gt;"",IF(AZ412&gt;NOW(),"Assessment date is in the future.  ",""),"")</f>
        <v/>
      </c>
      <c r="BG414" s="37" t="str">
        <f t="shared" ref="BG414" si="232">IF(AND(C412&lt;&gt;"",F412&lt;&gt;""),"The result cannot be provided if indicated as Not Done.  ","")</f>
        <v/>
      </c>
      <c r="BH414" s="37" t="str">
        <f>IF(AZ305="","",IF(AZ305&lt;=AZ299,"Visit date is not after visit or assessment dates in the prior visit.  ",""))</f>
        <v/>
      </c>
      <c r="BI414" s="37" t="str">
        <f>IF(AZ412&lt;&gt;"",IF(AZ412&lt;=AZ299,"Assessment date is not after visit or assessment dates in the prior visit.  ",""),"")</f>
        <v/>
      </c>
      <c r="BJ414" s="37" t="str">
        <f>IF(AND(C302="",OR(C412&lt;&gt;"",F412&lt;&gt;"")),"The Visit ID is missing.  ","")</f>
        <v/>
      </c>
      <c r="BK414" s="37" t="str">
        <f>IF(AND(OR(C412&lt;&gt;"",F412&lt;&gt;""),C$122=""),"No V0 lesion information exists for this same lesion (if you are adding a NEW lesion, go to New Lesion section).  ","")</f>
        <v/>
      </c>
      <c r="BM414" s="37" t="str">
        <f>IF(AND(C412&lt;&gt;"",COUNTIF(AJ$2:AJ$21,C302)&gt;1),"Visit ID already used.  ","")</f>
        <v/>
      </c>
      <c r="CA414" s="37" t="str">
        <f t="shared" ca="1" si="217"/>
        <v>V2Clean</v>
      </c>
      <c r="CB414" s="65"/>
    </row>
    <row r="415" spans="1:80" x14ac:dyDescent="0.25">
      <c r="A415" s="10"/>
      <c r="B415" s="77"/>
      <c r="C415" s="77"/>
      <c r="D415" s="77"/>
      <c r="E415" s="77"/>
      <c r="F415" s="77"/>
      <c r="G415" s="77"/>
      <c r="H415" s="77"/>
      <c r="I415" s="77"/>
      <c r="J415" s="77"/>
      <c r="K415" s="77"/>
      <c r="L415" s="77"/>
      <c r="M415" s="77"/>
      <c r="N415" s="77"/>
      <c r="O415" s="77"/>
      <c r="P415" s="77"/>
      <c r="Q415" s="5"/>
      <c r="R415" s="65"/>
      <c r="AN415" s="63" t="s">
        <v>3646</v>
      </c>
      <c r="AZ415" s="37" t="str">
        <f>IFERROR(IF(COUNTA(H415,I415,J415)=3,DATE(J415,MATCH(I415,{"Jan";"Feb";"Mar";"Apr";"May";"Jun";"Jul";"Aug";"Sep";"Oct";"Nov";"Dec"},0),H415),""),"")</f>
        <v/>
      </c>
      <c r="CB415" s="65"/>
    </row>
    <row r="416" spans="1:80" x14ac:dyDescent="0.25">
      <c r="A416" s="10"/>
      <c r="B416" s="10"/>
      <c r="C416" s="10"/>
      <c r="D416" s="10"/>
      <c r="E416" s="10"/>
      <c r="F416" s="10"/>
      <c r="G416" s="10"/>
      <c r="H416" s="12"/>
      <c r="I416" s="5"/>
      <c r="J416" s="5"/>
      <c r="K416" s="5"/>
      <c r="L416" s="10"/>
      <c r="M416" s="10"/>
      <c r="N416" s="10"/>
      <c r="O416" s="10"/>
      <c r="P416" s="10"/>
      <c r="Q416" s="5"/>
      <c r="R416" s="65"/>
      <c r="AN416" s="63" t="s">
        <v>3647</v>
      </c>
      <c r="AZ416" s="37" t="str">
        <f>IFERROR(IF(COUNTA(H416,I416,J416)=3,DATE(J416,MATCH(I416,{"Jan";"Feb";"Mar";"Apr";"May";"Jun";"Jul";"Aug";"Sep";"Oct";"Nov";"Dec"},0),H416),""),"")</f>
        <v/>
      </c>
      <c r="CB416" s="65"/>
    </row>
    <row r="417" spans="1:80" x14ac:dyDescent="0.25">
      <c r="A417" s="10"/>
      <c r="B417" s="10"/>
      <c r="C417" s="10"/>
      <c r="D417" s="10"/>
      <c r="E417" s="10"/>
      <c r="F417" s="10"/>
      <c r="G417" s="10"/>
      <c r="H417" s="12" t="s">
        <v>92</v>
      </c>
      <c r="I417" s="5"/>
      <c r="J417" s="5"/>
      <c r="K417" s="5"/>
      <c r="L417" s="10"/>
      <c r="M417" s="10"/>
      <c r="N417" s="10"/>
      <c r="O417" s="10"/>
      <c r="P417" s="10"/>
      <c r="Q417" s="5"/>
      <c r="R417" s="65"/>
      <c r="AN417" s="63" t="s">
        <v>3648</v>
      </c>
      <c r="AZ417" s="37" t="str">
        <f>IFERROR(IF(COUNTA(H417,I417,J417)=3,DATE(J417,MATCH(I417,{"Jan";"Feb";"Mar";"Apr";"May";"Jun";"Jul";"Aug";"Sep";"Oct";"Nov";"Dec"},0),H417),""),"")</f>
        <v/>
      </c>
      <c r="CB417" s="65"/>
    </row>
    <row r="418" spans="1:80" x14ac:dyDescent="0.25">
      <c r="A418" s="10"/>
      <c r="B418" s="5"/>
      <c r="C418" s="7" t="s">
        <v>186</v>
      </c>
      <c r="D418" s="7"/>
      <c r="E418" s="7"/>
      <c r="F418" s="7" t="s">
        <v>315</v>
      </c>
      <c r="G418" s="5"/>
      <c r="H418" s="7" t="s">
        <v>47</v>
      </c>
      <c r="I418" s="7" t="s">
        <v>48</v>
      </c>
      <c r="J418" s="7" t="s">
        <v>49</v>
      </c>
      <c r="K418" s="5"/>
      <c r="L418" s="10"/>
      <c r="M418" s="10"/>
      <c r="N418" s="10"/>
      <c r="O418" s="10"/>
      <c r="P418" s="10"/>
      <c r="Q418" s="5"/>
      <c r="R418" s="65"/>
      <c r="AN418" s="63" t="s">
        <v>3649</v>
      </c>
      <c r="AZ418" s="37" t="str">
        <f>IFERROR(IF(COUNTA(H418,I418,J418)=3,DATE(J418,MATCH(I418,{"Jan";"Feb";"Mar";"Apr";"May";"Jun";"Jul";"Aug";"Sep";"Oct";"Nov";"Dec"},0),H418),""),"")</f>
        <v/>
      </c>
      <c r="CB418" s="65"/>
    </row>
    <row r="419" spans="1:80" x14ac:dyDescent="0.25">
      <c r="A419" s="10"/>
      <c r="B419" s="39" t="str">
        <f xml:space="preserve"> C302&amp;" Non-Target Lesion (NT8)"</f>
        <v>V2 Non-Target Lesion (NT8)</v>
      </c>
      <c r="C419" s="74"/>
      <c r="D419" s="75"/>
      <c r="E419" s="5"/>
      <c r="F419" s="17"/>
      <c r="G419" s="5"/>
      <c r="H419" s="32"/>
      <c r="I419" s="32"/>
      <c r="J419" s="32"/>
      <c r="K419" s="5"/>
      <c r="L419" s="10"/>
      <c r="M419" s="10"/>
      <c r="N419" s="10"/>
      <c r="O419" s="10"/>
      <c r="P419" s="10"/>
      <c r="Q419" s="5"/>
      <c r="R419" s="65"/>
      <c r="AN419" s="63" t="s">
        <v>3650</v>
      </c>
      <c r="AZ419" s="37" t="str">
        <f>IFERROR(IF(COUNTA(H419,I419,J419)=3,DATE(J419,MATCH(I419,{"Jan";"Feb";"Mar";"Apr";"May";"Jun";"Jul";"Aug";"Sep";"Oct";"Nov";"Dec"},0),H419),""),"")</f>
        <v/>
      </c>
      <c r="CB419" s="65"/>
    </row>
    <row r="420" spans="1:80" x14ac:dyDescent="0.25">
      <c r="A420" s="10"/>
      <c r="B420" s="8" t="s">
        <v>488</v>
      </c>
      <c r="C420" s="8" t="s">
        <v>489</v>
      </c>
      <c r="D420" s="8"/>
      <c r="E420" s="9"/>
      <c r="F420" s="8" t="s">
        <v>490</v>
      </c>
      <c r="G420" s="9"/>
      <c r="H420" s="8" t="s">
        <v>491</v>
      </c>
      <c r="I420" s="8" t="s">
        <v>492</v>
      </c>
      <c r="J420" s="8" t="s">
        <v>493</v>
      </c>
      <c r="K420" s="5"/>
      <c r="L420" s="10"/>
      <c r="M420" s="10"/>
      <c r="N420" s="10"/>
      <c r="O420" s="10"/>
      <c r="P420" s="10"/>
      <c r="Q420" s="5"/>
      <c r="R420" s="65"/>
      <c r="AN420" s="63" t="s">
        <v>3651</v>
      </c>
      <c r="AZ420" s="37" t="str">
        <f>IFERROR(IF(COUNTA(H420,I420,J420)=3,DATE(J420,MATCH(I420,{"Jan";"Feb";"Mar";"Apr";"May";"Jun";"Jul";"Aug";"Sep";"Oct";"Nov";"Dec"},0),H420),""),"")</f>
        <v/>
      </c>
      <c r="CB420" s="65"/>
    </row>
    <row r="421" spans="1:80" x14ac:dyDescent="0.25">
      <c r="A421" s="10"/>
      <c r="B421" s="76" t="str">
        <f ca="1">BA421&amp;BB421&amp;BC421&amp;BD421&amp;BE421&amp;BF421&amp;BG421&amp;BH421&amp;BI421&amp;BJ421&amp;BK421&amp;BL421&amp;BM421</f>
        <v/>
      </c>
      <c r="C421" s="77"/>
      <c r="D421" s="77"/>
      <c r="E421" s="77"/>
      <c r="F421" s="77"/>
      <c r="G421" s="77"/>
      <c r="H421" s="77"/>
      <c r="I421" s="77"/>
      <c r="J421" s="77"/>
      <c r="K421" s="77"/>
      <c r="L421" s="77"/>
      <c r="M421" s="77"/>
      <c r="N421" s="77"/>
      <c r="O421" s="77"/>
      <c r="P421" s="77"/>
      <c r="Q421" s="5"/>
      <c r="R421" s="65"/>
      <c r="AN421" s="63" t="s">
        <v>3652</v>
      </c>
      <c r="AZ421" s="37" t="str">
        <f>IFERROR(IF(COUNTA(H421,I421,J421)=3,DATE(J421,MATCH(I421,{"Jan";"Feb";"Mar";"Apr";"May";"Jun";"Jul";"Aug";"Sep";"Oct";"Nov";"Dec"},0),H421),""),"")</f>
        <v/>
      </c>
      <c r="BA421" s="37" t="str">
        <f>IF(AND(C305="",H419="",C419&lt;&gt;""),"Please enter a complete visit or assessment date.  ","")</f>
        <v/>
      </c>
      <c r="BB421" s="37" t="str">
        <f>IF(C419="","",IF(AND(COUNTA(C305,D305,E305)&gt;1,COUNTA(C305,D305,E305)&lt;3),"Please enter a complete visit date.  ",IF(COUNTA(C305,D305,E305)=0,"",IF(COUNTIF(AN$2:AN$7306,C305&amp;D305&amp;E305)&gt;0,"","Enter a valid visit date.  "))))</f>
        <v/>
      </c>
      <c r="BC421" s="37" t="str">
        <f>IF(AND(COUNTA(H419,I419,J419)&gt;1,COUNTA(H419,I419,J419)&lt;3),"Please enter a complete assessment date.  ",IF(COUNTA(H419,I419,J419)=0,"",IF(COUNTIF(AN$2:AN$7306,H419&amp;I419&amp;J419)&gt;0,"","Enter a valid assessment date.  ")))</f>
        <v/>
      </c>
      <c r="BD421" s="37" t="str">
        <f t="shared" ref="BD421" si="233">IF(AND(C419="",H419&amp;I419&amp;H419&amp;J419&lt;&gt;""),"Information on this lesion exists, but no evaluation result is entered.  ","")</f>
        <v/>
      </c>
      <c r="BE421" s="37" t="str">
        <f ca="1">IF(C419="","",IF(AZ305="","",IF(AZ305&gt;NOW(),"Visit date is in the future.  ","")))</f>
        <v/>
      </c>
      <c r="BF421" s="37" t="str">
        <f t="shared" ref="BF421" ca="1" si="234">IF(AZ419&lt;&gt;"",IF(AZ419&gt;NOW(),"Assessment date is in the future.  ",""),"")</f>
        <v/>
      </c>
      <c r="BG421" s="37" t="str">
        <f t="shared" ref="BG421" si="235">IF(AND(C419&lt;&gt;"",F419&lt;&gt;""),"The result cannot be provided if indicated as Not Done.  ","")</f>
        <v/>
      </c>
      <c r="BH421" s="37" t="str">
        <f>IF(AZ305="","",IF(AZ305&lt;=AZ299,"Visit date is not after visit or assessment dates in the prior visit.  ",""))</f>
        <v/>
      </c>
      <c r="BI421" s="37" t="str">
        <f>IF(AZ419&lt;&gt;"",IF(AZ419&lt;=AZ299,"Assessment date is not after visit or assessment dates in the prior visit.  ",""),"")</f>
        <v/>
      </c>
      <c r="BJ421" s="37" t="str">
        <f>IF(AND(C302="",OR(C419&lt;&gt;"",F419&lt;&gt;"")),"The Visit ID is missing.  ","")</f>
        <v/>
      </c>
      <c r="BK421" s="37" t="str">
        <f>IF(AND(OR(C419&lt;&gt;"",F419&lt;&gt;""),C$129=""),"No V0 lesion information exists for this same lesion (if you are adding a NEW lesion, go to New Lesion section).  ","")</f>
        <v/>
      </c>
      <c r="BM421" s="37" t="str">
        <f>IF(AND(C419&lt;&gt;"",COUNTIF(AJ$2:AJ$21,C302)&gt;1),"Visit ID already used.  ","")</f>
        <v/>
      </c>
      <c r="CA421" s="37" t="str">
        <f t="shared" ca="1" si="217"/>
        <v>V2Clean</v>
      </c>
      <c r="CB421" s="65"/>
    </row>
    <row r="422" spans="1:80" x14ac:dyDescent="0.25">
      <c r="A422" s="10"/>
      <c r="B422" s="77"/>
      <c r="C422" s="77"/>
      <c r="D422" s="77"/>
      <c r="E422" s="77"/>
      <c r="F422" s="77"/>
      <c r="G422" s="77"/>
      <c r="H422" s="77"/>
      <c r="I422" s="77"/>
      <c r="J422" s="77"/>
      <c r="K422" s="77"/>
      <c r="L422" s="77"/>
      <c r="M422" s="77"/>
      <c r="N422" s="77"/>
      <c r="O422" s="77"/>
      <c r="P422" s="77"/>
      <c r="Q422" s="5"/>
      <c r="R422" s="65"/>
      <c r="AN422" s="63" t="s">
        <v>3653</v>
      </c>
      <c r="AZ422" s="37" t="str">
        <f>IFERROR(IF(COUNTA(H422,I422,J422)=3,DATE(J422,MATCH(I422,{"Jan";"Feb";"Mar";"Apr";"May";"Jun";"Jul";"Aug";"Sep";"Oct";"Nov";"Dec"},0),H422),""),"")</f>
        <v/>
      </c>
      <c r="CB422" s="65"/>
    </row>
    <row r="423" spans="1:80" x14ac:dyDescent="0.25">
      <c r="A423" s="10"/>
      <c r="B423" s="10"/>
      <c r="C423" s="10"/>
      <c r="D423" s="10"/>
      <c r="E423" s="10"/>
      <c r="F423" s="10"/>
      <c r="G423" s="10"/>
      <c r="H423" s="12"/>
      <c r="I423" s="5"/>
      <c r="J423" s="5"/>
      <c r="K423" s="5"/>
      <c r="L423" s="10"/>
      <c r="M423" s="10"/>
      <c r="N423" s="10"/>
      <c r="O423" s="10"/>
      <c r="P423" s="10"/>
      <c r="Q423" s="5"/>
      <c r="R423" s="65"/>
      <c r="AN423" s="63" t="s">
        <v>3654</v>
      </c>
      <c r="AZ423" s="37" t="str">
        <f>IFERROR(IF(COUNTA(H423,I423,J423)=3,DATE(J423,MATCH(I423,{"Jan";"Feb";"Mar";"Apr";"May";"Jun";"Jul";"Aug";"Sep";"Oct";"Nov";"Dec"},0),H423),""),"")</f>
        <v/>
      </c>
      <c r="CB423" s="65"/>
    </row>
    <row r="424" spans="1:80" x14ac:dyDescent="0.25">
      <c r="A424" s="10"/>
      <c r="B424" s="10"/>
      <c r="C424" s="10"/>
      <c r="D424" s="10"/>
      <c r="E424" s="10"/>
      <c r="F424" s="10"/>
      <c r="G424" s="10"/>
      <c r="H424" s="12" t="s">
        <v>92</v>
      </c>
      <c r="I424" s="5"/>
      <c r="J424" s="5"/>
      <c r="K424" s="5"/>
      <c r="L424" s="10"/>
      <c r="M424" s="10"/>
      <c r="N424" s="10"/>
      <c r="O424" s="10"/>
      <c r="P424" s="10"/>
      <c r="Q424" s="5"/>
      <c r="R424" s="65"/>
      <c r="AN424" s="63" t="s">
        <v>3655</v>
      </c>
      <c r="AZ424" s="37" t="str">
        <f>IFERROR(IF(COUNTA(H424,I424,J424)=3,DATE(J424,MATCH(I424,{"Jan";"Feb";"Mar";"Apr";"May";"Jun";"Jul";"Aug";"Sep";"Oct";"Nov";"Dec"},0),H424),""),"")</f>
        <v/>
      </c>
      <c r="CB424" s="65"/>
    </row>
    <row r="425" spans="1:80" x14ac:dyDescent="0.25">
      <c r="A425" s="10"/>
      <c r="B425" s="5"/>
      <c r="C425" s="7" t="s">
        <v>186</v>
      </c>
      <c r="D425" s="7"/>
      <c r="E425" s="7"/>
      <c r="F425" s="7" t="s">
        <v>315</v>
      </c>
      <c r="G425" s="5"/>
      <c r="H425" s="7" t="s">
        <v>47</v>
      </c>
      <c r="I425" s="7" t="s">
        <v>48</v>
      </c>
      <c r="J425" s="7" t="s">
        <v>49</v>
      </c>
      <c r="K425" s="5"/>
      <c r="L425" s="10"/>
      <c r="M425" s="10"/>
      <c r="N425" s="10"/>
      <c r="O425" s="10"/>
      <c r="P425" s="10"/>
      <c r="Q425" s="5"/>
      <c r="R425" s="65"/>
      <c r="AN425" s="63" t="s">
        <v>3656</v>
      </c>
      <c r="AZ425" s="37" t="str">
        <f>IFERROR(IF(COUNTA(H425,I425,J425)=3,DATE(J425,MATCH(I425,{"Jan";"Feb";"Mar";"Apr";"May";"Jun";"Jul";"Aug";"Sep";"Oct";"Nov";"Dec"},0),H425),""),"")</f>
        <v/>
      </c>
      <c r="CB425" s="65"/>
    </row>
    <row r="426" spans="1:80" x14ac:dyDescent="0.25">
      <c r="A426" s="10"/>
      <c r="B426" s="39" t="str">
        <f xml:space="preserve"> C302&amp;" Non-Target Lesion (NT9)"</f>
        <v>V2 Non-Target Lesion (NT9)</v>
      </c>
      <c r="C426" s="74"/>
      <c r="D426" s="75"/>
      <c r="E426" s="5"/>
      <c r="F426" s="17"/>
      <c r="G426" s="5"/>
      <c r="H426" s="32"/>
      <c r="I426" s="32"/>
      <c r="J426" s="32"/>
      <c r="K426" s="5"/>
      <c r="L426" s="10"/>
      <c r="M426" s="10"/>
      <c r="N426" s="10"/>
      <c r="O426" s="10"/>
      <c r="P426" s="10"/>
      <c r="Q426" s="5"/>
      <c r="R426" s="65"/>
      <c r="AN426" s="63" t="s">
        <v>3657</v>
      </c>
      <c r="AZ426" s="37" t="str">
        <f>IFERROR(IF(COUNTA(H426,I426,J426)=3,DATE(J426,MATCH(I426,{"Jan";"Feb";"Mar";"Apr";"May";"Jun";"Jul";"Aug";"Sep";"Oct";"Nov";"Dec"},0),H426),""),"")</f>
        <v/>
      </c>
      <c r="CB426" s="65"/>
    </row>
    <row r="427" spans="1:80" x14ac:dyDescent="0.25">
      <c r="A427" s="10"/>
      <c r="B427" s="8" t="s">
        <v>494</v>
      </c>
      <c r="C427" s="8" t="s">
        <v>495</v>
      </c>
      <c r="D427" s="8"/>
      <c r="E427" s="9"/>
      <c r="F427" s="8" t="s">
        <v>496</v>
      </c>
      <c r="G427" s="9"/>
      <c r="H427" s="8" t="s">
        <v>497</v>
      </c>
      <c r="I427" s="8" t="s">
        <v>498</v>
      </c>
      <c r="J427" s="8" t="s">
        <v>499</v>
      </c>
      <c r="K427" s="5"/>
      <c r="L427" s="10"/>
      <c r="M427" s="10"/>
      <c r="N427" s="10"/>
      <c r="O427" s="10"/>
      <c r="P427" s="10"/>
      <c r="Q427" s="5"/>
      <c r="R427" s="65"/>
      <c r="AN427" s="63" t="s">
        <v>3658</v>
      </c>
      <c r="AZ427" s="37" t="str">
        <f>IFERROR(IF(COUNTA(H427,I427,J427)=3,DATE(J427,MATCH(I427,{"Jan";"Feb";"Mar";"Apr";"May";"Jun";"Jul";"Aug";"Sep";"Oct";"Nov";"Dec"},0),H427),""),"")</f>
        <v/>
      </c>
      <c r="CB427" s="65"/>
    </row>
    <row r="428" spans="1:80" x14ac:dyDescent="0.25">
      <c r="A428" s="10"/>
      <c r="B428" s="76" t="str">
        <f ca="1">BA428&amp;BB428&amp;BC428&amp;BD428&amp;BE428&amp;BF428&amp;BG428&amp;BH428&amp;BI428&amp;BJ428&amp;BK428&amp;BL428&amp;BM428</f>
        <v/>
      </c>
      <c r="C428" s="77"/>
      <c r="D428" s="77"/>
      <c r="E428" s="77"/>
      <c r="F428" s="77"/>
      <c r="G428" s="77"/>
      <c r="H428" s="77"/>
      <c r="I428" s="77"/>
      <c r="J428" s="77"/>
      <c r="K428" s="77"/>
      <c r="L428" s="77"/>
      <c r="M428" s="77"/>
      <c r="N428" s="77"/>
      <c r="O428" s="77"/>
      <c r="P428" s="77"/>
      <c r="Q428" s="5"/>
      <c r="R428" s="65"/>
      <c r="AN428" s="63" t="s">
        <v>3659</v>
      </c>
      <c r="AZ428" s="37" t="str">
        <f>IFERROR(IF(COUNTA(H428,I428,J428)=3,DATE(J428,MATCH(I428,{"Jan";"Feb";"Mar";"Apr";"May";"Jun";"Jul";"Aug";"Sep";"Oct";"Nov";"Dec"},0),H428),""),"")</f>
        <v/>
      </c>
      <c r="BA428" s="37" t="str">
        <f>IF(AND(C305="",H426="",C426&lt;&gt;""),"Please enter a complete visit or assessment date.  ","")</f>
        <v/>
      </c>
      <c r="BB428" s="37" t="str">
        <f>IF(C426="","",IF(AND(COUNTA(C305,D305,E305)&gt;1,COUNTA(C305,D305,E305)&lt;3),"Please enter a complete visit date.  ",IF(COUNTA(C305,D305,E305)=0,"",IF(COUNTIF(AN$2:AN$7306,C305&amp;D305&amp;E305)&gt;0,"","Enter a valid visit date.  "))))</f>
        <v/>
      </c>
      <c r="BC428" s="37" t="str">
        <f>IF(AND(COUNTA(H426,I426,J426)&gt;1,COUNTA(H426,I426,J426)&lt;3),"Please enter a complete assessment date.  ",IF(COUNTA(H426,I426,J426)=0,"",IF(COUNTIF(AN$2:AN$7306,H426&amp;I426&amp;J426)&gt;0,"","Enter a valid assessment date.  ")))</f>
        <v/>
      </c>
      <c r="BD428" s="37" t="str">
        <f t="shared" ref="BD428" si="236">IF(AND(C426="",H426&amp;I426&amp;H426&amp;J426&lt;&gt;""),"Information on this lesion exists, but no evaluation result is entered.  ","")</f>
        <v/>
      </c>
      <c r="BE428" s="37" t="str">
        <f ca="1">IF(C426="","",IF(AZ305="","",IF(AZ305&gt;NOW(),"Visit date is in the future.  ","")))</f>
        <v/>
      </c>
      <c r="BF428" s="37" t="str">
        <f t="shared" ref="BF428" ca="1" si="237">IF(AZ426&lt;&gt;"",IF(AZ426&gt;NOW(),"Assessment date is in the future.  ",""),"")</f>
        <v/>
      </c>
      <c r="BG428" s="37" t="str">
        <f t="shared" ref="BG428" si="238">IF(AND(C426&lt;&gt;"",F426&lt;&gt;""),"The result cannot be provided if indicated as Not Done.  ","")</f>
        <v/>
      </c>
      <c r="BH428" s="37" t="str">
        <f>IF(AZ305="","",IF(AZ305&lt;=AZ299,"Visit date is not after visit or assessment dates in the prior visit.  ",""))</f>
        <v/>
      </c>
      <c r="BI428" s="37" t="str">
        <f>IF(AZ426&lt;&gt;"",IF(AZ426&lt;=AZ299,"Assessment date is not after visit or assessment dates in the prior visit.  ",""),"")</f>
        <v/>
      </c>
      <c r="BJ428" s="37" t="str">
        <f>IF(AND(C302="",OR(C426&lt;&gt;"",F426&lt;&gt;"")),"The Visit ID is missing.  ","")</f>
        <v/>
      </c>
      <c r="BK428" s="37" t="str">
        <f>IF(AND(OR(C426&lt;&gt;"",F426&lt;&gt;""),C$136=""),"No V0 lesion information exists for this same lesion (if you are adding a NEW lesion, go to New Lesion section).  ","")</f>
        <v/>
      </c>
      <c r="BM428" s="37" t="str">
        <f>IF(AND(C426&lt;&gt;"",COUNTIF(AJ$2:AJ$21,C302)&gt;1),"Visit ID already used.  ","")</f>
        <v/>
      </c>
      <c r="CA428" s="37" t="str">
        <f t="shared" ca="1" si="217"/>
        <v>V2Clean</v>
      </c>
      <c r="CB428" s="65"/>
    </row>
    <row r="429" spans="1:80" x14ac:dyDescent="0.25">
      <c r="A429" s="10"/>
      <c r="B429" s="77"/>
      <c r="C429" s="77"/>
      <c r="D429" s="77"/>
      <c r="E429" s="77"/>
      <c r="F429" s="77"/>
      <c r="G429" s="77"/>
      <c r="H429" s="77"/>
      <c r="I429" s="77"/>
      <c r="J429" s="77"/>
      <c r="K429" s="77"/>
      <c r="L429" s="77"/>
      <c r="M429" s="77"/>
      <c r="N429" s="77"/>
      <c r="O429" s="77"/>
      <c r="P429" s="77"/>
      <c r="Q429" s="5"/>
      <c r="R429" s="65"/>
      <c r="AN429" s="63" t="s">
        <v>3660</v>
      </c>
      <c r="AZ429" s="37" t="str">
        <f>IFERROR(IF(COUNTA(H429,I429,J429)=3,DATE(J429,MATCH(I429,{"Jan";"Feb";"Mar";"Apr";"May";"Jun";"Jul";"Aug";"Sep";"Oct";"Nov";"Dec"},0),H429),""),"")</f>
        <v/>
      </c>
      <c r="CB429" s="65"/>
    </row>
    <row r="430" spans="1:80" x14ac:dyDescent="0.25">
      <c r="A430" s="10"/>
      <c r="B430" s="10"/>
      <c r="C430" s="10"/>
      <c r="D430" s="10"/>
      <c r="E430" s="10"/>
      <c r="F430" s="10"/>
      <c r="G430" s="10"/>
      <c r="H430" s="12"/>
      <c r="I430" s="5"/>
      <c r="J430" s="5"/>
      <c r="K430" s="5"/>
      <c r="L430" s="10"/>
      <c r="M430" s="10"/>
      <c r="N430" s="10"/>
      <c r="O430" s="10"/>
      <c r="P430" s="10"/>
      <c r="Q430" s="5"/>
      <c r="R430" s="65"/>
      <c r="AN430" s="63" t="s">
        <v>3661</v>
      </c>
      <c r="AZ430" s="37" t="str">
        <f>IFERROR(IF(COUNTA(H430,I430,J430)=3,DATE(J430,MATCH(I430,{"Jan";"Feb";"Mar";"Apr";"May";"Jun";"Jul";"Aug";"Sep";"Oct";"Nov";"Dec"},0),H430),""),"")</f>
        <v/>
      </c>
      <c r="CB430" s="65"/>
    </row>
    <row r="431" spans="1:80" x14ac:dyDescent="0.25">
      <c r="A431" s="10"/>
      <c r="B431" s="10"/>
      <c r="C431" s="10"/>
      <c r="D431" s="10"/>
      <c r="E431" s="10"/>
      <c r="F431" s="10"/>
      <c r="G431" s="10"/>
      <c r="H431" s="12" t="s">
        <v>92</v>
      </c>
      <c r="I431" s="5"/>
      <c r="J431" s="5"/>
      <c r="K431" s="5"/>
      <c r="L431" s="10"/>
      <c r="M431" s="10"/>
      <c r="N431" s="10"/>
      <c r="O431" s="10"/>
      <c r="P431" s="10"/>
      <c r="Q431" s="5"/>
      <c r="R431" s="65"/>
      <c r="AN431" s="63" t="s">
        <v>3662</v>
      </c>
      <c r="AZ431" s="37" t="str">
        <f>IFERROR(IF(COUNTA(H431,I431,J431)=3,DATE(J431,MATCH(I431,{"Jan";"Feb";"Mar";"Apr";"May";"Jun";"Jul";"Aug";"Sep";"Oct";"Nov";"Dec"},0),H431),""),"")</f>
        <v/>
      </c>
      <c r="CB431" s="65"/>
    </row>
    <row r="432" spans="1:80" x14ac:dyDescent="0.25">
      <c r="A432" s="10"/>
      <c r="B432" s="5"/>
      <c r="C432" s="7" t="s">
        <v>186</v>
      </c>
      <c r="D432" s="7"/>
      <c r="E432" s="7"/>
      <c r="F432" s="7" t="s">
        <v>315</v>
      </c>
      <c r="G432" s="5"/>
      <c r="H432" s="7" t="s">
        <v>47</v>
      </c>
      <c r="I432" s="7" t="s">
        <v>48</v>
      </c>
      <c r="J432" s="7" t="s">
        <v>49</v>
      </c>
      <c r="K432" s="5"/>
      <c r="L432" s="10"/>
      <c r="M432" s="10"/>
      <c r="N432" s="10"/>
      <c r="O432" s="5"/>
      <c r="P432" s="5"/>
      <c r="Q432" s="5"/>
      <c r="R432" s="65"/>
      <c r="AN432" s="63" t="s">
        <v>3663</v>
      </c>
      <c r="AZ432" s="37" t="str">
        <f>IFERROR(IF(COUNTA(H432,I432,J432)=3,DATE(J432,MATCH(I432,{"Jan";"Feb";"Mar";"Apr";"May";"Jun";"Jul";"Aug";"Sep";"Oct";"Nov";"Dec"},0),H432),""),"")</f>
        <v/>
      </c>
      <c r="CB432" s="65"/>
    </row>
    <row r="433" spans="1:80" x14ac:dyDescent="0.25">
      <c r="A433" s="10"/>
      <c r="B433" s="39" t="str">
        <f xml:space="preserve"> C302&amp;" Non-Target Lesion (NT10)"</f>
        <v>V2 Non-Target Lesion (NT10)</v>
      </c>
      <c r="C433" s="74"/>
      <c r="D433" s="75"/>
      <c r="E433" s="5"/>
      <c r="F433" s="17"/>
      <c r="G433" s="5"/>
      <c r="H433" s="32"/>
      <c r="I433" s="32"/>
      <c r="J433" s="32"/>
      <c r="K433" s="5"/>
      <c r="L433" s="10"/>
      <c r="M433" s="10"/>
      <c r="N433" s="10"/>
      <c r="O433" s="5"/>
      <c r="P433" s="5"/>
      <c r="Q433" s="5"/>
      <c r="R433" s="65"/>
      <c r="AN433" s="63" t="s">
        <v>3664</v>
      </c>
      <c r="AZ433" s="37" t="str">
        <f>IFERROR(IF(COUNTA(H433,I433,J433)=3,DATE(J433,MATCH(I433,{"Jan";"Feb";"Mar";"Apr";"May";"Jun";"Jul";"Aug";"Sep";"Oct";"Nov";"Dec"},0),H433),""),"")</f>
        <v/>
      </c>
      <c r="CB433" s="65"/>
    </row>
    <row r="434" spans="1:80" x14ac:dyDescent="0.25">
      <c r="A434" s="10"/>
      <c r="B434" s="8" t="s">
        <v>500</v>
      </c>
      <c r="C434" s="8" t="s">
        <v>501</v>
      </c>
      <c r="D434" s="8"/>
      <c r="E434" s="9"/>
      <c r="F434" s="8" t="s">
        <v>502</v>
      </c>
      <c r="G434" s="9"/>
      <c r="H434" s="8" t="s">
        <v>503</v>
      </c>
      <c r="I434" s="8" t="s">
        <v>504</v>
      </c>
      <c r="J434" s="8" t="s">
        <v>505</v>
      </c>
      <c r="K434" s="5"/>
      <c r="L434" s="10"/>
      <c r="M434" s="10"/>
      <c r="N434" s="10"/>
      <c r="O434" s="5"/>
      <c r="P434" s="5"/>
      <c r="Q434" s="5"/>
      <c r="R434" s="65"/>
      <c r="AN434" s="63" t="s">
        <v>3665</v>
      </c>
      <c r="AZ434" s="37" t="str">
        <f>IFERROR(IF(COUNTA(H434,I434,J434)=3,DATE(J434,MATCH(I434,{"Jan";"Feb";"Mar";"Apr";"May";"Jun";"Jul";"Aug";"Sep";"Oct";"Nov";"Dec"},0),H434),""),"")</f>
        <v/>
      </c>
      <c r="CB434" s="65"/>
    </row>
    <row r="435" spans="1:80" x14ac:dyDescent="0.25">
      <c r="A435" s="10"/>
      <c r="B435" s="76" t="str">
        <f ca="1">BA435&amp;BB435&amp;BC435&amp;BD435&amp;BE435&amp;BF435&amp;BG435&amp;BH435&amp;BI435&amp;BJ435&amp;BK435&amp;BL435&amp;BM435</f>
        <v/>
      </c>
      <c r="C435" s="77"/>
      <c r="D435" s="77"/>
      <c r="E435" s="77"/>
      <c r="F435" s="77"/>
      <c r="G435" s="77"/>
      <c r="H435" s="77"/>
      <c r="I435" s="77"/>
      <c r="J435" s="77"/>
      <c r="K435" s="77"/>
      <c r="L435" s="77"/>
      <c r="M435" s="77"/>
      <c r="N435" s="77"/>
      <c r="O435" s="77"/>
      <c r="P435" s="77"/>
      <c r="Q435" s="5"/>
      <c r="R435" s="65"/>
      <c r="AN435" s="63" t="s">
        <v>3666</v>
      </c>
      <c r="AZ435" s="37" t="str">
        <f>IFERROR(IF(COUNTA(H435,I435,J435)=3,DATE(J435,MATCH(I435,{"Jan";"Feb";"Mar";"Apr";"May";"Jun";"Jul";"Aug";"Sep";"Oct";"Nov";"Dec"},0),H435),""),"")</f>
        <v/>
      </c>
      <c r="BA435" s="37" t="str">
        <f>IF(AND(C305="",H433="",C433&lt;&gt;""),"Please enter a complete visit or assessment date.  ","")</f>
        <v/>
      </c>
      <c r="BB435" s="37" t="str">
        <f>IF(C433="","",IF(AND(COUNTA(C305,D305,E305)&gt;1,COUNTA(C305,D305,E305)&lt;3),"Please enter a complete visit date.  ",IF(COUNTA(C305,D305,E305)=0,"",IF(COUNTIF(AN$2:AN$7306,C305&amp;D305&amp;E305)&gt;0,"","Enter a valid visit date.  "))))</f>
        <v/>
      </c>
      <c r="BC435" s="37" t="str">
        <f>IF(AND(COUNTA(H433,I433,J433)&gt;1,COUNTA(H433,I433,J433)&lt;3),"Please enter a complete assessment date.  ",IF(COUNTA(H433,I433,J433)=0,"",IF(COUNTIF(AN$2:AN$7306,H433&amp;I433&amp;J433)&gt;0,"","Enter a valid assessment date.  ")))</f>
        <v/>
      </c>
      <c r="BD435" s="37" t="str">
        <f t="shared" ref="BD435" si="239">IF(AND(C433="",H433&amp;I433&amp;H433&amp;J433&lt;&gt;""),"Information on this lesion exists, but no evaluation result is entered.  ","")</f>
        <v/>
      </c>
      <c r="BE435" s="37" t="str">
        <f ca="1">IF(C433="","",IF(AZ305="","",IF(AZ305&gt;NOW(),"Visit date is in the future.  ","")))</f>
        <v/>
      </c>
      <c r="BF435" s="37" t="str">
        <f t="shared" ref="BF435" ca="1" si="240">IF(AZ433&lt;&gt;"",IF(AZ433&gt;NOW(),"Assessment date is in the future.  ",""),"")</f>
        <v/>
      </c>
      <c r="BG435" s="37" t="str">
        <f t="shared" ref="BG435" si="241">IF(AND(C433&lt;&gt;"",F433&lt;&gt;""),"The result cannot be provided if indicated as Not Done.  ","")</f>
        <v/>
      </c>
      <c r="BH435" s="37" t="str">
        <f>IF(AZ305="","",IF(AZ305&lt;=AZ299,"Visit date is not after visit or assessment dates in the prior visit.  ",""))</f>
        <v/>
      </c>
      <c r="BI435" s="37" t="str">
        <f>IF(AZ433&lt;&gt;"",IF(AZ433&lt;=AZ299,"Assessment date is not after visit or assessment dates in the prior visit.  ",""),"")</f>
        <v/>
      </c>
      <c r="BJ435" s="37" t="str">
        <f>IF(AND(C302="",OR(C433&lt;&gt;"",F433&lt;&gt;"")),"The Visit ID is missing.  ","")</f>
        <v/>
      </c>
      <c r="BK435" s="37" t="str">
        <f>IF(AND(OR(C433&lt;&gt;"",F433&lt;&gt;""),C$143=""),"No V0 lesion information exists for this same lesion (if you are adding a NEW lesion, go to New Lesion section).  ","")</f>
        <v/>
      </c>
      <c r="BM435" s="37" t="str">
        <f>IF(AND(C433&lt;&gt;"",COUNTIF(AJ$2:AJ$21,C302)&gt;1),"Visit ID already used.  ","")</f>
        <v/>
      </c>
      <c r="CA435" s="37" t="str">
        <f t="shared" ca="1" si="217"/>
        <v>V2Clean</v>
      </c>
      <c r="CB435" s="65"/>
    </row>
    <row r="436" spans="1:80" x14ac:dyDescent="0.25">
      <c r="A436" s="10"/>
      <c r="B436" s="77"/>
      <c r="C436" s="77"/>
      <c r="D436" s="77"/>
      <c r="E436" s="77"/>
      <c r="F436" s="77"/>
      <c r="G436" s="77"/>
      <c r="H436" s="77"/>
      <c r="I436" s="77"/>
      <c r="J436" s="77"/>
      <c r="K436" s="77"/>
      <c r="L436" s="77"/>
      <c r="M436" s="77"/>
      <c r="N436" s="77"/>
      <c r="O436" s="77"/>
      <c r="P436" s="77"/>
      <c r="Q436" s="5"/>
      <c r="R436" s="65"/>
      <c r="AN436" s="63" t="s">
        <v>3667</v>
      </c>
      <c r="AZ436" s="37" t="str">
        <f>IFERROR(IF(COUNTA(H436,I436,J436)=3,DATE(J436,MATCH(I436,{"Jan";"Feb";"Mar";"Apr";"May";"Jun";"Jul";"Aug";"Sep";"Oct";"Nov";"Dec"},0),H436),""),"")</f>
        <v/>
      </c>
      <c r="CB436" s="65"/>
    </row>
    <row r="437" spans="1:80" x14ac:dyDescent="0.25">
      <c r="A437" s="10"/>
      <c r="B437" s="10"/>
      <c r="C437" s="18"/>
      <c r="D437" s="18"/>
      <c r="E437" s="18"/>
      <c r="F437" s="18"/>
      <c r="G437" s="18"/>
      <c r="H437" s="18"/>
      <c r="I437" s="18"/>
      <c r="J437" s="10"/>
      <c r="K437" s="10"/>
      <c r="L437" s="10"/>
      <c r="M437" s="10"/>
      <c r="N437" s="10"/>
      <c r="O437" s="10"/>
      <c r="P437" s="10"/>
      <c r="Q437" s="5"/>
      <c r="R437" s="65"/>
      <c r="AN437" s="63" t="s">
        <v>3668</v>
      </c>
      <c r="AZ437" s="37" t="str">
        <f>IFERROR(IF(COUNTA(H437,I437,J437)=3,DATE(J437,MATCH(I437,{"Jan";"Feb";"Mar";"Apr";"May";"Jun";"Jul";"Aug";"Sep";"Oct";"Nov";"Dec"},0),H437),""),"")</f>
        <v/>
      </c>
      <c r="CB437" s="65"/>
    </row>
    <row r="438" spans="1:80" ht="29.25" customHeight="1" x14ac:dyDescent="0.35">
      <c r="A438" s="10"/>
      <c r="B438" s="78" t="s">
        <v>10538</v>
      </c>
      <c r="C438" s="78"/>
      <c r="D438" s="78"/>
      <c r="E438" s="78"/>
      <c r="F438" s="78"/>
      <c r="G438" s="78"/>
      <c r="H438" s="78"/>
      <c r="I438" s="10"/>
      <c r="J438" s="10"/>
      <c r="K438" s="10"/>
      <c r="L438" s="10"/>
      <c r="M438" s="10"/>
      <c r="N438" s="10"/>
      <c r="O438" s="10"/>
      <c r="P438" s="10"/>
      <c r="Q438" s="5"/>
      <c r="R438" s="65"/>
      <c r="AN438" s="63" t="s">
        <v>3669</v>
      </c>
      <c r="AZ438" s="37" t="str">
        <f>IFERROR(IF(COUNTA(H438,I438,J438)=3,DATE(J438,MATCH(I438,{"Jan";"Feb";"Mar";"Apr";"May";"Jun";"Jul";"Aug";"Sep";"Oct";"Nov";"Dec"},0),H438),""),"")</f>
        <v/>
      </c>
      <c r="CB438" s="65"/>
    </row>
    <row r="439" spans="1:80" ht="12" customHeight="1" x14ac:dyDescent="0.25">
      <c r="A439" s="10"/>
      <c r="B439" s="10"/>
      <c r="C439" s="18"/>
      <c r="D439" s="18"/>
      <c r="E439" s="18"/>
      <c r="F439" s="18"/>
      <c r="G439" s="18"/>
      <c r="H439" s="18"/>
      <c r="I439" s="18"/>
      <c r="J439" s="10"/>
      <c r="K439" s="10"/>
      <c r="L439" s="10"/>
      <c r="M439" s="10"/>
      <c r="N439" s="10"/>
      <c r="O439" s="10"/>
      <c r="P439" s="10"/>
      <c r="Q439" s="5"/>
      <c r="R439" s="65"/>
      <c r="AN439" s="63" t="s">
        <v>3670</v>
      </c>
      <c r="AZ439" s="37" t="str">
        <f>IFERROR(IF(COUNTA(H439,I439,J439)=3,DATE(J439,MATCH(I439,{"Jan";"Feb";"Mar";"Apr";"May";"Jun";"Jul";"Aug";"Sep";"Oct";"Nov";"Dec"},0),H439),""),"")</f>
        <v/>
      </c>
      <c r="CB439" s="65"/>
    </row>
    <row r="440" spans="1:80" x14ac:dyDescent="0.25">
      <c r="A440" s="10"/>
      <c r="B440" s="35"/>
      <c r="C440" s="10"/>
      <c r="D440" s="10"/>
      <c r="E440" s="5"/>
      <c r="F440" s="5"/>
      <c r="G440" s="10"/>
      <c r="H440" s="12" t="s">
        <v>92</v>
      </c>
      <c r="I440" s="5"/>
      <c r="J440" s="5"/>
      <c r="K440" s="10"/>
      <c r="L440" s="10"/>
      <c r="M440" s="10"/>
      <c r="N440" s="10"/>
      <c r="O440" s="10"/>
      <c r="P440" s="10"/>
      <c r="Q440" s="5"/>
      <c r="R440" s="65"/>
      <c r="AN440" s="63" t="s">
        <v>3671</v>
      </c>
      <c r="AZ440" s="37" t="str">
        <f>IFERROR(IF(COUNTA(H440,I440,J440)=3,DATE(J440,MATCH(I440,{"Jan";"Feb";"Mar";"Apr";"May";"Jun";"Jul";"Aug";"Sep";"Oct";"Nov";"Dec"},0),H440),""),"")</f>
        <v/>
      </c>
      <c r="CB440" s="65"/>
    </row>
    <row r="441" spans="1:80" ht="16.5" thickBot="1" x14ac:dyDescent="0.3">
      <c r="A441" s="10"/>
      <c r="B441" s="68" t="str">
        <f>C302&amp;" TARGET TIMEPOINT RESPONSE:"</f>
        <v>V2 TARGET TIMEPOINT RESPONSE:</v>
      </c>
      <c r="C441" s="69"/>
      <c r="D441" s="10"/>
      <c r="E441" s="5"/>
      <c r="F441" s="5"/>
      <c r="G441" s="5"/>
      <c r="H441" s="7" t="s">
        <v>47</v>
      </c>
      <c r="I441" s="7" t="s">
        <v>48</v>
      </c>
      <c r="J441" s="7" t="s">
        <v>49</v>
      </c>
      <c r="K441" s="10"/>
      <c r="L441" s="10"/>
      <c r="M441" s="10"/>
      <c r="N441" s="10"/>
      <c r="O441" s="10"/>
      <c r="P441" s="10"/>
      <c r="Q441" s="10"/>
      <c r="R441" s="65"/>
      <c r="S441" s="67"/>
      <c r="T441" s="67"/>
      <c r="U441" s="67"/>
      <c r="V441" s="67"/>
      <c r="W441" s="67"/>
      <c r="X441" s="67"/>
      <c r="Y441" s="67"/>
      <c r="Z441" s="67"/>
      <c r="AA441" s="67"/>
      <c r="AB441" s="67"/>
      <c r="AC441" s="67"/>
      <c r="AD441" s="67"/>
      <c r="AE441" s="67"/>
      <c r="AF441" s="67"/>
      <c r="AG441" s="67"/>
      <c r="AH441" s="67"/>
      <c r="AI441" s="67"/>
      <c r="AK441" s="67"/>
      <c r="AL441" s="67"/>
      <c r="AM441" s="67"/>
      <c r="AN441" s="63" t="s">
        <v>3672</v>
      </c>
      <c r="AO441" s="67"/>
      <c r="AP441" s="67"/>
      <c r="AQ441" s="67"/>
      <c r="AR441" s="67"/>
      <c r="AS441" s="67"/>
      <c r="AT441" s="67"/>
      <c r="AU441" s="67"/>
      <c r="AV441" s="67"/>
      <c r="AW441" s="67"/>
      <c r="AX441" s="67"/>
      <c r="AY441" s="67"/>
      <c r="AZ441" s="37" t="str">
        <f>IFERROR(IF(COUNTA(H441,I441,J441)=3,DATE(J441,MATCH(I441,{"Jan";"Feb";"Mar";"Apr";"May";"Jun";"Jul";"Aug";"Sep";"Oct";"Nov";"Dec"},0),H441),""),"")</f>
        <v/>
      </c>
      <c r="BA441" s="67"/>
      <c r="BB441" s="67"/>
      <c r="CB441" s="65"/>
    </row>
    <row r="442" spans="1:80" ht="15.75" thickBot="1" x14ac:dyDescent="0.3">
      <c r="A442" s="10"/>
      <c r="B442" s="70"/>
      <c r="C442" s="79"/>
      <c r="D442" s="10"/>
      <c r="E442" s="5"/>
      <c r="F442" s="5"/>
      <c r="G442" s="5"/>
      <c r="H442" s="32"/>
      <c r="I442" s="32"/>
      <c r="J442" s="32"/>
      <c r="K442" s="10"/>
      <c r="L442" s="72" t="str">
        <f ca="1">BA442&amp;BB442&amp;BC442&amp;BD442&amp;BE442&amp;BF442&amp;BG442&amp;BH442&amp;BI442&amp;BJ442&amp;BK442</f>
        <v/>
      </c>
      <c r="M442" s="73"/>
      <c r="N442" s="73"/>
      <c r="O442" s="73"/>
      <c r="P442" s="73"/>
      <c r="Q442" s="10"/>
      <c r="R442" s="65"/>
      <c r="S442" s="67"/>
      <c r="T442" s="67"/>
      <c r="U442" s="67"/>
      <c r="V442" s="67"/>
      <c r="W442" s="67"/>
      <c r="X442" s="67"/>
      <c r="Y442" s="67"/>
      <c r="Z442" s="67"/>
      <c r="AA442" s="67"/>
      <c r="AB442" s="67"/>
      <c r="AC442" s="67"/>
      <c r="AD442" s="67"/>
      <c r="AE442" s="67"/>
      <c r="AF442" s="67"/>
      <c r="AG442" s="67"/>
      <c r="AH442" s="67"/>
      <c r="AI442" s="67"/>
      <c r="AK442" s="67"/>
      <c r="AL442" s="67"/>
      <c r="AM442" s="67"/>
      <c r="AN442" s="63" t="s">
        <v>3673</v>
      </c>
      <c r="AO442" s="67"/>
      <c r="AP442" s="67"/>
      <c r="AQ442" s="67"/>
      <c r="AR442" s="67"/>
      <c r="AS442" s="67"/>
      <c r="AT442" s="67"/>
      <c r="AU442" s="67"/>
      <c r="AV442" s="67"/>
      <c r="AW442" s="67"/>
      <c r="AX442" s="67"/>
      <c r="AY442" s="67"/>
      <c r="AZ442" s="37" t="str">
        <f>IFERROR(IF(COUNTA(H442,I442,J442)=3,DATE(J442,MATCH(I442,{"Jan";"Feb";"Mar";"Apr";"May";"Jun";"Jul";"Aug";"Sep";"Oct";"Nov";"Dec"},0),H442),""),"")</f>
        <v/>
      </c>
      <c r="BA442" s="37" t="str">
        <f>IF(AND(C305="",H442="",B442&lt;&gt;""),"Please enter a complete visit or assessment date.  ","")</f>
        <v/>
      </c>
      <c r="BB442" s="37" t="str">
        <f>IF(B442="","",IF(AND(COUNTA(C305,D305,E305)&gt;1,COUNTA(C305,D305,E305)&lt;3),"Please enter a complete visit date.  ",IF(COUNTA(C305,D305,E305)=0,"",IF(COUNTIF(AN$2:AN$7306,C305&amp;D305&amp;E305)&gt;0,"","Enter a valid visit date.  "))))</f>
        <v/>
      </c>
      <c r="BC442" s="37" t="str">
        <f>IF(AND(COUNTA(H442,I442,J442)&gt;1,COUNTA(H442,I442,J442)&lt;3),"Please enter a complete assessment date.  ",IF(COUNTA(H442,I442,J442)=0,"",IF(COUNTIF(AN$2:AN$7306,H442&amp;I442&amp;J442)&gt;0,"","Enter a valid assessment date.  ")))</f>
        <v/>
      </c>
      <c r="BD442" s="37" t="str">
        <f>IF(AND(B442="",H442&amp;I442&amp;J442&lt;&gt;""),"Assessment date entered, but no response is entered.  ","")</f>
        <v/>
      </c>
      <c r="BE442" s="37" t="str">
        <f ca="1">IF(B442="","",IF(AZ305="","",IF(AZ305&gt;NOW(),"Visit date is in the future.  ","")))</f>
        <v/>
      </c>
      <c r="BF442" s="37" t="str">
        <f ca="1">IF(AZ442&lt;&gt;"",IF(AZ442&gt;NOW(),"Assessment date is in the future.  ",""),"")</f>
        <v/>
      </c>
      <c r="BG442" s="37" t="str">
        <f>IF(AND(B442&lt;&gt;"",F442&lt;&gt;""),"The response cannot be provided if indicated as Not Done.  ","")</f>
        <v/>
      </c>
      <c r="BH442" s="37" t="str">
        <f>IF(AZ305="","",IF(AZ305&lt;=AZ299,"Visit date is not after visit or assessment dates in the prior visit.  ",""))</f>
        <v/>
      </c>
      <c r="BI442" s="37" t="str">
        <f>IF(AZ442&lt;&gt;"",IF(AZ442&lt;=AZ299,"Assessment date is not after visit or assessment dates in the prior visit.  ",""),"")</f>
        <v/>
      </c>
      <c r="BJ442" s="37" t="str">
        <f>IF(AND(C302="",B442&lt;&gt;""),"The Visit ID is missing.  ","")</f>
        <v/>
      </c>
      <c r="CA442" s="37" t="str">
        <f t="shared" ref="CA442" ca="1" si="242">IF(BA442&amp;BB442&amp;BC442&amp;BD442&amp;BE442&amp;BF442&amp;BG442&amp;BH442&amp;BI442&amp;BJ442&amp;BK442&amp;BL442&amp;BM442&amp;BN442&amp;BO442&amp;BP442&amp;BQ442&amp;BR442&amp;BS442&amp;BT442&amp;BU442&amp;BV442&amp;BW442&amp;BX442&amp;BY442&amp;BZ442&lt;&gt;"","V2Issue","V2Clean")</f>
        <v>V2Clean</v>
      </c>
      <c r="CB442" s="65"/>
    </row>
    <row r="443" spans="1:80" x14ac:dyDescent="0.25">
      <c r="A443" s="10"/>
      <c r="B443" s="8" t="s">
        <v>506</v>
      </c>
      <c r="C443" s="10"/>
      <c r="D443" s="10"/>
      <c r="E443" s="5"/>
      <c r="F443" s="5"/>
      <c r="G443" s="9"/>
      <c r="H443" s="8" t="s">
        <v>507</v>
      </c>
      <c r="I443" s="8" t="s">
        <v>508</v>
      </c>
      <c r="J443" s="8" t="s">
        <v>509</v>
      </c>
      <c r="K443" s="10"/>
      <c r="L443" s="73"/>
      <c r="M443" s="73"/>
      <c r="N443" s="73"/>
      <c r="O443" s="73"/>
      <c r="P443" s="73"/>
      <c r="Q443" s="10"/>
      <c r="R443" s="65"/>
      <c r="S443" s="67"/>
      <c r="T443" s="67"/>
      <c r="U443" s="67"/>
      <c r="V443" s="67"/>
      <c r="W443" s="67"/>
      <c r="X443" s="67"/>
      <c r="Y443" s="67"/>
      <c r="Z443" s="67"/>
      <c r="AA443" s="67"/>
      <c r="AB443" s="67"/>
      <c r="AC443" s="67"/>
      <c r="AD443" s="67"/>
      <c r="AE443" s="67"/>
      <c r="AF443" s="67"/>
      <c r="AG443" s="67"/>
      <c r="AH443" s="67"/>
      <c r="AI443" s="67"/>
      <c r="AK443" s="67"/>
      <c r="AL443" s="67"/>
      <c r="AM443" s="67"/>
      <c r="AN443" s="63" t="s">
        <v>3674</v>
      </c>
      <c r="AO443" s="67"/>
      <c r="AP443" s="67"/>
      <c r="AQ443" s="67"/>
      <c r="AR443" s="67"/>
      <c r="AS443" s="67"/>
      <c r="AT443" s="67"/>
      <c r="AU443" s="67"/>
      <c r="AV443" s="67"/>
      <c r="AW443" s="67"/>
      <c r="AX443" s="67"/>
      <c r="AY443" s="67"/>
      <c r="AZ443" s="37" t="str">
        <f>IFERROR(IF(COUNTA(H443,I443,J443)=3,DATE(J443,MATCH(I443,{"Jan";"Feb";"Mar";"Apr";"May";"Jun";"Jul";"Aug";"Sep";"Oct";"Nov";"Dec"},0),H443),""),"")</f>
        <v/>
      </c>
      <c r="BA443" s="67"/>
      <c r="BB443" s="67"/>
      <c r="CB443" s="65"/>
    </row>
    <row r="444" spans="1:80" x14ac:dyDescent="0.25">
      <c r="A444" s="10"/>
      <c r="B444" s="10"/>
      <c r="C444" s="10"/>
      <c r="D444" s="10"/>
      <c r="E444" s="5"/>
      <c r="F444" s="5"/>
      <c r="G444" s="10"/>
      <c r="H444" s="12" t="s">
        <v>92</v>
      </c>
      <c r="I444" s="5"/>
      <c r="J444" s="5"/>
      <c r="K444" s="10"/>
      <c r="L444" s="10"/>
      <c r="M444" s="10"/>
      <c r="N444" s="10"/>
      <c r="O444" s="10"/>
      <c r="P444" s="10"/>
      <c r="Q444" s="10"/>
      <c r="R444" s="65"/>
      <c r="S444" s="67"/>
      <c r="T444" s="67"/>
      <c r="U444" s="67"/>
      <c r="V444" s="67"/>
      <c r="W444" s="67"/>
      <c r="X444" s="67"/>
      <c r="Y444" s="67"/>
      <c r="Z444" s="67"/>
      <c r="AA444" s="67"/>
      <c r="AB444" s="67"/>
      <c r="AC444" s="67"/>
      <c r="AD444" s="67"/>
      <c r="AE444" s="67"/>
      <c r="AF444" s="67"/>
      <c r="AG444" s="67"/>
      <c r="AH444" s="67"/>
      <c r="AI444" s="67"/>
      <c r="AK444" s="67"/>
      <c r="AL444" s="67"/>
      <c r="AM444" s="67"/>
      <c r="AN444" s="63" t="s">
        <v>3675</v>
      </c>
      <c r="AO444" s="67"/>
      <c r="AP444" s="67"/>
      <c r="AQ444" s="67"/>
      <c r="AR444" s="67"/>
      <c r="AS444" s="67"/>
      <c r="AT444" s="67"/>
      <c r="AU444" s="67"/>
      <c r="AV444" s="67"/>
      <c r="AW444" s="67"/>
      <c r="AX444" s="67"/>
      <c r="AY444" s="67"/>
      <c r="AZ444" s="37" t="str">
        <f>IFERROR(IF(COUNTA(H444,I444,J444)=3,DATE(J444,MATCH(I444,{"Jan";"Feb";"Mar";"Apr";"May";"Jun";"Jul";"Aug";"Sep";"Oct";"Nov";"Dec"},0),H444),""),"")</f>
        <v/>
      </c>
      <c r="BA444" s="67"/>
      <c r="BB444" s="67"/>
      <c r="CB444" s="65"/>
    </row>
    <row r="445" spans="1:80" ht="16.5" thickBot="1" x14ac:dyDescent="0.3">
      <c r="A445" s="10"/>
      <c r="B445" s="68" t="str">
        <f>C302&amp;" NON-TARGET TIMEPOINT RESPONSE:"</f>
        <v>V2 NON-TARGET TIMEPOINT RESPONSE:</v>
      </c>
      <c r="C445" s="69"/>
      <c r="D445" s="10"/>
      <c r="E445" s="5"/>
      <c r="F445" s="5"/>
      <c r="G445" s="5"/>
      <c r="H445" s="7" t="s">
        <v>47</v>
      </c>
      <c r="I445" s="7" t="s">
        <v>48</v>
      </c>
      <c r="J445" s="7" t="s">
        <v>49</v>
      </c>
      <c r="K445" s="10"/>
      <c r="L445" s="10"/>
      <c r="M445" s="10"/>
      <c r="N445" s="10"/>
      <c r="O445" s="10"/>
      <c r="P445" s="10"/>
      <c r="Q445" s="10"/>
      <c r="R445" s="65"/>
      <c r="S445" s="67"/>
      <c r="T445" s="67"/>
      <c r="U445" s="67"/>
      <c r="V445" s="67"/>
      <c r="W445" s="67"/>
      <c r="X445" s="67"/>
      <c r="Y445" s="67"/>
      <c r="Z445" s="67"/>
      <c r="AA445" s="67"/>
      <c r="AB445" s="67"/>
      <c r="AC445" s="67"/>
      <c r="AD445" s="67"/>
      <c r="AE445" s="67"/>
      <c r="AF445" s="67"/>
      <c r="AG445" s="67"/>
      <c r="AH445" s="67"/>
      <c r="AI445" s="67"/>
      <c r="AK445" s="67"/>
      <c r="AL445" s="67"/>
      <c r="AM445" s="67"/>
      <c r="AN445" s="63" t="s">
        <v>3676</v>
      </c>
      <c r="AO445" s="67"/>
      <c r="AP445" s="67"/>
      <c r="AQ445" s="67"/>
      <c r="AR445" s="67"/>
      <c r="AS445" s="67"/>
      <c r="AT445" s="67"/>
      <c r="AU445" s="67"/>
      <c r="AV445" s="67"/>
      <c r="AW445" s="67"/>
      <c r="AX445" s="67"/>
      <c r="AY445" s="67"/>
      <c r="AZ445" s="37" t="str">
        <f>IFERROR(IF(COUNTA(H445,I445,J445)=3,DATE(J445,MATCH(I445,{"Jan";"Feb";"Mar";"Apr";"May";"Jun";"Jul";"Aug";"Sep";"Oct";"Nov";"Dec"},0),H445),""),"")</f>
        <v/>
      </c>
      <c r="BA445" s="67"/>
      <c r="BB445" s="67"/>
      <c r="CB445" s="65"/>
    </row>
    <row r="446" spans="1:80" ht="15.75" thickBot="1" x14ac:dyDescent="0.3">
      <c r="A446" s="10"/>
      <c r="B446" s="70"/>
      <c r="C446" s="79"/>
      <c r="D446" s="10"/>
      <c r="E446" s="5"/>
      <c r="F446" s="5"/>
      <c r="G446" s="5"/>
      <c r="H446" s="32"/>
      <c r="I446" s="32"/>
      <c r="J446" s="32"/>
      <c r="K446" s="10"/>
      <c r="L446" s="72" t="str">
        <f ca="1">BA446&amp;BB446&amp;BC446&amp;BD446&amp;BE446&amp;BF446&amp;BG446&amp;BH446&amp;BI446&amp;BJ446&amp;BK446</f>
        <v/>
      </c>
      <c r="M446" s="73"/>
      <c r="N446" s="73"/>
      <c r="O446" s="73"/>
      <c r="P446" s="73"/>
      <c r="Q446" s="10"/>
      <c r="R446" s="65"/>
      <c r="S446" s="67"/>
      <c r="T446" s="67"/>
      <c r="U446" s="67"/>
      <c r="V446" s="67"/>
      <c r="W446" s="67"/>
      <c r="X446" s="67"/>
      <c r="Y446" s="67"/>
      <c r="Z446" s="67"/>
      <c r="AA446" s="67"/>
      <c r="AB446" s="67"/>
      <c r="AC446" s="67"/>
      <c r="AD446" s="67"/>
      <c r="AE446" s="67"/>
      <c r="AF446" s="67"/>
      <c r="AG446" s="67"/>
      <c r="AH446" s="67"/>
      <c r="AI446" s="67"/>
      <c r="AK446" s="67"/>
      <c r="AL446" s="67"/>
      <c r="AM446" s="67"/>
      <c r="AN446" s="63" t="s">
        <v>3677</v>
      </c>
      <c r="AO446" s="67"/>
      <c r="AP446" s="67"/>
      <c r="AQ446" s="67"/>
      <c r="AR446" s="67"/>
      <c r="AS446" s="67"/>
      <c r="AT446" s="67"/>
      <c r="AU446" s="67"/>
      <c r="AV446" s="67"/>
      <c r="AW446" s="67"/>
      <c r="AX446" s="67"/>
      <c r="AY446" s="67"/>
      <c r="AZ446" s="37" t="str">
        <f>IFERROR(IF(COUNTA(H446,I446,J446)=3,DATE(J446,MATCH(I446,{"Jan";"Feb";"Mar";"Apr";"May";"Jun";"Jul";"Aug";"Sep";"Oct";"Nov";"Dec"},0),H446),""),"")</f>
        <v/>
      </c>
      <c r="BA446" s="37" t="str">
        <f>IF(AND(C305="",H446="",B446&lt;&gt;""),"Please enter a complete visit or assessment date.  ","")</f>
        <v/>
      </c>
      <c r="BB446" s="37" t="str">
        <f>IF(B446="","",IF(AND(COUNTA(C305,D305,E305)&gt;1,COUNTA(C305,D305,E305)&lt;3),"Please enter a complete visit date.  ",IF(COUNTA(C305,D305,E305)=0,"",IF(COUNTIF(AN$2:AN$7306,C305&amp;D305&amp;E305)&gt;0,"","Enter a valid visit date.  "))))</f>
        <v/>
      </c>
      <c r="BC446" s="37" t="str">
        <f>IF(AND(COUNTA(H446,I446,J446)&gt;1,COUNTA(H446,I446,J446)&lt;3),"Please enter a complete assessment date.  ",IF(COUNTA(H446,I446,J446)=0,"",IF(COUNTIF(AN$2:AN$7306,H446&amp;I446&amp;J446)&gt;0,"","Enter a valid assessment date.  ")))</f>
        <v/>
      </c>
      <c r="BD446" s="37" t="str">
        <f t="shared" ref="BD446" si="243">IF(AND(B446="",H446&amp;I446&amp;J446&lt;&gt;""),"Assessment date entered, but no response is entered.  ","")</f>
        <v/>
      </c>
      <c r="BE446" s="37" t="str">
        <f ca="1">IF(B446="","",IF(AZ305="","",IF(AZ305&gt;NOW(),"Visit date is in the future.  ","")))</f>
        <v/>
      </c>
      <c r="BF446" s="37" t="str">
        <f t="shared" ref="BF446" ca="1" si="244">IF(AZ446&lt;&gt;"",IF(AZ446&gt;NOW(),"Assessment date is in the future.  ",""),"")</f>
        <v/>
      </c>
      <c r="BG446" s="37" t="str">
        <f t="shared" ref="BG446" si="245">IF(AND(B446&lt;&gt;"",F446&lt;&gt;""),"The response cannot be provided if indicated as Not Done.  ","")</f>
        <v/>
      </c>
      <c r="BH446" s="37" t="str">
        <f>IF(AZ305="","",IF(AZ305&lt;=AZ299,"Visit date is not after visit or assessment dates in the prior visit.  ",""))</f>
        <v/>
      </c>
      <c r="BI446" s="37" t="str">
        <f>IF(AZ446&lt;&gt;"",IF(AZ446&lt;=AZ299,"Assessment date is not after visit or assessment dates in the prior visit.  ",""),"")</f>
        <v/>
      </c>
      <c r="BJ446" s="37" t="str">
        <f>IF(AND(C302="",B446&lt;&gt;""),"The Visit ID is missing.  ","")</f>
        <v/>
      </c>
      <c r="CA446" s="37" t="str">
        <f t="shared" ref="CA446" ca="1" si="246">IF(BA446&amp;BB446&amp;BC446&amp;BD446&amp;BE446&amp;BF446&amp;BG446&amp;BH446&amp;BI446&amp;BJ446&amp;BK446&amp;BL446&amp;BM446&amp;BN446&amp;BO446&amp;BP446&amp;BQ446&amp;BR446&amp;BS446&amp;BT446&amp;BU446&amp;BV446&amp;BW446&amp;BX446&amp;BY446&amp;BZ446&lt;&gt;"","V2Issue","V2Clean")</f>
        <v>V2Clean</v>
      </c>
      <c r="CB446" s="65"/>
    </row>
    <row r="447" spans="1:80" x14ac:dyDescent="0.25">
      <c r="A447" s="10"/>
      <c r="B447" s="8" t="s">
        <v>510</v>
      </c>
      <c r="C447" s="10"/>
      <c r="D447" s="10"/>
      <c r="E447" s="5"/>
      <c r="F447" s="5"/>
      <c r="G447" s="9"/>
      <c r="H447" s="8" t="s">
        <v>511</v>
      </c>
      <c r="I447" s="8" t="s">
        <v>512</v>
      </c>
      <c r="J447" s="8" t="s">
        <v>513</v>
      </c>
      <c r="K447" s="10"/>
      <c r="L447" s="73"/>
      <c r="M447" s="73"/>
      <c r="N447" s="73"/>
      <c r="O447" s="73"/>
      <c r="P447" s="73"/>
      <c r="Q447" s="10"/>
      <c r="R447" s="65"/>
      <c r="S447" s="67"/>
      <c r="T447" s="67"/>
      <c r="U447" s="67"/>
      <c r="V447" s="67"/>
      <c r="W447" s="67"/>
      <c r="X447" s="67"/>
      <c r="Y447" s="67"/>
      <c r="Z447" s="67"/>
      <c r="AA447" s="67"/>
      <c r="AB447" s="67"/>
      <c r="AC447" s="67"/>
      <c r="AD447" s="67"/>
      <c r="AE447" s="67"/>
      <c r="AF447" s="67"/>
      <c r="AG447" s="67"/>
      <c r="AH447" s="67"/>
      <c r="AI447" s="67"/>
      <c r="AK447" s="67"/>
      <c r="AL447" s="67"/>
      <c r="AM447" s="67"/>
      <c r="AN447" s="63" t="s">
        <v>3678</v>
      </c>
      <c r="AO447" s="67"/>
      <c r="AP447" s="67"/>
      <c r="AQ447" s="67"/>
      <c r="AR447" s="67"/>
      <c r="AS447" s="67"/>
      <c r="AT447" s="67"/>
      <c r="AU447" s="67"/>
      <c r="AV447" s="67"/>
      <c r="AW447" s="67"/>
      <c r="AX447" s="67"/>
      <c r="AY447" s="67"/>
      <c r="AZ447" s="37" t="str">
        <f>IFERROR(IF(COUNTA(H447,I447,J447)=3,DATE(J447,MATCH(I447,{"Jan";"Feb";"Mar";"Apr";"May";"Jun";"Jul";"Aug";"Sep";"Oct";"Nov";"Dec"},0),H447),""),"")</f>
        <v/>
      </c>
      <c r="BA447" s="67"/>
      <c r="BB447" s="67"/>
      <c r="CB447" s="65"/>
    </row>
    <row r="448" spans="1:80" x14ac:dyDescent="0.25">
      <c r="A448" s="10"/>
      <c r="B448" s="10"/>
      <c r="C448" s="10"/>
      <c r="D448" s="10"/>
      <c r="E448" s="5"/>
      <c r="F448" s="5"/>
      <c r="G448" s="10"/>
      <c r="H448" s="12" t="s">
        <v>92</v>
      </c>
      <c r="I448" s="5"/>
      <c r="J448" s="5"/>
      <c r="K448" s="10"/>
      <c r="L448" s="10"/>
      <c r="M448" s="10"/>
      <c r="N448" s="10"/>
      <c r="O448" s="10"/>
      <c r="P448" s="10"/>
      <c r="Q448" s="10"/>
      <c r="R448" s="65"/>
      <c r="S448" s="67"/>
      <c r="T448" s="67"/>
      <c r="U448" s="67"/>
      <c r="V448" s="67"/>
      <c r="W448" s="67"/>
      <c r="X448" s="67"/>
      <c r="Y448" s="67"/>
      <c r="Z448" s="67"/>
      <c r="AA448" s="67"/>
      <c r="AB448" s="67"/>
      <c r="AC448" s="67"/>
      <c r="AD448" s="67"/>
      <c r="AE448" s="67"/>
      <c r="AF448" s="67"/>
      <c r="AG448" s="67"/>
      <c r="AH448" s="67"/>
      <c r="AI448" s="67"/>
      <c r="AK448" s="67"/>
      <c r="AL448" s="67"/>
      <c r="AM448" s="67"/>
      <c r="AN448" s="63" t="s">
        <v>3679</v>
      </c>
      <c r="AO448" s="67"/>
      <c r="AP448" s="67"/>
      <c r="AQ448" s="67"/>
      <c r="AR448" s="67"/>
      <c r="AS448" s="67"/>
      <c r="AT448" s="67"/>
      <c r="AU448" s="67"/>
      <c r="AV448" s="67"/>
      <c r="AW448" s="67"/>
      <c r="AX448" s="67"/>
      <c r="AY448" s="67"/>
      <c r="AZ448" s="37" t="str">
        <f>IFERROR(IF(COUNTA(H448,I448,J448)=3,DATE(J448,MATCH(I448,{"Jan";"Feb";"Mar";"Apr";"May";"Jun";"Jul";"Aug";"Sep";"Oct";"Nov";"Dec"},0),H448),""),"")</f>
        <v/>
      </c>
      <c r="BA448" s="67"/>
      <c r="BB448" s="67"/>
      <c r="CB448" s="65"/>
    </row>
    <row r="449" spans="1:80" ht="16.5" thickBot="1" x14ac:dyDescent="0.3">
      <c r="A449" s="10"/>
      <c r="B449" s="68" t="str">
        <f>C302&amp;" OVERALL TIMEPOINT RESPONSE:"</f>
        <v>V2 OVERALL TIMEPOINT RESPONSE:</v>
      </c>
      <c r="C449" s="69"/>
      <c r="D449" s="10"/>
      <c r="E449" s="5"/>
      <c r="F449" s="5"/>
      <c r="G449" s="5"/>
      <c r="H449" s="7" t="s">
        <v>47</v>
      </c>
      <c r="I449" s="7" t="s">
        <v>48</v>
      </c>
      <c r="J449" s="7" t="s">
        <v>49</v>
      </c>
      <c r="K449" s="10"/>
      <c r="L449" s="10"/>
      <c r="M449" s="10"/>
      <c r="N449" s="10"/>
      <c r="O449" s="10"/>
      <c r="P449" s="10"/>
      <c r="Q449" s="10"/>
      <c r="R449" s="65"/>
      <c r="S449" s="67"/>
      <c r="T449" s="67"/>
      <c r="U449" s="67"/>
      <c r="V449" s="67"/>
      <c r="W449" s="67"/>
      <c r="X449" s="67"/>
      <c r="Y449" s="67"/>
      <c r="Z449" s="67"/>
      <c r="AA449" s="67"/>
      <c r="AB449" s="67"/>
      <c r="AC449" s="67"/>
      <c r="AD449" s="67"/>
      <c r="AE449" s="67"/>
      <c r="AF449" s="67"/>
      <c r="AG449" s="67"/>
      <c r="AH449" s="67"/>
      <c r="AI449" s="67"/>
      <c r="AK449" s="67"/>
      <c r="AL449" s="67"/>
      <c r="AM449" s="67"/>
      <c r="AN449" s="63" t="s">
        <v>3680</v>
      </c>
      <c r="AO449" s="67"/>
      <c r="AP449" s="67"/>
      <c r="AQ449" s="67"/>
      <c r="AR449" s="67"/>
      <c r="AS449" s="67"/>
      <c r="AT449" s="67"/>
      <c r="AU449" s="67"/>
      <c r="AV449" s="67"/>
      <c r="AW449" s="67"/>
      <c r="AX449" s="67"/>
      <c r="AY449" s="67"/>
      <c r="AZ449" s="37" t="str">
        <f>IFERROR(IF(COUNTA(H449,I449,J449)=3,DATE(J449,MATCH(I449,{"Jan";"Feb";"Mar";"Apr";"May";"Jun";"Jul";"Aug";"Sep";"Oct";"Nov";"Dec"},0),H449),""),"")</f>
        <v/>
      </c>
      <c r="BA449" s="67"/>
      <c r="BB449" s="67"/>
      <c r="CB449" s="65"/>
    </row>
    <row r="450" spans="1:80" ht="15.75" thickBot="1" x14ac:dyDescent="0.3">
      <c r="A450" s="10"/>
      <c r="B450" s="70"/>
      <c r="C450" s="71"/>
      <c r="D450" s="42"/>
      <c r="E450" s="5"/>
      <c r="F450" s="5"/>
      <c r="G450" s="5"/>
      <c r="H450" s="32"/>
      <c r="I450" s="32"/>
      <c r="J450" s="32"/>
      <c r="K450" s="10"/>
      <c r="L450" s="72" t="str">
        <f ca="1">BA450&amp;BB450&amp;BC450&amp;BD450&amp;BE450&amp;BF450&amp;BG450&amp;BH450&amp;BI450&amp;BJ450&amp;BK450</f>
        <v/>
      </c>
      <c r="M450" s="73"/>
      <c r="N450" s="73"/>
      <c r="O450" s="73"/>
      <c r="P450" s="73"/>
      <c r="Q450" s="42"/>
      <c r="R450" s="65"/>
      <c r="S450" s="65"/>
      <c r="T450" s="65"/>
      <c r="U450" s="65"/>
      <c r="V450" s="65"/>
      <c r="W450" s="65"/>
      <c r="X450" s="67"/>
      <c r="Y450" s="67"/>
      <c r="Z450" s="67"/>
      <c r="AA450" s="67"/>
      <c r="AB450" s="67"/>
      <c r="AC450" s="67"/>
      <c r="AD450" s="67"/>
      <c r="AE450" s="67"/>
      <c r="AF450" s="67"/>
      <c r="AG450" s="67"/>
      <c r="AH450" s="67"/>
      <c r="AI450" s="67"/>
      <c r="AK450" s="67"/>
      <c r="AL450" s="67"/>
      <c r="AM450" s="67"/>
      <c r="AN450" s="63" t="s">
        <v>3681</v>
      </c>
      <c r="AO450" s="67"/>
      <c r="AP450" s="67"/>
      <c r="AQ450" s="67"/>
      <c r="AR450" s="67"/>
      <c r="AS450" s="67"/>
      <c r="AT450" s="67"/>
      <c r="AU450" s="67"/>
      <c r="AV450" s="67"/>
      <c r="AW450" s="67"/>
      <c r="AX450" s="67"/>
      <c r="AY450" s="67"/>
      <c r="AZ450" s="37" t="str">
        <f>IFERROR(IF(COUNTA(H450,I450,J450)=3,DATE(J450,MATCH(I450,{"Jan";"Feb";"Mar";"Apr";"May";"Jun";"Jul";"Aug";"Sep";"Oct";"Nov";"Dec"},0),H450),""),"")</f>
        <v/>
      </c>
      <c r="BA450" s="37" t="str">
        <f>IF(AND(C305="",H450="",B450&lt;&gt;""),"Please enter a complete visit or assessment date.  ","")</f>
        <v/>
      </c>
      <c r="BB450" s="37" t="str">
        <f>IF(B450="","",IF(AND(COUNTA(C305,D305,E305)&gt;1,COUNTA(C305,D305,E305)&lt;3),"Please enter a complete visit date.  ",IF(COUNTA(C305,D305,E305)=0,"",IF(COUNTIF(AN$2:AN$7306,C305&amp;D305&amp;E305)&gt;0,"","Enter a valid visit date.  "))))</f>
        <v/>
      </c>
      <c r="BC450" s="37" t="str">
        <f>IF(AND(COUNTA(H450,I450,J450)&gt;1,COUNTA(H450,I450,J450)&lt;3),"Please enter a complete assessment date.  ",IF(COUNTA(H450,I450,J450)=0,"",IF(COUNTIF(AN$2:AN$7306,H450&amp;I450&amp;J450)&gt;0,"","Enter a valid assessment date.  ")))</f>
        <v/>
      </c>
      <c r="BD450" s="37" t="str">
        <f t="shared" ref="BD450" si="247">IF(AND(B450="",H450&amp;I450&amp;J450&lt;&gt;""),"Assessment date entered, but no response is entered.  ","")</f>
        <v/>
      </c>
      <c r="BE450" s="37" t="str">
        <f ca="1">IF(B450="","",IF(AZ305="","",IF(AZ305&gt;NOW(),"Visit date is in the future.  ","")))</f>
        <v/>
      </c>
      <c r="BF450" s="37" t="str">
        <f t="shared" ref="BF450" ca="1" si="248">IF(AZ450&lt;&gt;"",IF(AZ450&gt;NOW(),"Assessment date is in the future.  ",""),"")</f>
        <v/>
      </c>
      <c r="BG450" s="37" t="str">
        <f t="shared" ref="BG450" si="249">IF(AND(B450&lt;&gt;"",F450&lt;&gt;""),"The response cannot be provided if indicated as Not Done.  ","")</f>
        <v/>
      </c>
      <c r="BH450" s="37" t="str">
        <f>IF(AZ305="","",IF(AZ305&lt;=AZ299,"Visit date is not after visit or assessment dates in the prior visit.  ",""))</f>
        <v/>
      </c>
      <c r="BI450" s="37" t="str">
        <f>IF(AZ450&lt;&gt;"",IF(AZ450&lt;=AZ299,"Assessment date is not after visit or assessment dates in the prior visit.  ",""),"")</f>
        <v/>
      </c>
      <c r="BJ450" s="37" t="str">
        <f>IF(AND(C302="",B450&lt;&gt;""),"The Visit ID is missing.  ","")</f>
        <v/>
      </c>
      <c r="CA450" s="37" t="str">
        <f t="shared" ref="CA450" ca="1" si="250">IF(BA450&amp;BB450&amp;BC450&amp;BD450&amp;BE450&amp;BF450&amp;BG450&amp;BH450&amp;BI450&amp;BJ450&amp;BK450&amp;BL450&amp;BM450&amp;BN450&amp;BO450&amp;BP450&amp;BQ450&amp;BR450&amp;BS450&amp;BT450&amp;BU450&amp;BV450&amp;BW450&amp;BX450&amp;BY450&amp;BZ450&lt;&gt;"","V2Issue","V2Clean")</f>
        <v>V2Clean</v>
      </c>
      <c r="CB450" s="65"/>
    </row>
    <row r="451" spans="1:80" x14ac:dyDescent="0.25">
      <c r="A451" s="10"/>
      <c r="B451" s="8" t="s">
        <v>514</v>
      </c>
      <c r="C451" s="10"/>
      <c r="D451" s="42"/>
      <c r="E451" s="5"/>
      <c r="F451" s="5"/>
      <c r="G451" s="9"/>
      <c r="H451" s="8" t="s">
        <v>515</v>
      </c>
      <c r="I451" s="8" t="s">
        <v>516</v>
      </c>
      <c r="J451" s="8" t="s">
        <v>517</v>
      </c>
      <c r="K451" s="10"/>
      <c r="L451" s="73"/>
      <c r="M451" s="73"/>
      <c r="N451" s="73"/>
      <c r="O451" s="73"/>
      <c r="P451" s="73"/>
      <c r="Q451" s="42"/>
      <c r="R451" s="65"/>
      <c r="S451" s="65"/>
      <c r="T451" s="65"/>
      <c r="U451" s="65"/>
      <c r="V451" s="65"/>
      <c r="W451" s="65"/>
      <c r="X451" s="67"/>
      <c r="Y451" s="67"/>
      <c r="Z451" s="67"/>
      <c r="AA451" s="67"/>
      <c r="AB451" s="67"/>
      <c r="AC451" s="67"/>
      <c r="AD451" s="67"/>
      <c r="AE451" s="67"/>
      <c r="AF451" s="67"/>
      <c r="AG451" s="67"/>
      <c r="AH451" s="67"/>
      <c r="AI451" s="67"/>
      <c r="AK451" s="67"/>
      <c r="AL451" s="67"/>
      <c r="AM451" s="67"/>
      <c r="AN451" s="63" t="s">
        <v>3682</v>
      </c>
      <c r="AO451" s="67"/>
      <c r="AP451" s="67"/>
      <c r="AQ451" s="67"/>
      <c r="AR451" s="67"/>
      <c r="AS451" s="67"/>
      <c r="AT451" s="67"/>
      <c r="AU451" s="67"/>
      <c r="AV451" s="67"/>
      <c r="AW451" s="67"/>
      <c r="AX451" s="67" t="str">
        <f>C302&amp;"Max"</f>
        <v>V2Max</v>
      </c>
      <c r="AY451" s="37" t="s">
        <v>358</v>
      </c>
      <c r="AZ451" s="37" t="str">
        <f>IF(MAX(AZ301:AZ433)=0,"",MAX(AZ301:AZ433))</f>
        <v/>
      </c>
      <c r="BA451" s="67"/>
      <c r="BB451" s="67"/>
      <c r="CB451" s="65"/>
    </row>
    <row r="452" spans="1:80" x14ac:dyDescent="0.25">
      <c r="A452" s="42"/>
      <c r="B452" s="18"/>
      <c r="C452" s="18"/>
      <c r="D452" s="18"/>
      <c r="E452" s="18"/>
      <c r="F452" s="18"/>
      <c r="G452" s="18"/>
      <c r="H452" s="18"/>
      <c r="I452" s="18"/>
      <c r="J452" s="18"/>
      <c r="K452" s="18"/>
      <c r="L452" s="18"/>
      <c r="M452" s="18"/>
      <c r="N452" s="18"/>
      <c r="O452" s="18"/>
      <c r="P452" s="18"/>
      <c r="Q452" s="42"/>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3" t="s">
        <v>3683</v>
      </c>
      <c r="AO452" s="65"/>
      <c r="AP452" s="65"/>
      <c r="AQ452" s="65"/>
      <c r="AR452" s="65"/>
      <c r="AS452" s="65"/>
      <c r="AT452" s="65"/>
      <c r="AU452" s="65"/>
      <c r="AV452" s="65"/>
      <c r="AW452" s="65"/>
      <c r="AX452" s="65" t="str">
        <f>C302&amp;"Min"</f>
        <v>V2Min</v>
      </c>
      <c r="AY452" s="65" t="s">
        <v>359</v>
      </c>
      <c r="AZ452" s="37" t="str">
        <f>IF(MIN(AZ301:AZ433)=0,"",MIN(AZ301:AZ433))</f>
        <v/>
      </c>
      <c r="BA452" s="67"/>
      <c r="BB452" s="67"/>
      <c r="BD452" s="65"/>
      <c r="BE452" s="65"/>
      <c r="BF452" s="65"/>
      <c r="BG452" s="65"/>
      <c r="BH452" s="65"/>
      <c r="BI452" s="65"/>
      <c r="BK452" s="65"/>
      <c r="BL452" s="65"/>
      <c r="BM452" s="65"/>
      <c r="BN452" s="65"/>
      <c r="BO452" s="65"/>
      <c r="BP452" s="65"/>
      <c r="BQ452" s="65"/>
      <c r="BR452" s="65"/>
      <c r="BS452" s="65"/>
      <c r="BT452" s="65"/>
      <c r="BU452" s="65"/>
      <c r="BV452" s="65"/>
      <c r="BW452" s="65"/>
      <c r="BX452" s="65"/>
      <c r="BY452" s="65"/>
      <c r="BZ452" s="65"/>
      <c r="CA452" s="65"/>
      <c r="CB452" s="65"/>
    </row>
    <row r="453" spans="1:80" x14ac:dyDescent="0.25">
      <c r="A453" s="51"/>
      <c r="B453" s="51"/>
      <c r="C453" s="51"/>
      <c r="D453" s="51"/>
      <c r="E453" s="51"/>
      <c r="F453" s="51"/>
      <c r="G453" s="51"/>
      <c r="H453" s="19"/>
      <c r="I453" s="4"/>
      <c r="J453" s="4"/>
      <c r="K453" s="4"/>
      <c r="L453" s="51"/>
      <c r="M453" s="51"/>
      <c r="N453" s="51"/>
      <c r="O453" s="51"/>
      <c r="P453" s="51"/>
      <c r="Q453" s="4"/>
      <c r="AN453" s="63" t="s">
        <v>3684</v>
      </c>
      <c r="AZ453" s="37" t="str">
        <f>IFERROR(IF(COUNTA(C453,D453,E453)=3,DATE(E453,MATCH(D453,{"Jan";"Feb";"Mar";"Apr";"May";"Jun";"Jul";"Aug";"Sep";"Oct";"Nov";"Dec"},0),C453),""),"")</f>
        <v/>
      </c>
      <c r="CA453" s="65"/>
    </row>
    <row r="454" spans="1:80" ht="19.5" x14ac:dyDescent="0.4">
      <c r="A454" s="51"/>
      <c r="B454" s="22" t="s">
        <v>584</v>
      </c>
      <c r="C454" s="86" t="s">
        <v>553</v>
      </c>
      <c r="D454" s="94"/>
      <c r="E454" s="94"/>
      <c r="F454" s="94"/>
      <c r="G454" s="95"/>
      <c r="H454" s="4"/>
      <c r="I454" s="4"/>
      <c r="J454" s="4"/>
      <c r="K454" s="4"/>
      <c r="L454" s="51"/>
      <c r="M454" s="51"/>
      <c r="N454" s="51"/>
      <c r="O454" s="51"/>
      <c r="P454" s="51"/>
      <c r="Q454" s="4"/>
      <c r="AN454" s="63" t="s">
        <v>3685</v>
      </c>
      <c r="AZ454" s="37" t="str">
        <f>IFERROR(IF(COUNTA(C454,D454,E454)=3,DATE(E454,MATCH(D454,{"Jan";"Feb";"Mar";"Apr";"May";"Jun";"Jul";"Aug";"Sep";"Oct";"Nov";"Dec"},0),C454),""),"")</f>
        <v/>
      </c>
    </row>
    <row r="455" spans="1:80" x14ac:dyDescent="0.25">
      <c r="A455" s="51"/>
      <c r="B455" s="51"/>
      <c r="C455" s="23" t="s">
        <v>585</v>
      </c>
      <c r="D455" s="51"/>
      <c r="E455" s="51"/>
      <c r="F455" s="51"/>
      <c r="G455" s="19"/>
      <c r="H455" s="4"/>
      <c r="I455" s="4"/>
      <c r="J455" s="4"/>
      <c r="K455" s="4"/>
      <c r="L455" s="51"/>
      <c r="M455" s="51"/>
      <c r="N455" s="51"/>
      <c r="O455" s="51"/>
      <c r="P455" s="51"/>
      <c r="Q455" s="4"/>
      <c r="AN455" s="63" t="s">
        <v>3686</v>
      </c>
      <c r="AZ455" s="37" t="str">
        <f>IFERROR(IF(COUNTA(C455,D455,E455)=3,DATE(E455,MATCH(D455,{"Jan";"Feb";"Mar";"Apr";"May";"Jun";"Jul";"Aug";"Sep";"Oct";"Nov";"Dec"},0),C455),""),"")</f>
        <v/>
      </c>
    </row>
    <row r="456" spans="1:80" x14ac:dyDescent="0.25">
      <c r="A456" s="51"/>
      <c r="B456" s="4"/>
      <c r="C456" s="20" t="s">
        <v>47</v>
      </c>
      <c r="D456" s="20" t="s">
        <v>48</v>
      </c>
      <c r="E456" s="20" t="s">
        <v>49</v>
      </c>
      <c r="F456" s="51"/>
      <c r="G456" s="51"/>
      <c r="H456" s="19"/>
      <c r="I456" s="4"/>
      <c r="J456" s="4"/>
      <c r="K456" s="4"/>
      <c r="L456" s="51"/>
      <c r="M456" s="51"/>
      <c r="N456" s="51"/>
      <c r="O456" s="51"/>
      <c r="P456" s="51"/>
      <c r="Q456" s="4"/>
      <c r="AN456" s="63" t="s">
        <v>3687</v>
      </c>
      <c r="AZ456" s="37" t="str">
        <f>IFERROR(IF(COUNTA(C456,D456,E456)=3,DATE(E456,MATCH(D456,{"Jan";"Feb";"Mar";"Apr";"May";"Jun";"Jul";"Aug";"Sep";"Oct";"Nov";"Dec"},0),C456),""),"")</f>
        <v/>
      </c>
    </row>
    <row r="457" spans="1:80" x14ac:dyDescent="0.25">
      <c r="A457" s="51"/>
      <c r="B457" s="21" t="s">
        <v>93</v>
      </c>
      <c r="C457" s="32"/>
      <c r="D457" s="32"/>
      <c r="E457" s="32"/>
      <c r="F457" s="96" t="s">
        <v>369</v>
      </c>
      <c r="G457" s="91"/>
      <c r="H457" s="91"/>
      <c r="I457" s="91"/>
      <c r="J457" s="91"/>
      <c r="K457" s="91"/>
      <c r="L457" s="91"/>
      <c r="M457" s="91"/>
      <c r="N457" s="91"/>
      <c r="O457" s="51"/>
      <c r="P457" s="51"/>
      <c r="Q457" s="4"/>
      <c r="AN457" s="63" t="s">
        <v>3688</v>
      </c>
      <c r="AZ457" s="37" t="str">
        <f>IFERROR(IF(COUNTA(C457,D457,E457)=3,DATE(E457,MATCH(D457,{"Jan";"Feb";"Mar";"Apr";"May";"Jun";"Jul";"Aug";"Sep";"Oct";"Nov";"Dec"},0),C457),""),"")</f>
        <v/>
      </c>
    </row>
    <row r="458" spans="1:80" ht="19.5" x14ac:dyDescent="0.4">
      <c r="A458" s="51"/>
      <c r="B458" s="22"/>
      <c r="C458" s="23" t="s">
        <v>586</v>
      </c>
      <c r="D458" s="23" t="s">
        <v>587</v>
      </c>
      <c r="E458" s="23" t="s">
        <v>588</v>
      </c>
      <c r="F458" s="51"/>
      <c r="G458" s="51"/>
      <c r="H458" s="19"/>
      <c r="I458" s="4"/>
      <c r="J458" s="4"/>
      <c r="K458" s="4"/>
      <c r="L458" s="51"/>
      <c r="M458" s="51"/>
      <c r="N458" s="51"/>
      <c r="O458" s="51"/>
      <c r="P458" s="51"/>
      <c r="Q458" s="4"/>
      <c r="AN458" s="63" t="s">
        <v>3689</v>
      </c>
    </row>
    <row r="459" spans="1:80" x14ac:dyDescent="0.25">
      <c r="A459" s="51"/>
      <c r="B459" s="4"/>
      <c r="C459" s="25"/>
      <c r="D459" s="25"/>
      <c r="E459" s="25"/>
      <c r="F459" s="25"/>
      <c r="G459" s="4"/>
      <c r="H459" s="19" t="s">
        <v>92</v>
      </c>
      <c r="I459" s="4"/>
      <c r="J459" s="4"/>
      <c r="K459" s="4"/>
      <c r="L459" s="51"/>
      <c r="M459" s="4"/>
      <c r="N459" s="4"/>
      <c r="O459" s="4"/>
      <c r="P459" s="4"/>
      <c r="Q459" s="24"/>
      <c r="R459" s="66"/>
      <c r="S459" s="66"/>
      <c r="T459" s="66"/>
      <c r="U459" s="66"/>
      <c r="V459" s="66"/>
      <c r="W459" s="66"/>
      <c r="X459" s="66"/>
      <c r="Y459" s="66"/>
      <c r="Z459" s="66"/>
      <c r="AA459" s="66"/>
      <c r="AB459" s="66"/>
      <c r="AC459" s="66"/>
      <c r="AD459" s="66"/>
      <c r="AE459" s="66"/>
      <c r="AF459" s="66"/>
      <c r="AG459" s="66"/>
      <c r="AH459" s="66"/>
      <c r="AI459" s="66"/>
      <c r="AK459" s="66"/>
      <c r="AL459" s="66"/>
      <c r="AM459" s="66"/>
      <c r="AN459" s="63" t="s">
        <v>3690</v>
      </c>
      <c r="AO459" s="66"/>
      <c r="AP459" s="66"/>
      <c r="AQ459" s="66"/>
      <c r="AR459" s="66"/>
      <c r="AS459" s="66"/>
      <c r="AT459" s="66"/>
      <c r="AU459" s="66"/>
      <c r="AV459" s="66"/>
      <c r="AW459" s="66"/>
      <c r="AX459" s="66"/>
      <c r="AY459" s="66"/>
      <c r="BA459" s="66"/>
      <c r="BB459" s="66"/>
    </row>
    <row r="460" spans="1:80" x14ac:dyDescent="0.25">
      <c r="A460" s="51"/>
      <c r="B460" s="4"/>
      <c r="C460" s="25" t="s">
        <v>35</v>
      </c>
      <c r="D460" s="25" t="s">
        <v>36</v>
      </c>
      <c r="E460" s="25"/>
      <c r="F460" s="25" t="s">
        <v>315</v>
      </c>
      <c r="G460" s="4"/>
      <c r="H460" s="25" t="s">
        <v>47</v>
      </c>
      <c r="I460" s="25" t="s">
        <v>48</v>
      </c>
      <c r="J460" s="25" t="s">
        <v>49</v>
      </c>
      <c r="K460" s="4"/>
      <c r="L460" s="51"/>
      <c r="M460" s="4"/>
      <c r="N460" s="4"/>
      <c r="O460" s="4"/>
      <c r="P460" s="4"/>
      <c r="Q460" s="24"/>
      <c r="R460" s="66"/>
      <c r="S460" s="66"/>
      <c r="T460" s="66"/>
      <c r="U460" s="66"/>
      <c r="V460" s="66"/>
      <c r="W460" s="66"/>
      <c r="X460" s="66"/>
      <c r="Y460" s="66"/>
      <c r="Z460" s="66"/>
      <c r="AA460" s="66"/>
      <c r="AB460" s="66"/>
      <c r="AC460" s="66"/>
      <c r="AD460" s="66"/>
      <c r="AE460" s="66"/>
      <c r="AF460" s="66"/>
      <c r="AG460" s="66"/>
      <c r="AH460" s="66"/>
      <c r="AI460" s="66"/>
      <c r="AK460" s="66"/>
      <c r="AL460" s="66"/>
      <c r="AM460" s="66"/>
      <c r="AN460" s="63" t="s">
        <v>3691</v>
      </c>
      <c r="AO460" s="66"/>
      <c r="AP460" s="66"/>
      <c r="AQ460" s="66"/>
      <c r="AR460" s="66"/>
      <c r="AS460" s="66"/>
      <c r="AT460" s="66"/>
      <c r="AU460" s="66"/>
      <c r="AV460" s="66"/>
      <c r="AW460" s="66"/>
      <c r="AX460" s="66"/>
      <c r="AY460" s="66"/>
      <c r="BA460" s="66"/>
      <c r="BB460" s="66"/>
    </row>
    <row r="461" spans="1:80" x14ac:dyDescent="0.25">
      <c r="A461" s="51"/>
      <c r="B461" s="34" t="str">
        <f xml:space="preserve"> C454&amp;" Target Lesion (T1)"</f>
        <v>V3 Target Lesion (T1)</v>
      </c>
      <c r="C461" s="16"/>
      <c r="D461" s="15" t="s">
        <v>9</v>
      </c>
      <c r="E461" s="4"/>
      <c r="F461" s="17"/>
      <c r="G461" s="4"/>
      <c r="H461" s="32"/>
      <c r="I461" s="32"/>
      <c r="J461" s="32"/>
      <c r="K461" s="4"/>
      <c r="L461" s="51"/>
      <c r="M461" s="51"/>
      <c r="N461" s="51"/>
      <c r="O461" s="51"/>
      <c r="P461" s="51"/>
      <c r="Q461" s="51"/>
      <c r="R461" s="67"/>
      <c r="S461" s="67"/>
      <c r="T461" s="67"/>
      <c r="U461" s="67"/>
      <c r="V461" s="67"/>
      <c r="W461" s="67"/>
      <c r="X461" s="67"/>
      <c r="Y461" s="67"/>
      <c r="Z461" s="67"/>
      <c r="AA461" s="67"/>
      <c r="AB461" s="67"/>
      <c r="AC461" s="67"/>
      <c r="AD461" s="67"/>
      <c r="AE461" s="67"/>
      <c r="AF461" s="67"/>
      <c r="AG461" s="67"/>
      <c r="AH461" s="67"/>
      <c r="AI461" s="67"/>
      <c r="AK461" s="67"/>
      <c r="AL461" s="67"/>
      <c r="AM461" s="67"/>
      <c r="AN461" s="63" t="s">
        <v>3692</v>
      </c>
      <c r="AO461" s="67"/>
      <c r="AP461" s="67"/>
      <c r="AQ461" s="67"/>
      <c r="AR461" s="67"/>
      <c r="AS461" s="67"/>
      <c r="AT461" s="67"/>
      <c r="AU461" s="67"/>
      <c r="AV461" s="67"/>
      <c r="AW461" s="67"/>
      <c r="AX461" s="67"/>
      <c r="AY461" s="67"/>
      <c r="AZ461" s="37" t="str">
        <f>IFERROR(IF(COUNTA(H461,I461,J461)=3,DATE(J461,MATCH(I461,{"Jan";"Feb";"Mar";"Apr";"May";"Jun";"Jul";"Aug";"Sep";"Oct";"Nov";"Dec"},0),H461),""),"")</f>
        <v/>
      </c>
      <c r="BA461" s="67"/>
      <c r="BB461" s="67"/>
    </row>
    <row r="462" spans="1:80" x14ac:dyDescent="0.25">
      <c r="A462" s="51"/>
      <c r="B462" s="23" t="s">
        <v>589</v>
      </c>
      <c r="C462" s="23" t="s">
        <v>590</v>
      </c>
      <c r="D462" s="23" t="s">
        <v>591</v>
      </c>
      <c r="E462" s="26"/>
      <c r="F462" s="23" t="s">
        <v>592</v>
      </c>
      <c r="G462" s="26"/>
      <c r="H462" s="23" t="s">
        <v>593</v>
      </c>
      <c r="I462" s="23" t="s">
        <v>594</v>
      </c>
      <c r="J462" s="23" t="s">
        <v>595</v>
      </c>
      <c r="K462" s="4"/>
      <c r="L462" s="27"/>
      <c r="M462" s="28"/>
      <c r="N462" s="27"/>
      <c r="O462" s="28"/>
      <c r="P462" s="27"/>
      <c r="Q462" s="24"/>
      <c r="R462" s="66"/>
      <c r="S462" s="66"/>
      <c r="T462" s="66"/>
      <c r="U462" s="66"/>
      <c r="V462" s="66"/>
      <c r="W462" s="66"/>
      <c r="X462" s="66"/>
      <c r="Y462" s="66"/>
      <c r="Z462" s="66"/>
      <c r="AA462" s="66"/>
      <c r="AB462" s="66"/>
      <c r="AC462" s="66"/>
      <c r="AD462" s="66"/>
      <c r="AE462" s="66"/>
      <c r="AF462" s="66"/>
      <c r="AG462" s="66"/>
      <c r="AH462" s="66"/>
      <c r="AI462" s="66"/>
      <c r="AK462" s="66"/>
      <c r="AL462" s="66"/>
      <c r="AM462" s="66"/>
      <c r="AN462" s="63" t="s">
        <v>3693</v>
      </c>
      <c r="AO462" s="66"/>
      <c r="AP462" s="66"/>
      <c r="AQ462" s="66"/>
      <c r="AR462" s="66"/>
      <c r="AS462" s="66"/>
      <c r="AT462" s="66"/>
      <c r="AU462" s="66"/>
      <c r="AV462" s="66"/>
      <c r="AW462" s="66"/>
      <c r="AX462" s="66"/>
      <c r="AY462" s="66"/>
      <c r="AZ462" s="37" t="str">
        <f>IFERROR(IF(COUNTA(H462,I462,J462)=3,DATE(J462,MATCH(I462,{"Jan";"Feb";"Mar";"Apr";"May";"Jun";"Jul";"Aug";"Sep";"Oct";"Nov";"Dec"},0),H462),""),"")</f>
        <v/>
      </c>
      <c r="BA462" s="66"/>
      <c r="BB462" s="66"/>
    </row>
    <row r="463" spans="1:80" x14ac:dyDescent="0.25">
      <c r="A463" s="51"/>
      <c r="B463" s="90" t="str">
        <f ca="1">BA463&amp;BB463&amp;BC463&amp;BD463&amp;BE463&amp;BF463&amp;BG463&amp;BH463&amp;BI463&amp;BJ463&amp;BK463&amp;BL463&amp;BM463</f>
        <v/>
      </c>
      <c r="C463" s="91"/>
      <c r="D463" s="91"/>
      <c r="E463" s="91"/>
      <c r="F463" s="91"/>
      <c r="G463" s="91"/>
      <c r="H463" s="91"/>
      <c r="I463" s="91"/>
      <c r="J463" s="91"/>
      <c r="K463" s="91"/>
      <c r="L463" s="91"/>
      <c r="M463" s="91"/>
      <c r="N463" s="91"/>
      <c r="O463" s="91"/>
      <c r="P463" s="91"/>
      <c r="Q463" s="4"/>
      <c r="AN463" s="63" t="s">
        <v>3694</v>
      </c>
      <c r="AZ463" s="37" t="str">
        <f>IFERROR(IF(COUNTA(H463,I463,J463)=3,DATE(J463,MATCH(I463,{"Jan";"Feb";"Mar";"Apr";"May";"Jun";"Jul";"Aug";"Sep";"Oct";"Nov";"Dec"},0),H463),""),"")</f>
        <v/>
      </c>
      <c r="BA463" s="37" t="str">
        <f>IF(AND(C457="",H461="",C461&lt;&gt;""),"Please enter a complete visit or assessment date.  ","")</f>
        <v/>
      </c>
      <c r="BB463" s="37" t="str">
        <f>IF(C461="","",IF(AND(COUNTA(C457,D457,E457)&gt;1,COUNTA(C457,D457,E457)&lt;3),"Please enter a complete visit date.  ",IF(COUNTA(C457,D457,E457)=0,"",IF(COUNTIF(AN$2:AN$7306,C457&amp;D457&amp;E457)&gt;0,"","Enter a valid visit date.  "))))</f>
        <v/>
      </c>
      <c r="BC463" s="37" t="str">
        <f>IF(AND(COUNTA(H461,I461,J461)&gt;1,COUNTA(H461,I461,J461)&lt;3),"Please enter a complete assessment date.  ",IF(COUNTA(H461,I461,J461)=0,"",IF(COUNTIF(AN$2:AN$7306,H461&amp;I461&amp;J461)&gt;0,"","Enter a valid assessment date.  ")))</f>
        <v/>
      </c>
      <c r="BD463" s="37" t="str">
        <f>IF(AND(C461="",H461&amp;I461&amp;H461&amp;J461&lt;&gt;""),"Information on this lesion exists, but no evaluation result is entered.  ","")</f>
        <v/>
      </c>
      <c r="BE463" s="37" t="str">
        <f ca="1">IF(C461="","",IF(AZ457="","",IF(AZ457&gt;NOW(),"Visit date is in the future.  ","")))</f>
        <v/>
      </c>
      <c r="BF463" s="37" t="str">
        <f t="shared" ref="BF463" ca="1" si="251">IF(AZ461&lt;&gt;"",IF(AZ461&gt;NOW(),"Assessment date is in the future.  ",""),"")</f>
        <v/>
      </c>
      <c r="BG463" s="37" t="str">
        <f>IF(AND(C461&lt;&gt;"",F461&lt;&gt;""),"The result cannot be provided if indicated as Not Done.  ","")</f>
        <v/>
      </c>
      <c r="BH463" s="37" t="str">
        <f>IF(AZ457="","",IF(AZ457&lt;=AZ451,"Visit date is not after visit or assessment dates in the prior visit.  ",""))</f>
        <v/>
      </c>
      <c r="BI463" s="37" t="str">
        <f>IF(AZ461&lt;&gt;"",IF(AZ461&lt;=AZ451,"Assessment date is not after visit or assessment dates in the prior visit.  ",""),"")</f>
        <v/>
      </c>
      <c r="BJ463" s="37" t="str">
        <f>IF(AND(C454="",OR(C461&lt;&gt;"",F461&lt;&gt;"")),"The Visit ID is missing.  ","")</f>
        <v/>
      </c>
      <c r="BK463" s="37" t="str">
        <f>IF(AND(OR(C461&lt;&gt;"",F461&lt;&gt;""),C$19=""),"No V0 lesion information exists for this same lesion (if you are adding a NEW lesion, go to New Lesion section).  ","")</f>
        <v/>
      </c>
      <c r="BL463" s="37" t="str">
        <f>IF(AND(C461&lt;&gt;"",D461=""),"Select a Unit.  ","")</f>
        <v/>
      </c>
      <c r="BM463" s="37" t="str">
        <f>IF(AND(C461&lt;&gt;"",COUNTIF(AJ$2:AJ$21,C454)&gt;1),"Visit ID already used.  ","")</f>
        <v/>
      </c>
      <c r="CA463" s="37" t="str">
        <f ca="1">IF(BA463&amp;BB463&amp;BC463&amp;BD463&amp;BE463&amp;BF463&amp;BG463&amp;BH463&amp;BI463&amp;BJ463&amp;BK463&amp;BL463&amp;BM463&amp;BN463&amp;BO463&amp;BP463&amp;BQ463&amp;BR463&amp;BS463&amp;BT463&amp;BU463&amp;BV463&amp;BW463&amp;BX463&amp;BY463&amp;BZ463&lt;&gt;"","V3Issue","V3Clean")</f>
        <v>V3Clean</v>
      </c>
    </row>
    <row r="464" spans="1:80" x14ac:dyDescent="0.25">
      <c r="A464" s="51"/>
      <c r="B464" s="91"/>
      <c r="C464" s="91"/>
      <c r="D464" s="91"/>
      <c r="E464" s="91"/>
      <c r="F464" s="91"/>
      <c r="G464" s="91"/>
      <c r="H464" s="91"/>
      <c r="I464" s="91"/>
      <c r="J464" s="91"/>
      <c r="K464" s="91"/>
      <c r="L464" s="91"/>
      <c r="M464" s="91"/>
      <c r="N464" s="91"/>
      <c r="O464" s="91"/>
      <c r="P464" s="91"/>
      <c r="Q464" s="4"/>
      <c r="AN464" s="63" t="s">
        <v>3695</v>
      </c>
      <c r="AZ464" s="37" t="str">
        <f>IFERROR(IF(COUNTA(H464,I464,J464)=3,DATE(J464,MATCH(I464,{"Jan";"Feb";"Mar";"Apr";"May";"Jun";"Jul";"Aug";"Sep";"Oct";"Nov";"Dec"},0),H464),""),"")</f>
        <v/>
      </c>
    </row>
    <row r="465" spans="1:79" x14ac:dyDescent="0.25">
      <c r="A465" s="51"/>
      <c r="B465" s="4"/>
      <c r="C465" s="25"/>
      <c r="D465" s="25"/>
      <c r="E465" s="25"/>
      <c r="F465" s="25"/>
      <c r="G465" s="4"/>
      <c r="H465" s="19" t="s">
        <v>92</v>
      </c>
      <c r="I465" s="4"/>
      <c r="J465" s="4"/>
      <c r="K465" s="4"/>
      <c r="L465" s="51"/>
      <c r="M465" s="4"/>
      <c r="N465" s="4"/>
      <c r="O465" s="4"/>
      <c r="P465" s="4"/>
      <c r="Q465" s="4"/>
      <c r="AN465" s="63" t="s">
        <v>3696</v>
      </c>
      <c r="AZ465" s="37" t="str">
        <f>IFERROR(IF(COUNTA(H465,I465,J465)=3,DATE(J465,MATCH(I465,{"Jan";"Feb";"Mar";"Apr";"May";"Jun";"Jul";"Aug";"Sep";"Oct";"Nov";"Dec"},0),H465),""),"")</f>
        <v/>
      </c>
    </row>
    <row r="466" spans="1:79" x14ac:dyDescent="0.25">
      <c r="A466" s="51"/>
      <c r="B466" s="4"/>
      <c r="C466" s="25" t="s">
        <v>35</v>
      </c>
      <c r="D466" s="25" t="s">
        <v>36</v>
      </c>
      <c r="E466" s="25"/>
      <c r="F466" s="25" t="s">
        <v>315</v>
      </c>
      <c r="G466" s="4"/>
      <c r="H466" s="25" t="s">
        <v>47</v>
      </c>
      <c r="I466" s="25" t="s">
        <v>48</v>
      </c>
      <c r="J466" s="25" t="s">
        <v>49</v>
      </c>
      <c r="K466" s="4"/>
      <c r="L466" s="51"/>
      <c r="M466" s="4"/>
      <c r="N466" s="4"/>
      <c r="O466" s="4"/>
      <c r="P466" s="4"/>
      <c r="Q466" s="4"/>
      <c r="AN466" s="63" t="s">
        <v>3697</v>
      </c>
      <c r="AZ466" s="37" t="str">
        <f>IFERROR(IF(COUNTA(H466,I466,J466)=3,DATE(J466,MATCH(I466,{"Jan";"Feb";"Mar";"Apr";"May";"Jun";"Jul";"Aug";"Sep";"Oct";"Nov";"Dec"},0),H466),""),"")</f>
        <v/>
      </c>
    </row>
    <row r="467" spans="1:79" x14ac:dyDescent="0.25">
      <c r="A467" s="51"/>
      <c r="B467" s="34" t="str">
        <f xml:space="preserve"> C454&amp;" Target Lesion (T2)"</f>
        <v>V3 Target Lesion (T2)</v>
      </c>
      <c r="C467" s="16"/>
      <c r="D467" s="15" t="s">
        <v>9</v>
      </c>
      <c r="E467" s="4"/>
      <c r="F467" s="17"/>
      <c r="G467" s="4"/>
      <c r="H467" s="32"/>
      <c r="I467" s="32"/>
      <c r="J467" s="32"/>
      <c r="K467" s="4"/>
      <c r="L467" s="51"/>
      <c r="M467" s="51"/>
      <c r="N467" s="51"/>
      <c r="O467" s="51"/>
      <c r="P467" s="51"/>
      <c r="Q467" s="4"/>
      <c r="AN467" s="63" t="s">
        <v>3698</v>
      </c>
      <c r="AZ467" s="37" t="str">
        <f>IFERROR(IF(COUNTA(H467,I467,J467)=3,DATE(J467,MATCH(I467,{"Jan";"Feb";"Mar";"Apr";"May";"Jun";"Jul";"Aug";"Sep";"Oct";"Nov";"Dec"},0),H467),""),"")</f>
        <v/>
      </c>
    </row>
    <row r="468" spans="1:79" x14ac:dyDescent="0.25">
      <c r="A468" s="51"/>
      <c r="B468" s="23" t="s">
        <v>596</v>
      </c>
      <c r="C468" s="23" t="s">
        <v>597</v>
      </c>
      <c r="D468" s="23" t="s">
        <v>598</v>
      </c>
      <c r="E468" s="26"/>
      <c r="F468" s="23" t="s">
        <v>599</v>
      </c>
      <c r="G468" s="26"/>
      <c r="H468" s="23" t="s">
        <v>600</v>
      </c>
      <c r="I468" s="23" t="s">
        <v>601</v>
      </c>
      <c r="J468" s="23" t="s">
        <v>602</v>
      </c>
      <c r="K468" s="4"/>
      <c r="L468" s="27"/>
      <c r="M468" s="28"/>
      <c r="N468" s="27"/>
      <c r="O468" s="28"/>
      <c r="P468" s="27"/>
      <c r="Q468" s="4"/>
      <c r="AN468" s="63" t="s">
        <v>3699</v>
      </c>
      <c r="AZ468" s="37" t="str">
        <f>IFERROR(IF(COUNTA(H468,I468,J468)=3,DATE(J468,MATCH(I468,{"Jan";"Feb";"Mar";"Apr";"May";"Jun";"Jul";"Aug";"Sep";"Oct";"Nov";"Dec"},0),H468),""),"")</f>
        <v/>
      </c>
    </row>
    <row r="469" spans="1:79" x14ac:dyDescent="0.25">
      <c r="A469" s="51"/>
      <c r="B469" s="90" t="str">
        <f ca="1">BA469&amp;BB469&amp;BC469&amp;BD469&amp;BE469&amp;BF469&amp;BG469&amp;BH469&amp;BI469&amp;BJ469&amp;BK469&amp;BL469&amp;BM469</f>
        <v/>
      </c>
      <c r="C469" s="91"/>
      <c r="D469" s="91"/>
      <c r="E469" s="91"/>
      <c r="F469" s="91"/>
      <c r="G469" s="91"/>
      <c r="H469" s="91"/>
      <c r="I469" s="91"/>
      <c r="J469" s="91"/>
      <c r="K469" s="91"/>
      <c r="L469" s="91"/>
      <c r="M469" s="91"/>
      <c r="N469" s="91"/>
      <c r="O469" s="91"/>
      <c r="P469" s="91"/>
      <c r="Q469" s="4"/>
      <c r="AN469" s="63" t="s">
        <v>3700</v>
      </c>
      <c r="AZ469" s="37" t="str">
        <f>IFERROR(IF(COUNTA(H469,I469,J469)=3,DATE(J469,MATCH(I469,{"Jan";"Feb";"Mar";"Apr";"May";"Jun";"Jul";"Aug";"Sep";"Oct";"Nov";"Dec"},0),H469),""),"")</f>
        <v/>
      </c>
      <c r="BA469" s="37" t="str">
        <f>IF(AND(C457="",H467="",C467&lt;&gt;""),"Please enter a complete visit or assessment date.  ","")</f>
        <v/>
      </c>
      <c r="BB469" s="37" t="str">
        <f>IF(C467="","",IF(AND(COUNTA(C457,D457,E457)&gt;1,COUNTA(C457,D457,E457)&lt;3),"Please enter a complete visit date.  ",IF(COUNTA(C457,D457,E457)=0,"",IF(COUNTIF(AN$2:AN$7306,C457&amp;D457&amp;E457)&gt;0,"","Enter a valid visit date.  "))))</f>
        <v/>
      </c>
      <c r="BC469" s="37" t="str">
        <f>IF(AND(COUNTA(H467,I467,J467)&gt;1,COUNTA(H467,I467,J467)&lt;3),"Please enter a complete assessment date.  ",IF(COUNTA(H467,I467,J467)=0,"",IF(COUNTIF(AN$2:AN$7306,H467&amp;I467&amp;J467)&gt;0,"","Enter a valid assessment date.  ")))</f>
        <v/>
      </c>
      <c r="BD469" s="37" t="str">
        <f t="shared" ref="BD469" si="252">IF(AND(C467="",H467&amp;I467&amp;H467&amp;J467&lt;&gt;""),"Information on this lesion exists, but no evaluation result is entered.  ","")</f>
        <v/>
      </c>
      <c r="BE469" s="37" t="str">
        <f ca="1">IF(C467="","",IF(AZ457="","",IF(AZ457&gt;NOW(),"Visit date is in the future.  ","")))</f>
        <v/>
      </c>
      <c r="BF469" s="37" t="str">
        <f t="shared" ref="BF469" ca="1" si="253">IF(AZ467&lt;&gt;"",IF(AZ467&gt;NOW(),"Assessment date is in the future.  ",""),"")</f>
        <v/>
      </c>
      <c r="BG469" s="37" t="str">
        <f t="shared" ref="BG469" si="254">IF(AND(C467&lt;&gt;"",F467&lt;&gt;""),"The result cannot be provided if indicated as Not Done.  ","")</f>
        <v/>
      </c>
      <c r="BH469" s="37" t="str">
        <f>IF(AZ457="","",IF(AZ457&lt;=AZ451,"Visit date is not after visit or assessment dates in the prior visit.  ",""))</f>
        <v/>
      </c>
      <c r="BI469" s="37" t="str">
        <f>IF(AZ467&lt;&gt;"",IF(AZ467&lt;=AZ451,"Assessment date is not after visit or assessment dates in the prior visit.  ",""),"")</f>
        <v/>
      </c>
      <c r="BJ469" s="37" t="str">
        <f>IF(AND(C454="",OR(C467&lt;&gt;"",F467&lt;&gt;"")),"The Visit ID is missing.  ","")</f>
        <v/>
      </c>
      <c r="BK469" s="37" t="str">
        <f>IF(AND(OR(C467&lt;&gt;"",F467&lt;&gt;""),C$25=""),"No V0 lesion information exists for this same lesion (if you are adding a NEW lesion, go to New Lesion section).  ","")</f>
        <v/>
      </c>
      <c r="BL469" s="37" t="str">
        <f t="shared" ref="BL469" si="255">IF(AND(C467&lt;&gt;"",D467=""),"Select a Unit.  ","")</f>
        <v/>
      </c>
      <c r="BM469" s="37" t="str">
        <f>IF(AND(C467&lt;&gt;"",COUNTIF(AJ$2:AJ$21,C454)&gt;1),"Visit ID already used.  ","")</f>
        <v/>
      </c>
      <c r="CA469" s="37" t="str">
        <f ca="1">IF(BA469&amp;BB469&amp;BC469&amp;BD469&amp;BE469&amp;BF469&amp;BG469&amp;BH469&amp;BI469&amp;BJ469&amp;BK469&amp;BL469&amp;BM469&amp;BN469&amp;BO469&amp;BP469&amp;BQ469&amp;BR469&amp;BS469&amp;BT469&amp;BU469&amp;BV469&amp;BW469&amp;BX469&amp;BY469&amp;BZ469&lt;&gt;"","V3Issue","V3Clean")</f>
        <v>V3Clean</v>
      </c>
    </row>
    <row r="470" spans="1:79" x14ac:dyDescent="0.25">
      <c r="A470" s="51"/>
      <c r="B470" s="91"/>
      <c r="C470" s="91"/>
      <c r="D470" s="91"/>
      <c r="E470" s="91"/>
      <c r="F470" s="91"/>
      <c r="G470" s="91"/>
      <c r="H470" s="91"/>
      <c r="I470" s="91"/>
      <c r="J470" s="91"/>
      <c r="K470" s="91"/>
      <c r="L470" s="91"/>
      <c r="M470" s="91"/>
      <c r="N470" s="91"/>
      <c r="O470" s="91"/>
      <c r="P470" s="91"/>
      <c r="Q470" s="4"/>
      <c r="AN470" s="63" t="s">
        <v>3701</v>
      </c>
      <c r="AZ470" s="37" t="str">
        <f>IFERROR(IF(COUNTA(H470,I470,J470)=3,DATE(J470,MATCH(I470,{"Jan";"Feb";"Mar";"Apr";"May";"Jun";"Jul";"Aug";"Sep";"Oct";"Nov";"Dec"},0),H470),""),"")</f>
        <v/>
      </c>
    </row>
    <row r="471" spans="1:79" x14ac:dyDescent="0.25">
      <c r="A471" s="51"/>
      <c r="B471" s="4"/>
      <c r="C471" s="25"/>
      <c r="D471" s="25"/>
      <c r="E471" s="25"/>
      <c r="F471" s="25"/>
      <c r="G471" s="4"/>
      <c r="H471" s="19" t="s">
        <v>92</v>
      </c>
      <c r="I471" s="4"/>
      <c r="J471" s="4"/>
      <c r="K471" s="4"/>
      <c r="L471" s="51"/>
      <c r="M471" s="4"/>
      <c r="N471" s="4"/>
      <c r="O471" s="4"/>
      <c r="P471" s="4"/>
      <c r="Q471" s="4"/>
      <c r="AN471" s="63" t="s">
        <v>3702</v>
      </c>
      <c r="AZ471" s="37" t="str">
        <f>IFERROR(IF(COUNTA(H471,I471,J471)=3,DATE(J471,MATCH(I471,{"Jan";"Feb";"Mar";"Apr";"May";"Jun";"Jul";"Aug";"Sep";"Oct";"Nov";"Dec"},0),H471),""),"")</f>
        <v/>
      </c>
    </row>
    <row r="472" spans="1:79" x14ac:dyDescent="0.25">
      <c r="A472" s="51"/>
      <c r="B472" s="4"/>
      <c r="C472" s="25" t="s">
        <v>35</v>
      </c>
      <c r="D472" s="25" t="s">
        <v>36</v>
      </c>
      <c r="E472" s="25"/>
      <c r="F472" s="25" t="s">
        <v>315</v>
      </c>
      <c r="G472" s="4"/>
      <c r="H472" s="25" t="s">
        <v>47</v>
      </c>
      <c r="I472" s="25" t="s">
        <v>48</v>
      </c>
      <c r="J472" s="25" t="s">
        <v>49</v>
      </c>
      <c r="K472" s="4"/>
      <c r="L472" s="51"/>
      <c r="M472" s="4"/>
      <c r="N472" s="4"/>
      <c r="O472" s="4"/>
      <c r="P472" s="4"/>
      <c r="Q472" s="4"/>
      <c r="AN472" s="63" t="s">
        <v>3703</v>
      </c>
      <c r="AZ472" s="37" t="str">
        <f>IFERROR(IF(COUNTA(H472,I472,J472)=3,DATE(J472,MATCH(I472,{"Jan";"Feb";"Mar";"Apr";"May";"Jun";"Jul";"Aug";"Sep";"Oct";"Nov";"Dec"},0),H472),""),"")</f>
        <v/>
      </c>
    </row>
    <row r="473" spans="1:79" x14ac:dyDescent="0.25">
      <c r="A473" s="51"/>
      <c r="B473" s="34" t="str">
        <f xml:space="preserve"> C454&amp;"  Target Lesion (T3)"</f>
        <v>V3  Target Lesion (T3)</v>
      </c>
      <c r="C473" s="16"/>
      <c r="D473" s="15" t="s">
        <v>9</v>
      </c>
      <c r="E473" s="4"/>
      <c r="F473" s="17"/>
      <c r="G473" s="4"/>
      <c r="H473" s="32"/>
      <c r="I473" s="32"/>
      <c r="J473" s="32"/>
      <c r="K473" s="4"/>
      <c r="L473" s="51"/>
      <c r="M473" s="51"/>
      <c r="N473" s="51"/>
      <c r="O473" s="51"/>
      <c r="P473" s="51"/>
      <c r="Q473" s="4"/>
      <c r="AN473" s="63" t="s">
        <v>3704</v>
      </c>
      <c r="AZ473" s="37" t="str">
        <f>IFERROR(IF(COUNTA(H473,I473,J473)=3,DATE(J473,MATCH(I473,{"Jan";"Feb";"Mar";"Apr";"May";"Jun";"Jul";"Aug";"Sep";"Oct";"Nov";"Dec"},0),H473),""),"")</f>
        <v/>
      </c>
    </row>
    <row r="474" spans="1:79" x14ac:dyDescent="0.25">
      <c r="A474" s="51"/>
      <c r="B474" s="23" t="s">
        <v>603</v>
      </c>
      <c r="C474" s="23" t="s">
        <v>604</v>
      </c>
      <c r="D474" s="23" t="s">
        <v>605</v>
      </c>
      <c r="E474" s="26"/>
      <c r="F474" s="23" t="s">
        <v>606</v>
      </c>
      <c r="G474" s="26"/>
      <c r="H474" s="23" t="s">
        <v>607</v>
      </c>
      <c r="I474" s="23" t="s">
        <v>608</v>
      </c>
      <c r="J474" s="23" t="s">
        <v>609</v>
      </c>
      <c r="K474" s="4"/>
      <c r="L474" s="27"/>
      <c r="M474" s="28"/>
      <c r="N474" s="27"/>
      <c r="O474" s="28"/>
      <c r="P474" s="27"/>
      <c r="Q474" s="4"/>
      <c r="AN474" s="63" t="s">
        <v>3705</v>
      </c>
      <c r="AZ474" s="37" t="str">
        <f>IFERROR(IF(COUNTA(H474,I474,J474)=3,DATE(J474,MATCH(I474,{"Jan";"Feb";"Mar";"Apr";"May";"Jun";"Jul";"Aug";"Sep";"Oct";"Nov";"Dec"},0),H474),""),"")</f>
        <v/>
      </c>
    </row>
    <row r="475" spans="1:79" x14ac:dyDescent="0.25">
      <c r="A475" s="51"/>
      <c r="B475" s="90" t="str">
        <f ca="1">BA475&amp;BB475&amp;BC475&amp;BD475&amp;BE475&amp;BF475&amp;BG475&amp;BH475&amp;BI475&amp;BJ475&amp;BK475&amp;BL475&amp;BM475</f>
        <v/>
      </c>
      <c r="C475" s="91"/>
      <c r="D475" s="91"/>
      <c r="E475" s="91"/>
      <c r="F475" s="91"/>
      <c r="G475" s="91"/>
      <c r="H475" s="91"/>
      <c r="I475" s="91"/>
      <c r="J475" s="91"/>
      <c r="K475" s="91"/>
      <c r="L475" s="91"/>
      <c r="M475" s="91"/>
      <c r="N475" s="91"/>
      <c r="O475" s="91"/>
      <c r="P475" s="91"/>
      <c r="Q475" s="4"/>
      <c r="AN475" s="63" t="s">
        <v>3706</v>
      </c>
      <c r="AZ475" s="37" t="str">
        <f>IFERROR(IF(COUNTA(H475,I475,J475)=3,DATE(J475,MATCH(I475,{"Jan";"Feb";"Mar";"Apr";"May";"Jun";"Jul";"Aug";"Sep";"Oct";"Nov";"Dec"},0),H475),""),"")</f>
        <v/>
      </c>
      <c r="BA475" s="37" t="str">
        <f>IF(AND(C457="",H473="",C473&lt;&gt;""),"Please enter a complete visit or assessment date.  ","")</f>
        <v/>
      </c>
      <c r="BB475" s="37" t="str">
        <f>IF(C473="","",IF(AND(COUNTA(C457,D457,E457)&gt;1,COUNTA(C457,D457,E457)&lt;3),"Please enter a complete visit date.  ",IF(COUNTA(C457,D457,E457)=0,"",IF(COUNTIF(AN$2:AN$7306,C457&amp;D457&amp;E457)&gt;0,"","Enter a valid visit date.  "))))</f>
        <v/>
      </c>
      <c r="BC475" s="37" t="str">
        <f>IF(AND(COUNTA(H473,I473,J473)&gt;1,COUNTA(H473,I473,J473)&lt;3),"Please enter a complete assessment date.  ",IF(COUNTA(H473,I473,J473)=0,"",IF(COUNTIF(AN$2:AN$7306,H473&amp;I473&amp;J473)&gt;0,"","Enter a valid assessment date.  ")))</f>
        <v/>
      </c>
      <c r="BD475" s="37" t="str">
        <f t="shared" ref="BD475" si="256">IF(AND(C473="",H473&amp;I473&amp;H473&amp;J473&lt;&gt;""),"Information on this lesion exists, but no evaluation result is entered.  ","")</f>
        <v/>
      </c>
      <c r="BE475" s="37" t="str">
        <f ca="1">IF(C473="","",IF(AZ457="","",IF(AZ457&gt;NOW(),"Visit date is in the future.  ","")))</f>
        <v/>
      </c>
      <c r="BF475" s="37" t="str">
        <f t="shared" ref="BF475" ca="1" si="257">IF(AZ473&lt;&gt;"",IF(AZ473&gt;NOW(),"Assessment date is in the future.  ",""),"")</f>
        <v/>
      </c>
      <c r="BG475" s="37" t="str">
        <f t="shared" ref="BG475" si="258">IF(AND(C473&lt;&gt;"",F473&lt;&gt;""),"The result cannot be provided if indicated as Not Done.  ","")</f>
        <v/>
      </c>
      <c r="BH475" s="37" t="str">
        <f>IF(AZ457="","",IF(AZ457&lt;=AZ451,"Visit date is not after visit or assessment dates in the prior visit.  ",""))</f>
        <v/>
      </c>
      <c r="BI475" s="37" t="str">
        <f>IF(AZ473&lt;&gt;"",IF(AZ473&lt;=AZ451,"Assessment date is not after visit or assessment dates in the prior visit.  ",""),"")</f>
        <v/>
      </c>
      <c r="BJ475" s="37" t="str">
        <f>IF(AND(C454="",OR(C473&lt;&gt;"",F473&lt;&gt;"")),"The Visit ID is missing.  ","")</f>
        <v/>
      </c>
      <c r="BK475" s="37" t="str">
        <f>IF(AND(OR(C473&lt;&gt;"",F473&lt;&gt;""),C$31=""),"No V0 lesion information exists for this same lesion (if you are adding a NEW lesion, go to New Lesion section).  ","")</f>
        <v/>
      </c>
      <c r="BL475" s="37" t="str">
        <f t="shared" ref="BL475" si="259">IF(AND(C473&lt;&gt;"",D473=""),"Select a Unit.  ","")</f>
        <v/>
      </c>
      <c r="BM475" s="37" t="str">
        <f>IF(AND(C473&lt;&gt;"",COUNTIF(AJ$2:AJ$21,C454)&gt;1),"Visit ID already used.  ","")</f>
        <v/>
      </c>
      <c r="CA475" s="37" t="str">
        <f ca="1">IF(BA475&amp;BB475&amp;BC475&amp;BD475&amp;BE475&amp;BF475&amp;BG475&amp;BH475&amp;BI475&amp;BJ475&amp;BK475&amp;BL475&amp;BM475&amp;BN475&amp;BO475&amp;BP475&amp;BQ475&amp;BR475&amp;BS475&amp;BT475&amp;BU475&amp;BV475&amp;BW475&amp;BX475&amp;BY475&amp;BZ475&lt;&gt;"","V3Issue","V3Clean")</f>
        <v>V3Clean</v>
      </c>
    </row>
    <row r="476" spans="1:79" x14ac:dyDescent="0.25">
      <c r="A476" s="51"/>
      <c r="B476" s="91"/>
      <c r="C476" s="91"/>
      <c r="D476" s="91"/>
      <c r="E476" s="91"/>
      <c r="F476" s="91"/>
      <c r="G476" s="91"/>
      <c r="H476" s="91"/>
      <c r="I476" s="91"/>
      <c r="J476" s="91"/>
      <c r="K476" s="91"/>
      <c r="L476" s="91"/>
      <c r="M476" s="91"/>
      <c r="N476" s="91"/>
      <c r="O476" s="91"/>
      <c r="P476" s="91"/>
      <c r="Q476" s="4"/>
      <c r="AN476" s="63" t="s">
        <v>3707</v>
      </c>
      <c r="AZ476" s="37" t="str">
        <f>IFERROR(IF(COUNTA(H476,I476,J476)=3,DATE(J476,MATCH(I476,{"Jan";"Feb";"Mar";"Apr";"May";"Jun";"Jul";"Aug";"Sep";"Oct";"Nov";"Dec"},0),H476),""),"")</f>
        <v/>
      </c>
    </row>
    <row r="477" spans="1:79" x14ac:dyDescent="0.25">
      <c r="A477" s="51"/>
      <c r="B477" s="4"/>
      <c r="C477" s="25"/>
      <c r="D477" s="25"/>
      <c r="E477" s="25"/>
      <c r="F477" s="25"/>
      <c r="G477" s="4"/>
      <c r="H477" s="19" t="s">
        <v>92</v>
      </c>
      <c r="I477" s="4"/>
      <c r="J477" s="4"/>
      <c r="K477" s="4"/>
      <c r="L477" s="51"/>
      <c r="M477" s="4"/>
      <c r="N477" s="4"/>
      <c r="O477" s="4"/>
      <c r="P477" s="4"/>
      <c r="Q477" s="4"/>
      <c r="AN477" s="63" t="s">
        <v>3708</v>
      </c>
      <c r="AZ477" s="37" t="str">
        <f>IFERROR(IF(COUNTA(H477,I477,J477)=3,DATE(J477,MATCH(I477,{"Jan";"Feb";"Mar";"Apr";"May";"Jun";"Jul";"Aug";"Sep";"Oct";"Nov";"Dec"},0),H477),""),"")</f>
        <v/>
      </c>
    </row>
    <row r="478" spans="1:79" x14ac:dyDescent="0.25">
      <c r="A478" s="51"/>
      <c r="B478" s="4"/>
      <c r="C478" s="25" t="s">
        <v>35</v>
      </c>
      <c r="D478" s="25" t="s">
        <v>36</v>
      </c>
      <c r="E478" s="25"/>
      <c r="F478" s="25" t="s">
        <v>315</v>
      </c>
      <c r="G478" s="4"/>
      <c r="H478" s="25" t="s">
        <v>47</v>
      </c>
      <c r="I478" s="25" t="s">
        <v>48</v>
      </c>
      <c r="J478" s="25" t="s">
        <v>49</v>
      </c>
      <c r="K478" s="4"/>
      <c r="L478" s="51"/>
      <c r="M478" s="4"/>
      <c r="N478" s="4"/>
      <c r="O478" s="4"/>
      <c r="P478" s="4"/>
      <c r="Q478" s="4"/>
      <c r="AN478" s="63" t="s">
        <v>3709</v>
      </c>
      <c r="AZ478" s="37" t="str">
        <f>IFERROR(IF(COUNTA(H478,I478,J478)=3,DATE(J478,MATCH(I478,{"Jan";"Feb";"Mar";"Apr";"May";"Jun";"Jul";"Aug";"Sep";"Oct";"Nov";"Dec"},0),H478),""),"")</f>
        <v/>
      </c>
    </row>
    <row r="479" spans="1:79" x14ac:dyDescent="0.25">
      <c r="A479" s="51"/>
      <c r="B479" s="34" t="str">
        <f xml:space="preserve"> C454&amp;"  Target Lesion (T4)"</f>
        <v>V3  Target Lesion (T4)</v>
      </c>
      <c r="C479" s="16"/>
      <c r="D479" s="15" t="s">
        <v>9</v>
      </c>
      <c r="E479" s="4"/>
      <c r="F479" s="17"/>
      <c r="G479" s="4"/>
      <c r="H479" s="32"/>
      <c r="I479" s="32"/>
      <c r="J479" s="32"/>
      <c r="K479" s="4"/>
      <c r="L479" s="51"/>
      <c r="M479" s="51"/>
      <c r="N479" s="51"/>
      <c r="O479" s="51"/>
      <c r="P479" s="51"/>
      <c r="Q479" s="4"/>
      <c r="AN479" s="63" t="s">
        <v>3710</v>
      </c>
      <c r="AZ479" s="37" t="str">
        <f>IFERROR(IF(COUNTA(H479,I479,J479)=3,DATE(J479,MATCH(I479,{"Jan";"Feb";"Mar";"Apr";"May";"Jun";"Jul";"Aug";"Sep";"Oct";"Nov";"Dec"},0),H479),""),"")</f>
        <v/>
      </c>
    </row>
    <row r="480" spans="1:79" x14ac:dyDescent="0.25">
      <c r="A480" s="51"/>
      <c r="B480" s="23" t="s">
        <v>610</v>
      </c>
      <c r="C480" s="23" t="s">
        <v>611</v>
      </c>
      <c r="D480" s="23" t="s">
        <v>612</v>
      </c>
      <c r="E480" s="26"/>
      <c r="F480" s="23" t="s">
        <v>613</v>
      </c>
      <c r="G480" s="26"/>
      <c r="H480" s="23" t="s">
        <v>614</v>
      </c>
      <c r="I480" s="23" t="s">
        <v>615</v>
      </c>
      <c r="J480" s="23" t="s">
        <v>616</v>
      </c>
      <c r="K480" s="4"/>
      <c r="L480" s="27"/>
      <c r="M480" s="28"/>
      <c r="N480" s="27"/>
      <c r="O480" s="28"/>
      <c r="P480" s="27"/>
      <c r="Q480" s="4"/>
      <c r="AN480" s="63" t="s">
        <v>3711</v>
      </c>
      <c r="AZ480" s="37" t="str">
        <f>IFERROR(IF(COUNTA(H480,I480,J480)=3,DATE(J480,MATCH(I480,{"Jan";"Feb";"Mar";"Apr";"May";"Jun";"Jul";"Aug";"Sep";"Oct";"Nov";"Dec"},0),H480),""),"")</f>
        <v/>
      </c>
    </row>
    <row r="481" spans="1:79" x14ac:dyDescent="0.25">
      <c r="A481" s="51"/>
      <c r="B481" s="90" t="str">
        <f ca="1">BA481&amp;BB481&amp;BC481&amp;BD481&amp;BE481&amp;BF481&amp;BG481&amp;BH481&amp;BI481&amp;BJ481&amp;BK481&amp;BL481&amp;BM481</f>
        <v/>
      </c>
      <c r="C481" s="91"/>
      <c r="D481" s="91"/>
      <c r="E481" s="91"/>
      <c r="F481" s="91"/>
      <c r="G481" s="91"/>
      <c r="H481" s="91"/>
      <c r="I481" s="91"/>
      <c r="J481" s="91"/>
      <c r="K481" s="91"/>
      <c r="L481" s="91"/>
      <c r="M481" s="91"/>
      <c r="N481" s="91"/>
      <c r="O481" s="91"/>
      <c r="P481" s="91"/>
      <c r="Q481" s="4"/>
      <c r="AN481" s="63" t="s">
        <v>3712</v>
      </c>
      <c r="AZ481" s="37" t="str">
        <f>IFERROR(IF(COUNTA(H481,I481,J481)=3,DATE(J481,MATCH(I481,{"Jan";"Feb";"Mar";"Apr";"May";"Jun";"Jul";"Aug";"Sep";"Oct";"Nov";"Dec"},0),H481),""),"")</f>
        <v/>
      </c>
      <c r="BA481" s="37" t="str">
        <f>IF(AND(C457="",H479="",C479&lt;&gt;""),"Please enter a complete visit or assessment date.  ","")</f>
        <v/>
      </c>
      <c r="BB481" s="37" t="str">
        <f>IF(C479="","",IF(AND(COUNTA(C457,D457,E457)&gt;1,COUNTA(C457,D457,E457)&lt;3),"Please enter a complete visit date.  ",IF(COUNTA(C457,D457,E457)=0,"",IF(COUNTIF(AN$2:AN$7306,C457&amp;D457&amp;E457)&gt;0,"","Enter a valid visit date.  "))))</f>
        <v/>
      </c>
      <c r="BC481" s="37" t="str">
        <f>IF(AND(COUNTA(H479,I479,J479)&gt;1,COUNTA(H479,I479,J479)&lt;3),"Please enter a complete assessment date.  ",IF(COUNTA(H479,I479,J479)=0,"",IF(COUNTIF(AN$2:AN$7306,H479&amp;I479&amp;J479)&gt;0,"","Enter a valid assessment date.  ")))</f>
        <v/>
      </c>
      <c r="BD481" s="37" t="str">
        <f t="shared" ref="BD481" si="260">IF(AND(C479="",H479&amp;I479&amp;H479&amp;J479&lt;&gt;""),"Information on this lesion exists, but no evaluation result is entered.  ","")</f>
        <v/>
      </c>
      <c r="BE481" s="37" t="str">
        <f ca="1">IF(C479="","",IF(AZ457="","",IF(AZ457&gt;NOW(),"Visit date is in the future.  ","")))</f>
        <v/>
      </c>
      <c r="BF481" s="37" t="str">
        <f t="shared" ref="BF481" ca="1" si="261">IF(AZ479&lt;&gt;"",IF(AZ479&gt;NOW(),"Assessment date is in the future.  ",""),"")</f>
        <v/>
      </c>
      <c r="BG481" s="37" t="str">
        <f t="shared" ref="BG481" si="262">IF(AND(C479&lt;&gt;"",F479&lt;&gt;""),"The result cannot be provided if indicated as Not Done.  ","")</f>
        <v/>
      </c>
      <c r="BH481" s="37" t="str">
        <f>IF(AZ457="","",IF(AZ457&lt;=AZ451,"Visit date is not after visit or assessment dates in the prior visit.  ",""))</f>
        <v/>
      </c>
      <c r="BI481" s="37" t="str">
        <f>IF(AZ479&lt;&gt;"",IF(AZ479&lt;=AZ451,"Assessment date is not after visit or assessment dates in the prior visit.  ",""),"")</f>
        <v/>
      </c>
      <c r="BJ481" s="37" t="str">
        <f>IF(AND(C454="",OR(C479&lt;&gt;"",F479&lt;&gt;"")),"The Visit ID is missing.  ","")</f>
        <v/>
      </c>
      <c r="BK481" s="37" t="str">
        <f>IF(AND(OR(C479&lt;&gt;"",F479&lt;&gt;""),C$37=""),"No V0 lesion information exists for this same lesion (if you are adding a NEW lesion, go to New Lesion section).  ","")</f>
        <v/>
      </c>
      <c r="BL481" s="37" t="str">
        <f t="shared" ref="BL481" si="263">IF(AND(C479&lt;&gt;"",D479=""),"Select a Unit.  ","")</f>
        <v/>
      </c>
      <c r="BM481" s="37" t="str">
        <f>IF(AND(C479&lt;&gt;"",COUNTIF(AJ$2:AJ$21,C454)&gt;1),"Visit ID already used.  ","")</f>
        <v/>
      </c>
      <c r="CA481" s="37" t="str">
        <f ca="1">IF(BA481&amp;BB481&amp;BC481&amp;BD481&amp;BE481&amp;BF481&amp;BG481&amp;BH481&amp;BI481&amp;BJ481&amp;BK481&amp;BL481&amp;BM481&amp;BN481&amp;BO481&amp;BP481&amp;BQ481&amp;BR481&amp;BS481&amp;BT481&amp;BU481&amp;BV481&amp;BW481&amp;BX481&amp;BY481&amp;BZ481&lt;&gt;"","V3Issue","V3Clean")</f>
        <v>V3Clean</v>
      </c>
    </row>
    <row r="482" spans="1:79" x14ac:dyDescent="0.25">
      <c r="A482" s="51"/>
      <c r="B482" s="91"/>
      <c r="C482" s="91"/>
      <c r="D482" s="91"/>
      <c r="E482" s="91"/>
      <c r="F482" s="91"/>
      <c r="G482" s="91"/>
      <c r="H482" s="91"/>
      <c r="I482" s="91"/>
      <c r="J482" s="91"/>
      <c r="K482" s="91"/>
      <c r="L482" s="91"/>
      <c r="M482" s="91"/>
      <c r="N482" s="91"/>
      <c r="O482" s="91"/>
      <c r="P482" s="91"/>
      <c r="Q482" s="51"/>
      <c r="R482" s="67"/>
      <c r="S482" s="67"/>
      <c r="T482" s="67"/>
      <c r="U482" s="67"/>
      <c r="V482" s="67"/>
      <c r="W482" s="67"/>
      <c r="X482" s="67"/>
      <c r="Y482" s="67"/>
      <c r="Z482" s="67"/>
      <c r="AA482" s="67"/>
      <c r="AB482" s="67"/>
      <c r="AC482" s="67"/>
      <c r="AD482" s="67"/>
      <c r="AE482" s="67"/>
      <c r="AF482" s="67"/>
      <c r="AG482" s="67"/>
      <c r="AH482" s="67"/>
      <c r="AI482" s="67"/>
      <c r="AK482" s="67"/>
      <c r="AL482" s="67"/>
      <c r="AM482" s="67"/>
      <c r="AN482" s="63" t="s">
        <v>3713</v>
      </c>
      <c r="AO482" s="67"/>
      <c r="AP482" s="67"/>
      <c r="AQ482" s="67"/>
      <c r="AR482" s="67"/>
      <c r="AS482" s="67"/>
      <c r="AT482" s="67"/>
      <c r="AU482" s="67"/>
      <c r="AV482" s="67"/>
      <c r="AW482" s="67"/>
      <c r="AX482" s="67"/>
      <c r="AY482" s="67"/>
      <c r="AZ482" s="37" t="str">
        <f>IFERROR(IF(COUNTA(H482,I482,J482)=3,DATE(J482,MATCH(I482,{"Jan";"Feb";"Mar";"Apr";"May";"Jun";"Jul";"Aug";"Sep";"Oct";"Nov";"Dec"},0),H482),""),"")</f>
        <v/>
      </c>
    </row>
    <row r="483" spans="1:79" x14ac:dyDescent="0.25">
      <c r="A483" s="51"/>
      <c r="B483" s="4"/>
      <c r="C483" s="25"/>
      <c r="D483" s="25"/>
      <c r="E483" s="25"/>
      <c r="F483" s="25"/>
      <c r="G483" s="4"/>
      <c r="H483" s="19" t="s">
        <v>92</v>
      </c>
      <c r="I483" s="4"/>
      <c r="J483" s="4"/>
      <c r="K483" s="4"/>
      <c r="L483" s="51"/>
      <c r="M483" s="4"/>
      <c r="N483" s="4"/>
      <c r="O483" s="4"/>
      <c r="P483" s="4"/>
      <c r="Q483" s="51"/>
      <c r="R483" s="67"/>
      <c r="S483" s="67"/>
      <c r="T483" s="67"/>
      <c r="U483" s="67"/>
      <c r="V483" s="67"/>
      <c r="W483" s="67"/>
      <c r="X483" s="67"/>
      <c r="Y483" s="67"/>
      <c r="Z483" s="67"/>
      <c r="AA483" s="67"/>
      <c r="AB483" s="67"/>
      <c r="AC483" s="67"/>
      <c r="AD483" s="67"/>
      <c r="AE483" s="67"/>
      <c r="AF483" s="67"/>
      <c r="AG483" s="67"/>
      <c r="AH483" s="67"/>
      <c r="AI483" s="67"/>
      <c r="AK483" s="67"/>
      <c r="AL483" s="67"/>
      <c r="AM483" s="67"/>
      <c r="AN483" s="63" t="s">
        <v>3714</v>
      </c>
      <c r="AO483" s="67"/>
      <c r="AP483" s="67"/>
      <c r="AQ483" s="67"/>
      <c r="AR483" s="67"/>
      <c r="AS483" s="67"/>
      <c r="AT483" s="67"/>
      <c r="AU483" s="67"/>
      <c r="AV483" s="67"/>
      <c r="AW483" s="67"/>
      <c r="AX483" s="67"/>
      <c r="AY483" s="67"/>
      <c r="AZ483" s="37" t="str">
        <f>IFERROR(IF(COUNTA(H483,I483,J483)=3,DATE(J483,MATCH(I483,{"Jan";"Feb";"Mar";"Apr";"May";"Jun";"Jul";"Aug";"Sep";"Oct";"Nov";"Dec"},0),H483),""),"")</f>
        <v/>
      </c>
    </row>
    <row r="484" spans="1:79" x14ac:dyDescent="0.25">
      <c r="A484" s="51"/>
      <c r="B484" s="4"/>
      <c r="C484" s="25" t="s">
        <v>35</v>
      </c>
      <c r="D484" s="25" t="s">
        <v>36</v>
      </c>
      <c r="E484" s="25"/>
      <c r="F484" s="25" t="s">
        <v>315</v>
      </c>
      <c r="G484" s="4"/>
      <c r="H484" s="25" t="s">
        <v>47</v>
      </c>
      <c r="I484" s="25" t="s">
        <v>48</v>
      </c>
      <c r="J484" s="25" t="s">
        <v>49</v>
      </c>
      <c r="K484" s="4"/>
      <c r="L484" s="51"/>
      <c r="M484" s="4"/>
      <c r="N484" s="4"/>
      <c r="O484" s="4"/>
      <c r="P484" s="4"/>
      <c r="Q484" s="51"/>
      <c r="R484" s="67"/>
      <c r="S484" s="67"/>
      <c r="T484" s="67"/>
      <c r="U484" s="67"/>
      <c r="V484" s="67"/>
      <c r="W484" s="67"/>
      <c r="X484" s="67"/>
      <c r="Y484" s="67"/>
      <c r="Z484" s="67"/>
      <c r="AA484" s="67"/>
      <c r="AB484" s="67"/>
      <c r="AC484" s="67"/>
      <c r="AD484" s="67"/>
      <c r="AE484" s="67"/>
      <c r="AF484" s="67"/>
      <c r="AG484" s="67"/>
      <c r="AH484" s="67"/>
      <c r="AI484" s="67"/>
      <c r="AK484" s="67"/>
      <c r="AL484" s="67"/>
      <c r="AM484" s="67"/>
      <c r="AN484" s="63" t="s">
        <v>3715</v>
      </c>
      <c r="AO484" s="67"/>
      <c r="AP484" s="67"/>
      <c r="AQ484" s="67"/>
      <c r="AR484" s="67"/>
      <c r="AS484" s="67"/>
      <c r="AT484" s="67"/>
      <c r="AU484" s="67"/>
      <c r="AV484" s="67"/>
      <c r="AW484" s="67"/>
      <c r="AX484" s="67"/>
      <c r="AY484" s="67"/>
      <c r="AZ484" s="37" t="str">
        <f>IFERROR(IF(COUNTA(H484,I484,J484)=3,DATE(J484,MATCH(I484,{"Jan";"Feb";"Mar";"Apr";"May";"Jun";"Jul";"Aug";"Sep";"Oct";"Nov";"Dec"},0),H484),""),"")</f>
        <v/>
      </c>
    </row>
    <row r="485" spans="1:79" x14ac:dyDescent="0.25">
      <c r="A485" s="51"/>
      <c r="B485" s="34" t="str">
        <f xml:space="preserve"> C454&amp;"  Target Lesion (T5)"</f>
        <v>V3  Target Lesion (T5)</v>
      </c>
      <c r="C485" s="16"/>
      <c r="D485" s="15" t="s">
        <v>9</v>
      </c>
      <c r="E485" s="4"/>
      <c r="F485" s="17"/>
      <c r="G485" s="4"/>
      <c r="H485" s="32"/>
      <c r="I485" s="32"/>
      <c r="J485" s="32"/>
      <c r="K485" s="4"/>
      <c r="L485" s="51"/>
      <c r="M485" s="51"/>
      <c r="N485" s="51"/>
      <c r="O485" s="51"/>
      <c r="P485" s="51"/>
      <c r="Q485" s="51"/>
      <c r="R485" s="67"/>
      <c r="S485" s="67"/>
      <c r="T485" s="67"/>
      <c r="U485" s="67"/>
      <c r="V485" s="67"/>
      <c r="W485" s="67"/>
      <c r="X485" s="67"/>
      <c r="Y485" s="67"/>
      <c r="Z485" s="67"/>
      <c r="AA485" s="67"/>
      <c r="AB485" s="67"/>
      <c r="AC485" s="67"/>
      <c r="AD485" s="67"/>
      <c r="AE485" s="67"/>
      <c r="AF485" s="67"/>
      <c r="AG485" s="67"/>
      <c r="AH485" s="67"/>
      <c r="AI485" s="67"/>
      <c r="AK485" s="67"/>
      <c r="AL485" s="67"/>
      <c r="AM485" s="67"/>
      <c r="AN485" s="63" t="s">
        <v>3716</v>
      </c>
      <c r="AO485" s="67"/>
      <c r="AP485" s="67"/>
      <c r="AQ485" s="67"/>
      <c r="AR485" s="67"/>
      <c r="AS485" s="67"/>
      <c r="AT485" s="67"/>
      <c r="AU485" s="67"/>
      <c r="AV485" s="67"/>
      <c r="AW485" s="67"/>
      <c r="AX485" s="67"/>
      <c r="AY485" s="67"/>
      <c r="AZ485" s="37" t="str">
        <f>IFERROR(IF(COUNTA(H485,I485,J485)=3,DATE(J485,MATCH(I485,{"Jan";"Feb";"Mar";"Apr";"May";"Jun";"Jul";"Aug";"Sep";"Oct";"Nov";"Dec"},0),H485),""),"")</f>
        <v/>
      </c>
    </row>
    <row r="486" spans="1:79" x14ac:dyDescent="0.25">
      <c r="A486" s="51"/>
      <c r="B486" s="23" t="s">
        <v>617</v>
      </c>
      <c r="C486" s="23" t="s">
        <v>618</v>
      </c>
      <c r="D486" s="23" t="s">
        <v>619</v>
      </c>
      <c r="E486" s="26"/>
      <c r="F486" s="23" t="s">
        <v>620</v>
      </c>
      <c r="G486" s="26"/>
      <c r="H486" s="23" t="s">
        <v>621</v>
      </c>
      <c r="I486" s="23" t="s">
        <v>622</v>
      </c>
      <c r="J486" s="23" t="s">
        <v>623</v>
      </c>
      <c r="K486" s="4"/>
      <c r="L486" s="27"/>
      <c r="M486" s="28"/>
      <c r="N486" s="27"/>
      <c r="O486" s="28"/>
      <c r="P486" s="27"/>
      <c r="Q486" s="51"/>
      <c r="R486" s="67"/>
      <c r="S486" s="67"/>
      <c r="T486" s="67"/>
      <c r="U486" s="67"/>
      <c r="V486" s="67"/>
      <c r="W486" s="67"/>
      <c r="X486" s="67"/>
      <c r="Y486" s="67"/>
      <c r="Z486" s="67"/>
      <c r="AA486" s="67"/>
      <c r="AB486" s="67"/>
      <c r="AC486" s="67"/>
      <c r="AD486" s="67"/>
      <c r="AE486" s="67"/>
      <c r="AF486" s="67"/>
      <c r="AG486" s="67"/>
      <c r="AH486" s="67"/>
      <c r="AI486" s="67"/>
      <c r="AK486" s="67"/>
      <c r="AL486" s="67"/>
      <c r="AM486" s="67"/>
      <c r="AN486" s="63" t="s">
        <v>3717</v>
      </c>
      <c r="AO486" s="67"/>
      <c r="AP486" s="67"/>
      <c r="AQ486" s="67"/>
      <c r="AR486" s="67"/>
      <c r="AS486" s="67"/>
      <c r="AT486" s="67"/>
      <c r="AU486" s="67"/>
      <c r="AV486" s="67"/>
      <c r="AW486" s="67"/>
      <c r="AX486" s="67"/>
      <c r="AY486" s="67"/>
      <c r="AZ486" s="37" t="str">
        <f>IFERROR(IF(COUNTA(H486,I486,J486)=3,DATE(J486,MATCH(I486,{"Jan";"Feb";"Mar";"Apr";"May";"Jun";"Jul";"Aug";"Sep";"Oct";"Nov";"Dec"},0),H486),""),"")</f>
        <v/>
      </c>
    </row>
    <row r="487" spans="1:79" x14ac:dyDescent="0.25">
      <c r="A487" s="51"/>
      <c r="B487" s="90" t="str">
        <f ca="1">BA487&amp;BB487&amp;BC487&amp;BD487&amp;BE487&amp;BF487&amp;BG487&amp;BH487&amp;BI487&amp;BJ487&amp;BK487&amp;BL487&amp;BM487</f>
        <v/>
      </c>
      <c r="C487" s="91"/>
      <c r="D487" s="91"/>
      <c r="E487" s="91"/>
      <c r="F487" s="91"/>
      <c r="G487" s="91"/>
      <c r="H487" s="91"/>
      <c r="I487" s="91"/>
      <c r="J487" s="91"/>
      <c r="K487" s="91"/>
      <c r="L487" s="91"/>
      <c r="M487" s="91"/>
      <c r="N487" s="91"/>
      <c r="O487" s="91"/>
      <c r="P487" s="91"/>
      <c r="Q487" s="51"/>
      <c r="R487" s="67"/>
      <c r="S487" s="67"/>
      <c r="T487" s="67"/>
      <c r="U487" s="67"/>
      <c r="V487" s="67"/>
      <c r="W487" s="67"/>
      <c r="X487" s="67"/>
      <c r="Y487" s="67"/>
      <c r="Z487" s="67"/>
      <c r="AA487" s="67"/>
      <c r="AB487" s="67"/>
      <c r="AC487" s="67"/>
      <c r="AD487" s="67"/>
      <c r="AE487" s="67"/>
      <c r="AF487" s="67"/>
      <c r="AG487" s="67"/>
      <c r="AH487" s="67"/>
      <c r="AI487" s="67"/>
      <c r="AK487" s="67"/>
      <c r="AL487" s="67"/>
      <c r="AM487" s="67"/>
      <c r="AN487" s="63" t="s">
        <v>3718</v>
      </c>
      <c r="AO487" s="67"/>
      <c r="AP487" s="67"/>
      <c r="AQ487" s="67"/>
      <c r="AR487" s="67"/>
      <c r="AS487" s="67"/>
      <c r="AT487" s="67"/>
      <c r="AU487" s="67"/>
      <c r="AV487" s="67"/>
      <c r="AW487" s="67"/>
      <c r="AX487" s="67"/>
      <c r="AY487" s="67"/>
      <c r="AZ487" s="37" t="str">
        <f>IFERROR(IF(COUNTA(H487,I487,J487)=3,DATE(J487,MATCH(I487,{"Jan";"Feb";"Mar";"Apr";"May";"Jun";"Jul";"Aug";"Sep";"Oct";"Nov";"Dec"},0),H487),""),"")</f>
        <v/>
      </c>
      <c r="BA487" s="37" t="str">
        <f>IF(AND(C457="",H485="",C485&lt;&gt;""),"Please enter a complete visit or assessment date.  ","")</f>
        <v/>
      </c>
      <c r="BB487" s="37" t="str">
        <f>IF(C485="","",IF(AND(COUNTA(C457,D457,E457)&gt;1,COUNTA(C457,D457,E457)&lt;3),"Please enter a complete visit date.  ",IF(COUNTA(C457,D457,E457)=0,"",IF(COUNTIF(AN$2:AN$7306,C457&amp;D457&amp;E457)&gt;0,"","Enter a valid visit date.  "))))</f>
        <v/>
      </c>
      <c r="BC487" s="37" t="str">
        <f>IF(AND(COUNTA(H485,I485,J485)&gt;1,COUNTA(H485,I485,J485)&lt;3),"Please enter a complete assessment date.  ",IF(COUNTA(H485,I485,J485)=0,"",IF(COUNTIF(AN$2:AN$7306,H485&amp;I485&amp;J485)&gt;0,"","Enter a valid assessment date.  ")))</f>
        <v/>
      </c>
      <c r="BD487" s="37" t="str">
        <f t="shared" ref="BD487" si="264">IF(AND(C485="",H485&amp;I485&amp;H485&amp;J485&lt;&gt;""),"Information on this lesion exists, but no evaluation result is entered.  ","")</f>
        <v/>
      </c>
      <c r="BE487" s="37" t="str">
        <f ca="1">IF(C485="","",IF(AZ457="","",IF(AZ457&gt;NOW(),"Visit date is in the future.  ","")))</f>
        <v/>
      </c>
      <c r="BF487" s="37" t="str">
        <f t="shared" ref="BF487" ca="1" si="265">IF(AZ485&lt;&gt;"",IF(AZ485&gt;NOW(),"Assessment date is in the future.  ",""),"")</f>
        <v/>
      </c>
      <c r="BG487" s="37" t="str">
        <f t="shared" ref="BG487" si="266">IF(AND(C485&lt;&gt;"",F485&lt;&gt;""),"The result cannot be provided if indicated as Not Done.  ","")</f>
        <v/>
      </c>
      <c r="BH487" s="37" t="str">
        <f>IF(AZ457="","",IF(AZ457&lt;=AZ451,"Visit date is not after visit or assessment dates in the prior visit.  ",""))</f>
        <v/>
      </c>
      <c r="BI487" s="37" t="str">
        <f>IF(AZ485&lt;&gt;"",IF(AZ485&lt;=AZ451,"Assessment date is not after visit or assessment dates in the prior visit.  ",""),"")</f>
        <v/>
      </c>
      <c r="BJ487" s="37" t="str">
        <f>IF(AND(C454="",OR(C485&lt;&gt;"",F485&lt;&gt;"")),"The Visit ID is missing.  ","")</f>
        <v/>
      </c>
      <c r="BK487" s="37" t="str">
        <f>IF(AND(OR(C485&lt;&gt;"",F485&lt;&gt;""),C$43=""),"No V0 lesion information exists for this same lesion (if you are adding a NEW lesion, go to New Lesion section).  ","")</f>
        <v/>
      </c>
      <c r="BL487" s="37" t="str">
        <f t="shared" ref="BL487" si="267">IF(AND(C485&lt;&gt;"",D485=""),"Select a Unit.  ","")</f>
        <v/>
      </c>
      <c r="BM487" s="37" t="str">
        <f>IF(AND(C485&lt;&gt;"",COUNTIF(AJ$2:AJ$21,C454)&gt;1),"Visit ID already used.  ","")</f>
        <v/>
      </c>
      <c r="CA487" s="37" t="str">
        <f ca="1">IF(BA487&amp;BB487&amp;BC487&amp;BD487&amp;BE487&amp;BF487&amp;BG487&amp;BH487&amp;BI487&amp;BJ487&amp;BK487&amp;BL487&amp;BM487&amp;BN487&amp;BO487&amp;BP487&amp;BQ487&amp;BR487&amp;BS487&amp;BT487&amp;BU487&amp;BV487&amp;BW487&amp;BX487&amp;BY487&amp;BZ487&lt;&gt;"","V3Issue","V3Clean")</f>
        <v>V3Clean</v>
      </c>
    </row>
    <row r="488" spans="1:79" x14ac:dyDescent="0.25">
      <c r="A488" s="51"/>
      <c r="B488" s="91"/>
      <c r="C488" s="91"/>
      <c r="D488" s="91"/>
      <c r="E488" s="91"/>
      <c r="F488" s="91"/>
      <c r="G488" s="91"/>
      <c r="H488" s="91"/>
      <c r="I488" s="91"/>
      <c r="J488" s="91"/>
      <c r="K488" s="91"/>
      <c r="L488" s="91"/>
      <c r="M488" s="91"/>
      <c r="N488" s="91"/>
      <c r="O488" s="91"/>
      <c r="P488" s="91"/>
      <c r="Q488" s="51"/>
      <c r="R488" s="67"/>
      <c r="S488" s="67"/>
      <c r="T488" s="67"/>
      <c r="U488" s="67"/>
      <c r="V488" s="67"/>
      <c r="W488" s="67"/>
      <c r="X488" s="67"/>
      <c r="Y488" s="67"/>
      <c r="Z488" s="67"/>
      <c r="AA488" s="67"/>
      <c r="AB488" s="67"/>
      <c r="AC488" s="67"/>
      <c r="AD488" s="67"/>
      <c r="AE488" s="67"/>
      <c r="AF488" s="67"/>
      <c r="AG488" s="67"/>
      <c r="AH488" s="67"/>
      <c r="AI488" s="67"/>
      <c r="AK488" s="67"/>
      <c r="AL488" s="67"/>
      <c r="AM488" s="67"/>
      <c r="AN488" s="63" t="s">
        <v>3719</v>
      </c>
      <c r="AO488" s="67"/>
      <c r="AP488" s="67"/>
      <c r="AQ488" s="67"/>
      <c r="AR488" s="67"/>
      <c r="AS488" s="67"/>
      <c r="AT488" s="67"/>
      <c r="AU488" s="67"/>
      <c r="AV488" s="67"/>
      <c r="AW488" s="67"/>
      <c r="AX488" s="67"/>
      <c r="AY488" s="67"/>
      <c r="AZ488" s="37" t="str">
        <f>IFERROR(IF(COUNTA(H488,I488,J488)=3,DATE(J488,MATCH(I488,{"Jan";"Feb";"Mar";"Apr";"May";"Jun";"Jul";"Aug";"Sep";"Oct";"Nov";"Dec"},0),H488),""),"")</f>
        <v/>
      </c>
    </row>
    <row r="489" spans="1:79" x14ac:dyDescent="0.25">
      <c r="A489" s="51"/>
      <c r="B489" s="4"/>
      <c r="C489" s="25"/>
      <c r="D489" s="25"/>
      <c r="E489" s="25"/>
      <c r="F489" s="25"/>
      <c r="G489" s="4"/>
      <c r="H489" s="19" t="s">
        <v>92</v>
      </c>
      <c r="I489" s="4"/>
      <c r="J489" s="4"/>
      <c r="K489" s="4"/>
      <c r="L489" s="51"/>
      <c r="M489" s="4"/>
      <c r="N489" s="4"/>
      <c r="O489" s="4"/>
      <c r="P489" s="4"/>
      <c r="Q489" s="51"/>
      <c r="R489" s="67"/>
      <c r="S489" s="67"/>
      <c r="T489" s="67"/>
      <c r="U489" s="67"/>
      <c r="V489" s="67"/>
      <c r="W489" s="67"/>
      <c r="X489" s="67"/>
      <c r="Y489" s="67"/>
      <c r="Z489" s="67"/>
      <c r="AA489" s="67"/>
      <c r="AB489" s="67"/>
      <c r="AC489" s="67"/>
      <c r="AD489" s="67"/>
      <c r="AE489" s="67"/>
      <c r="AF489" s="67"/>
      <c r="AG489" s="67"/>
      <c r="AH489" s="67"/>
      <c r="AI489" s="67"/>
      <c r="AK489" s="67"/>
      <c r="AL489" s="67"/>
      <c r="AM489" s="67"/>
      <c r="AN489" s="63" t="s">
        <v>3720</v>
      </c>
      <c r="AO489" s="67"/>
      <c r="AP489" s="67"/>
      <c r="AQ489" s="67"/>
      <c r="AR489" s="67"/>
      <c r="AS489" s="67"/>
      <c r="AT489" s="67"/>
      <c r="AU489" s="67"/>
      <c r="AV489" s="67"/>
      <c r="AW489" s="67"/>
      <c r="AX489" s="67"/>
      <c r="AY489" s="67"/>
      <c r="AZ489" s="37" t="str">
        <f>IFERROR(IF(COUNTA(H489,I489,J489)=3,DATE(J489,MATCH(I489,{"Jan";"Feb";"Mar";"Apr";"May";"Jun";"Jul";"Aug";"Sep";"Oct";"Nov";"Dec"},0),H489),""),"")</f>
        <v/>
      </c>
    </row>
    <row r="490" spans="1:79" x14ac:dyDescent="0.25">
      <c r="A490" s="51"/>
      <c r="B490" s="4"/>
      <c r="C490" s="25" t="s">
        <v>35</v>
      </c>
      <c r="D490" s="25" t="s">
        <v>36</v>
      </c>
      <c r="E490" s="25"/>
      <c r="F490" s="25" t="s">
        <v>315</v>
      </c>
      <c r="G490" s="4"/>
      <c r="H490" s="25" t="s">
        <v>47</v>
      </c>
      <c r="I490" s="25" t="s">
        <v>48</v>
      </c>
      <c r="J490" s="25" t="s">
        <v>49</v>
      </c>
      <c r="K490" s="4"/>
      <c r="L490" s="51"/>
      <c r="M490" s="4"/>
      <c r="N490" s="4"/>
      <c r="O490" s="4"/>
      <c r="P490" s="4"/>
      <c r="Q490" s="51"/>
      <c r="R490" s="67"/>
      <c r="S490" s="67"/>
      <c r="T490" s="67"/>
      <c r="U490" s="67"/>
      <c r="V490" s="67"/>
      <c r="W490" s="67"/>
      <c r="X490" s="67"/>
      <c r="Y490" s="67"/>
      <c r="Z490" s="67"/>
      <c r="AA490" s="67"/>
      <c r="AB490" s="67"/>
      <c r="AC490" s="67"/>
      <c r="AD490" s="67"/>
      <c r="AE490" s="67"/>
      <c r="AF490" s="67"/>
      <c r="AG490" s="67"/>
      <c r="AH490" s="67"/>
      <c r="AI490" s="67"/>
      <c r="AK490" s="67"/>
      <c r="AL490" s="67"/>
      <c r="AM490" s="67"/>
      <c r="AN490" s="63" t="s">
        <v>3721</v>
      </c>
      <c r="AO490" s="67"/>
      <c r="AP490" s="67"/>
      <c r="AQ490" s="67"/>
      <c r="AR490" s="67"/>
      <c r="AS490" s="67"/>
      <c r="AT490" s="67"/>
      <c r="AU490" s="67"/>
      <c r="AV490" s="67"/>
      <c r="AW490" s="67"/>
      <c r="AX490" s="67"/>
      <c r="AY490" s="67"/>
      <c r="AZ490" s="37" t="str">
        <f>IFERROR(IF(COUNTA(H490,I490,J490)=3,DATE(J490,MATCH(I490,{"Jan";"Feb";"Mar";"Apr";"May";"Jun";"Jul";"Aug";"Sep";"Oct";"Nov";"Dec"},0),H490),""),"")</f>
        <v/>
      </c>
    </row>
    <row r="491" spans="1:79" x14ac:dyDescent="0.25">
      <c r="A491" s="51"/>
      <c r="B491" s="34" t="str">
        <f xml:space="preserve"> C454&amp;" Target Lesion (T6)"</f>
        <v>V3 Target Lesion (T6)</v>
      </c>
      <c r="C491" s="16"/>
      <c r="D491" s="15" t="s">
        <v>9</v>
      </c>
      <c r="E491" s="4"/>
      <c r="F491" s="17"/>
      <c r="G491" s="4"/>
      <c r="H491" s="32"/>
      <c r="I491" s="32"/>
      <c r="J491" s="32"/>
      <c r="K491" s="4"/>
      <c r="L491" s="51"/>
      <c r="M491" s="51"/>
      <c r="N491" s="51"/>
      <c r="O491" s="51"/>
      <c r="P491" s="51"/>
      <c r="Q491" s="51"/>
      <c r="R491" s="67"/>
      <c r="S491" s="67"/>
      <c r="T491" s="67"/>
      <c r="U491" s="67"/>
      <c r="V491" s="67"/>
      <c r="W491" s="67"/>
      <c r="X491" s="67"/>
      <c r="Y491" s="67"/>
      <c r="Z491" s="67"/>
      <c r="AA491" s="67"/>
      <c r="AB491" s="67"/>
      <c r="AC491" s="67"/>
      <c r="AD491" s="67"/>
      <c r="AE491" s="67"/>
      <c r="AF491" s="67"/>
      <c r="AG491" s="67"/>
      <c r="AH491" s="67"/>
      <c r="AI491" s="67"/>
      <c r="AK491" s="67"/>
      <c r="AL491" s="67"/>
      <c r="AM491" s="67"/>
      <c r="AN491" s="63" t="s">
        <v>3722</v>
      </c>
      <c r="AO491" s="67"/>
      <c r="AP491" s="67"/>
      <c r="AQ491" s="67"/>
      <c r="AR491" s="67"/>
      <c r="AS491" s="67"/>
      <c r="AT491" s="67"/>
      <c r="AU491" s="67"/>
      <c r="AV491" s="67"/>
      <c r="AW491" s="67"/>
      <c r="AX491" s="67"/>
      <c r="AY491" s="67"/>
      <c r="AZ491" s="37" t="str">
        <f>IFERROR(IF(COUNTA(H491,I491,J491)=3,DATE(J491,MATCH(I491,{"Jan";"Feb";"Mar";"Apr";"May";"Jun";"Jul";"Aug";"Sep";"Oct";"Nov";"Dec"},0),H491),""),"")</f>
        <v/>
      </c>
    </row>
    <row r="492" spans="1:79" x14ac:dyDescent="0.25">
      <c r="A492" s="51"/>
      <c r="B492" s="23" t="s">
        <v>624</v>
      </c>
      <c r="C492" s="23" t="s">
        <v>625</v>
      </c>
      <c r="D492" s="23" t="s">
        <v>626</v>
      </c>
      <c r="E492" s="26"/>
      <c r="F492" s="23" t="s">
        <v>627</v>
      </c>
      <c r="G492" s="26"/>
      <c r="H492" s="23" t="s">
        <v>628</v>
      </c>
      <c r="I492" s="23" t="s">
        <v>629</v>
      </c>
      <c r="J492" s="23" t="s">
        <v>630</v>
      </c>
      <c r="K492" s="4"/>
      <c r="L492" s="27"/>
      <c r="M492" s="28"/>
      <c r="N492" s="27"/>
      <c r="O492" s="28"/>
      <c r="P492" s="27"/>
      <c r="Q492" s="51"/>
      <c r="R492" s="67"/>
      <c r="S492" s="67"/>
      <c r="T492" s="67"/>
      <c r="U492" s="67"/>
      <c r="V492" s="67"/>
      <c r="W492" s="67"/>
      <c r="X492" s="67"/>
      <c r="Y492" s="67"/>
      <c r="Z492" s="67"/>
      <c r="AA492" s="67"/>
      <c r="AB492" s="67"/>
      <c r="AC492" s="67"/>
      <c r="AD492" s="67"/>
      <c r="AE492" s="67"/>
      <c r="AF492" s="67"/>
      <c r="AG492" s="67"/>
      <c r="AH492" s="67"/>
      <c r="AI492" s="67"/>
      <c r="AK492" s="67"/>
      <c r="AL492" s="67"/>
      <c r="AM492" s="67"/>
      <c r="AN492" s="63" t="s">
        <v>3723</v>
      </c>
      <c r="AO492" s="67"/>
      <c r="AP492" s="67"/>
      <c r="AQ492" s="67"/>
      <c r="AR492" s="67"/>
      <c r="AS492" s="67"/>
      <c r="AT492" s="67"/>
      <c r="AU492" s="67"/>
      <c r="AV492" s="67"/>
      <c r="AW492" s="67"/>
      <c r="AX492" s="67"/>
      <c r="AY492" s="67"/>
      <c r="AZ492" s="37" t="str">
        <f>IFERROR(IF(COUNTA(H492,I492,J492)=3,DATE(J492,MATCH(I492,{"Jan";"Feb";"Mar";"Apr";"May";"Jun";"Jul";"Aug";"Sep";"Oct";"Nov";"Dec"},0),H492),""),"")</f>
        <v/>
      </c>
    </row>
    <row r="493" spans="1:79" x14ac:dyDescent="0.25">
      <c r="A493" s="51"/>
      <c r="B493" s="90" t="str">
        <f ca="1">BA493&amp;BB493&amp;BC493&amp;BD493&amp;BE493&amp;BF493&amp;BG493&amp;BH493&amp;BI493&amp;BJ493&amp;BK493&amp;BL493&amp;BM493</f>
        <v/>
      </c>
      <c r="C493" s="91"/>
      <c r="D493" s="91"/>
      <c r="E493" s="91"/>
      <c r="F493" s="91"/>
      <c r="G493" s="91"/>
      <c r="H493" s="91"/>
      <c r="I493" s="91"/>
      <c r="J493" s="91"/>
      <c r="K493" s="91"/>
      <c r="L493" s="91"/>
      <c r="M493" s="91"/>
      <c r="N493" s="91"/>
      <c r="O493" s="91"/>
      <c r="P493" s="91"/>
      <c r="Q493" s="51"/>
      <c r="R493" s="67"/>
      <c r="S493" s="67"/>
      <c r="T493" s="67"/>
      <c r="U493" s="67"/>
      <c r="V493" s="67"/>
      <c r="W493" s="67"/>
      <c r="X493" s="67"/>
      <c r="Y493" s="67"/>
      <c r="Z493" s="67"/>
      <c r="AA493" s="67"/>
      <c r="AB493" s="67"/>
      <c r="AC493" s="67"/>
      <c r="AD493" s="67"/>
      <c r="AE493" s="67"/>
      <c r="AF493" s="67"/>
      <c r="AG493" s="67"/>
      <c r="AH493" s="67"/>
      <c r="AI493" s="67"/>
      <c r="AK493" s="67"/>
      <c r="AL493" s="67"/>
      <c r="AM493" s="67"/>
      <c r="AN493" s="63" t="s">
        <v>3724</v>
      </c>
      <c r="AO493" s="67"/>
      <c r="AP493" s="67"/>
      <c r="AQ493" s="67"/>
      <c r="AR493" s="67"/>
      <c r="AS493" s="67"/>
      <c r="AT493" s="67"/>
      <c r="AU493" s="67"/>
      <c r="AV493" s="67"/>
      <c r="AW493" s="67"/>
      <c r="AX493" s="67"/>
      <c r="AY493" s="67"/>
      <c r="AZ493" s="37" t="str">
        <f>IFERROR(IF(COUNTA(H493,I493,J493)=3,DATE(J493,MATCH(I493,{"Jan";"Feb";"Mar";"Apr";"May";"Jun";"Jul";"Aug";"Sep";"Oct";"Nov";"Dec"},0),H493),""),"")</f>
        <v/>
      </c>
      <c r="BA493" s="37" t="str">
        <f>IF(AND(C457="",H491="",C491&lt;&gt;""),"Please enter a complete visit or assessment date.  ","")</f>
        <v/>
      </c>
      <c r="BB493" s="37" t="str">
        <f>IF(C491="","",IF(AND(COUNTA(C457,D457,E457)&gt;1,COUNTA(C457,D457,E457)&lt;3),"Please enter a complete visit date.  ",IF(COUNTA(C457,D457,E457)=0,"",IF(COUNTIF(AN$2:AN$7306,C457&amp;D457&amp;E457)&gt;0,"","Enter a valid visit date.  "))))</f>
        <v/>
      </c>
      <c r="BC493" s="37" t="str">
        <f>IF(AND(COUNTA(H491,I491,J491)&gt;1,COUNTA(H491,I491,J491)&lt;3),"Please enter a complete assessment date.  ",IF(COUNTA(H491,I491,J491)=0,"",IF(COUNTIF(AN$2:AN$7306,H491&amp;I491&amp;J491)&gt;0,"","Enter a valid assessment date.  ")))</f>
        <v/>
      </c>
      <c r="BD493" s="37" t="str">
        <f t="shared" ref="BD493" si="268">IF(AND(C491="",H491&amp;I491&amp;H491&amp;J491&lt;&gt;""),"Information on this lesion exists, but no evaluation result is entered.  ","")</f>
        <v/>
      </c>
      <c r="BE493" s="37" t="str">
        <f ca="1">IF(C491="","",IF(AZ457="","",IF(AZ457&gt;NOW(),"Visit date is in the future.  ","")))</f>
        <v/>
      </c>
      <c r="BF493" s="37" t="str">
        <f t="shared" ref="BF493" ca="1" si="269">IF(AZ491&lt;&gt;"",IF(AZ491&gt;NOW(),"Assessment date is in the future.  ",""),"")</f>
        <v/>
      </c>
      <c r="BG493" s="37" t="str">
        <f t="shared" ref="BG493" si="270">IF(AND(C491&lt;&gt;"",F491&lt;&gt;""),"The result cannot be provided if indicated as Not Done.  ","")</f>
        <v/>
      </c>
      <c r="BH493" s="37" t="str">
        <f>IF(AZ457="","",IF(AZ457&lt;=AZ451,"Visit date is not after visit or assessment dates in the prior visit.  ",""))</f>
        <v/>
      </c>
      <c r="BI493" s="37" t="str">
        <f>IF(AZ491&lt;&gt;"",IF(AZ491&lt;=AZ451,"Assessment date is not after visit or assessment dates in the prior visit.  ",""),"")</f>
        <v/>
      </c>
      <c r="BJ493" s="37" t="str">
        <f>IF(AND(C454="",OR(C491&lt;&gt;"",F491&lt;&gt;"")),"The Visit ID is missing.  ","")</f>
        <v/>
      </c>
      <c r="BK493" s="37" t="str">
        <f>IF(AND(OR(C491&lt;&gt;"",F491&lt;&gt;""),C$49=""),"No V0 lesion information exists for this same lesion (if you are adding a NEW lesion, go to New Lesion section).  ","")</f>
        <v/>
      </c>
      <c r="BL493" s="37" t="str">
        <f t="shared" ref="BL493" si="271">IF(AND(C491&lt;&gt;"",D491=""),"Select a Unit.  ","")</f>
        <v/>
      </c>
      <c r="BM493" s="37" t="str">
        <f t="shared" ref="BM493" si="272">IF(AND(C491&lt;&gt;"",COUNTIF(AJ$2:AJ$21,C460)&gt;1),"Visit ID already used.  ","")</f>
        <v/>
      </c>
      <c r="CA493" s="37" t="str">
        <f ca="1">IF(BA493&amp;BB493&amp;BC493&amp;BD493&amp;BE493&amp;BF493&amp;BG493&amp;BH493&amp;BI493&amp;BJ493&amp;BK493&amp;BL493&amp;BM493&amp;BN493&amp;BO493&amp;BP493&amp;BQ493&amp;BR493&amp;BS493&amp;BT493&amp;BU493&amp;BV493&amp;BW493&amp;BX493&amp;BY493&amp;BZ493&lt;&gt;"","V3Issue","V3Clean")</f>
        <v>V3Clean</v>
      </c>
    </row>
    <row r="494" spans="1:79" x14ac:dyDescent="0.25">
      <c r="A494" s="51"/>
      <c r="B494" s="91"/>
      <c r="C494" s="91"/>
      <c r="D494" s="91"/>
      <c r="E494" s="91"/>
      <c r="F494" s="91"/>
      <c r="G494" s="91"/>
      <c r="H494" s="91"/>
      <c r="I494" s="91"/>
      <c r="J494" s="91"/>
      <c r="K494" s="91"/>
      <c r="L494" s="91"/>
      <c r="M494" s="91"/>
      <c r="N494" s="91"/>
      <c r="O494" s="91"/>
      <c r="P494" s="91"/>
      <c r="Q494" s="51"/>
      <c r="R494" s="67"/>
      <c r="S494" s="67"/>
      <c r="T494" s="67"/>
      <c r="U494" s="67"/>
      <c r="V494" s="67"/>
      <c r="W494" s="67"/>
      <c r="X494" s="67"/>
      <c r="Y494" s="67"/>
      <c r="Z494" s="67"/>
      <c r="AA494" s="67"/>
      <c r="AB494" s="67"/>
      <c r="AC494" s="67"/>
      <c r="AD494" s="67"/>
      <c r="AE494" s="67"/>
      <c r="AF494" s="67"/>
      <c r="AG494" s="67"/>
      <c r="AH494" s="67"/>
      <c r="AI494" s="67"/>
      <c r="AK494" s="67"/>
      <c r="AL494" s="67"/>
      <c r="AM494" s="67"/>
      <c r="AN494" s="63" t="s">
        <v>3725</v>
      </c>
      <c r="AO494" s="67"/>
      <c r="AP494" s="67"/>
      <c r="AQ494" s="67"/>
      <c r="AR494" s="67"/>
      <c r="AS494" s="67"/>
      <c r="AT494" s="67"/>
      <c r="AU494" s="67"/>
      <c r="AV494" s="67"/>
      <c r="AW494" s="67"/>
      <c r="AX494" s="67"/>
      <c r="AY494" s="67"/>
      <c r="AZ494" s="37" t="str">
        <f>IFERROR(IF(COUNTA(H494,I494,J494)=3,DATE(J494,MATCH(I494,{"Jan";"Feb";"Mar";"Apr";"May";"Jun";"Jul";"Aug";"Sep";"Oct";"Nov";"Dec"},0),H494),""),"")</f>
        <v/>
      </c>
    </row>
    <row r="495" spans="1:79" x14ac:dyDescent="0.25">
      <c r="A495" s="51"/>
      <c r="B495" s="4"/>
      <c r="C495" s="25"/>
      <c r="D495" s="25"/>
      <c r="E495" s="25"/>
      <c r="F495" s="25"/>
      <c r="G495" s="4"/>
      <c r="H495" s="19" t="s">
        <v>92</v>
      </c>
      <c r="I495" s="4"/>
      <c r="J495" s="4"/>
      <c r="K495" s="4"/>
      <c r="L495" s="51"/>
      <c r="M495" s="4"/>
      <c r="N495" s="4"/>
      <c r="O495" s="4"/>
      <c r="P495" s="4"/>
      <c r="Q495" s="51"/>
      <c r="R495" s="67"/>
      <c r="S495" s="67"/>
      <c r="T495" s="67"/>
      <c r="U495" s="67"/>
      <c r="V495" s="67"/>
      <c r="W495" s="67"/>
      <c r="X495" s="67"/>
      <c r="Y495" s="67"/>
      <c r="Z495" s="67"/>
      <c r="AA495" s="67"/>
      <c r="AB495" s="67"/>
      <c r="AC495" s="67"/>
      <c r="AD495" s="67"/>
      <c r="AE495" s="67"/>
      <c r="AF495" s="67"/>
      <c r="AG495" s="67"/>
      <c r="AH495" s="67"/>
      <c r="AI495" s="67"/>
      <c r="AK495" s="67"/>
      <c r="AL495" s="67"/>
      <c r="AM495" s="67"/>
      <c r="AN495" s="63" t="s">
        <v>3726</v>
      </c>
      <c r="AO495" s="67"/>
      <c r="AP495" s="67"/>
      <c r="AQ495" s="67"/>
      <c r="AR495" s="67"/>
      <c r="AS495" s="67"/>
      <c r="AT495" s="67"/>
      <c r="AU495" s="67"/>
      <c r="AV495" s="67"/>
      <c r="AW495" s="67"/>
      <c r="AX495" s="67"/>
      <c r="AY495" s="67"/>
      <c r="AZ495" s="37" t="str">
        <f>IFERROR(IF(COUNTA(H495,I495,J495)=3,DATE(J495,MATCH(I495,{"Jan";"Feb";"Mar";"Apr";"May";"Jun";"Jul";"Aug";"Sep";"Oct";"Nov";"Dec"},0),H495),""),"")</f>
        <v/>
      </c>
    </row>
    <row r="496" spans="1:79" x14ac:dyDescent="0.25">
      <c r="A496" s="51"/>
      <c r="B496" s="4"/>
      <c r="C496" s="25" t="s">
        <v>35</v>
      </c>
      <c r="D496" s="25" t="s">
        <v>36</v>
      </c>
      <c r="E496" s="25"/>
      <c r="F496" s="25" t="s">
        <v>315</v>
      </c>
      <c r="G496" s="4"/>
      <c r="H496" s="25" t="s">
        <v>47</v>
      </c>
      <c r="I496" s="25" t="s">
        <v>48</v>
      </c>
      <c r="J496" s="25" t="s">
        <v>49</v>
      </c>
      <c r="K496" s="4"/>
      <c r="L496" s="51"/>
      <c r="M496" s="4"/>
      <c r="N496" s="4"/>
      <c r="O496" s="4"/>
      <c r="P496" s="4"/>
      <c r="Q496" s="51"/>
      <c r="R496" s="67"/>
      <c r="S496" s="67"/>
      <c r="T496" s="67"/>
      <c r="U496" s="67"/>
      <c r="V496" s="67"/>
      <c r="W496" s="67"/>
      <c r="X496" s="67"/>
      <c r="Y496" s="67"/>
      <c r="Z496" s="67"/>
      <c r="AA496" s="67"/>
      <c r="AB496" s="67"/>
      <c r="AC496" s="67"/>
      <c r="AD496" s="67"/>
      <c r="AE496" s="67"/>
      <c r="AF496" s="67"/>
      <c r="AG496" s="67"/>
      <c r="AH496" s="67"/>
      <c r="AI496" s="67"/>
      <c r="AK496" s="67"/>
      <c r="AL496" s="67"/>
      <c r="AM496" s="67"/>
      <c r="AN496" s="63" t="s">
        <v>3727</v>
      </c>
      <c r="AO496" s="67"/>
      <c r="AP496" s="67"/>
      <c r="AQ496" s="67"/>
      <c r="AR496" s="67"/>
      <c r="AS496" s="67"/>
      <c r="AT496" s="67"/>
      <c r="AU496" s="67"/>
      <c r="AV496" s="67"/>
      <c r="AW496" s="67"/>
      <c r="AX496" s="67"/>
      <c r="AY496" s="67"/>
      <c r="AZ496" s="37" t="str">
        <f>IFERROR(IF(COUNTA(H496,I496,J496)=3,DATE(J496,MATCH(I496,{"Jan";"Feb";"Mar";"Apr";"May";"Jun";"Jul";"Aug";"Sep";"Oct";"Nov";"Dec"},0),H496),""),"")</f>
        <v/>
      </c>
    </row>
    <row r="497" spans="1:79" x14ac:dyDescent="0.25">
      <c r="A497" s="51"/>
      <c r="B497" s="34" t="str">
        <f xml:space="preserve"> C454&amp;"  Target Lesion (T7)"</f>
        <v>V3  Target Lesion (T7)</v>
      </c>
      <c r="C497" s="16"/>
      <c r="D497" s="15" t="s">
        <v>9</v>
      </c>
      <c r="E497" s="4"/>
      <c r="F497" s="17"/>
      <c r="G497" s="4"/>
      <c r="H497" s="32"/>
      <c r="I497" s="32"/>
      <c r="J497" s="32"/>
      <c r="K497" s="4"/>
      <c r="L497" s="51"/>
      <c r="M497" s="51"/>
      <c r="N497" s="51"/>
      <c r="O497" s="51"/>
      <c r="P497" s="51"/>
      <c r="Q497" s="51"/>
      <c r="R497" s="67"/>
      <c r="S497" s="67"/>
      <c r="T497" s="67"/>
      <c r="U497" s="67"/>
      <c r="V497" s="67"/>
      <c r="W497" s="67"/>
      <c r="X497" s="67"/>
      <c r="Y497" s="67"/>
      <c r="Z497" s="67"/>
      <c r="AA497" s="67"/>
      <c r="AB497" s="67"/>
      <c r="AC497" s="67"/>
      <c r="AD497" s="67"/>
      <c r="AE497" s="67"/>
      <c r="AF497" s="67"/>
      <c r="AG497" s="67"/>
      <c r="AH497" s="67"/>
      <c r="AI497" s="67"/>
      <c r="AK497" s="67"/>
      <c r="AL497" s="67"/>
      <c r="AM497" s="67"/>
      <c r="AN497" s="63" t="s">
        <v>3728</v>
      </c>
      <c r="AO497" s="67"/>
      <c r="AP497" s="67"/>
      <c r="AQ497" s="67"/>
      <c r="AR497" s="67"/>
      <c r="AS497" s="67"/>
      <c r="AT497" s="67"/>
      <c r="AU497" s="67"/>
      <c r="AV497" s="67"/>
      <c r="AW497" s="67"/>
      <c r="AX497" s="67"/>
      <c r="AY497" s="67"/>
      <c r="AZ497" s="37" t="str">
        <f>IFERROR(IF(COUNTA(H497,I497,J497)=3,DATE(J497,MATCH(I497,{"Jan";"Feb";"Mar";"Apr";"May";"Jun";"Jul";"Aug";"Sep";"Oct";"Nov";"Dec"},0),H497),""),"")</f>
        <v/>
      </c>
    </row>
    <row r="498" spans="1:79" x14ac:dyDescent="0.25">
      <c r="A498" s="51"/>
      <c r="B498" s="23" t="s">
        <v>631</v>
      </c>
      <c r="C498" s="23" t="s">
        <v>632</v>
      </c>
      <c r="D498" s="23" t="s">
        <v>633</v>
      </c>
      <c r="E498" s="26"/>
      <c r="F498" s="23" t="s">
        <v>634</v>
      </c>
      <c r="G498" s="26"/>
      <c r="H498" s="23" t="s">
        <v>635</v>
      </c>
      <c r="I498" s="23" t="s">
        <v>636</v>
      </c>
      <c r="J498" s="23" t="s">
        <v>637</v>
      </c>
      <c r="K498" s="4"/>
      <c r="L498" s="27"/>
      <c r="M498" s="28"/>
      <c r="N498" s="27"/>
      <c r="O498" s="28"/>
      <c r="P498" s="27"/>
      <c r="Q498" s="51"/>
      <c r="R498" s="67"/>
      <c r="S498" s="67"/>
      <c r="T498" s="67"/>
      <c r="U498" s="67"/>
      <c r="V498" s="67"/>
      <c r="W498" s="67"/>
      <c r="X498" s="67"/>
      <c r="Y498" s="67"/>
      <c r="Z498" s="67"/>
      <c r="AA498" s="67"/>
      <c r="AB498" s="67"/>
      <c r="AC498" s="67"/>
      <c r="AD498" s="67"/>
      <c r="AE498" s="67"/>
      <c r="AF498" s="67"/>
      <c r="AG498" s="67"/>
      <c r="AH498" s="67"/>
      <c r="AI498" s="67"/>
      <c r="AK498" s="67"/>
      <c r="AL498" s="67"/>
      <c r="AM498" s="67"/>
      <c r="AN498" s="63" t="s">
        <v>3729</v>
      </c>
      <c r="AO498" s="67"/>
      <c r="AP498" s="67"/>
      <c r="AQ498" s="67"/>
      <c r="AR498" s="67"/>
      <c r="AS498" s="67"/>
      <c r="AT498" s="67"/>
      <c r="AU498" s="67"/>
      <c r="AV498" s="67"/>
      <c r="AW498" s="67"/>
      <c r="AX498" s="67"/>
      <c r="AY498" s="67"/>
      <c r="AZ498" s="37" t="str">
        <f>IFERROR(IF(COUNTA(H498,I498,J498)=3,DATE(J498,MATCH(I498,{"Jan";"Feb";"Mar";"Apr";"May";"Jun";"Jul";"Aug";"Sep";"Oct";"Nov";"Dec"},0),H498),""),"")</f>
        <v/>
      </c>
    </row>
    <row r="499" spans="1:79" x14ac:dyDescent="0.25">
      <c r="A499" s="51"/>
      <c r="B499" s="90" t="str">
        <f ca="1">BA499&amp;BB499&amp;BC499&amp;BD499&amp;BE499&amp;BF499&amp;BG499&amp;BH499&amp;BI499&amp;BJ499&amp;BK499&amp;BL499&amp;BM499</f>
        <v/>
      </c>
      <c r="C499" s="91"/>
      <c r="D499" s="91"/>
      <c r="E499" s="91"/>
      <c r="F499" s="91"/>
      <c r="G499" s="91"/>
      <c r="H499" s="91"/>
      <c r="I499" s="91"/>
      <c r="J499" s="91"/>
      <c r="K499" s="91"/>
      <c r="L499" s="91"/>
      <c r="M499" s="91"/>
      <c r="N499" s="91"/>
      <c r="O499" s="91"/>
      <c r="P499" s="91"/>
      <c r="Q499" s="51"/>
      <c r="R499" s="67"/>
      <c r="S499" s="67"/>
      <c r="T499" s="67"/>
      <c r="U499" s="67"/>
      <c r="V499" s="67"/>
      <c r="W499" s="67"/>
      <c r="X499" s="67"/>
      <c r="Y499" s="67"/>
      <c r="Z499" s="67"/>
      <c r="AA499" s="67"/>
      <c r="AB499" s="67"/>
      <c r="AC499" s="67"/>
      <c r="AD499" s="67"/>
      <c r="AE499" s="67"/>
      <c r="AF499" s="67"/>
      <c r="AG499" s="67"/>
      <c r="AH499" s="67"/>
      <c r="AI499" s="67"/>
      <c r="AK499" s="67"/>
      <c r="AL499" s="67"/>
      <c r="AM499" s="67"/>
      <c r="AN499" s="63" t="s">
        <v>3730</v>
      </c>
      <c r="AO499" s="67"/>
      <c r="AP499" s="67"/>
      <c r="AQ499" s="67"/>
      <c r="AR499" s="67"/>
      <c r="AS499" s="67"/>
      <c r="AT499" s="67"/>
      <c r="AU499" s="67"/>
      <c r="AV499" s="67"/>
      <c r="AW499" s="67"/>
      <c r="AX499" s="67"/>
      <c r="AY499" s="67"/>
      <c r="AZ499" s="37" t="str">
        <f>IFERROR(IF(COUNTA(H499,I499,J499)=3,DATE(J499,MATCH(I499,{"Jan";"Feb";"Mar";"Apr";"May";"Jun";"Jul";"Aug";"Sep";"Oct";"Nov";"Dec"},0),H499),""),"")</f>
        <v/>
      </c>
      <c r="BA499" s="37" t="str">
        <f>IF(AND(C457="",H497="",C497&lt;&gt;""),"Please enter a complete visit or assessment date.  ","")</f>
        <v/>
      </c>
      <c r="BB499" s="37" t="str">
        <f>IF(C497="","",IF(AND(COUNTA(C457,D457,E457)&gt;1,COUNTA(C457,D457,E457)&lt;3),"Please enter a complete visit date.  ",IF(COUNTA(C457,D457,E457)=0,"",IF(COUNTIF(AN$2:AN$7306,C457&amp;D457&amp;E457)&gt;0,"","Enter a valid visit date.  "))))</f>
        <v/>
      </c>
      <c r="BC499" s="37" t="str">
        <f>IF(AND(COUNTA(H497,I497,J497)&gt;1,COUNTA(H497,I497,J497)&lt;3),"Please enter a complete assessment date.  ",IF(COUNTA(H497,I497,J497)=0,"",IF(COUNTIF(AN$2:AN$7306,H497&amp;I497&amp;J497)&gt;0,"","Enter a valid assessment date.  ")))</f>
        <v/>
      </c>
      <c r="BD499" s="37" t="str">
        <f t="shared" ref="BD499" si="273">IF(AND(C497="",H497&amp;I497&amp;H497&amp;J497&lt;&gt;""),"Information on this lesion exists, but no evaluation result is entered.  ","")</f>
        <v/>
      </c>
      <c r="BE499" s="37" t="str">
        <f ca="1">IF(C497="","",IF(AZ457="","",IF(AZ457&gt;NOW(),"Visit date is in the future.  ","")))</f>
        <v/>
      </c>
      <c r="BF499" s="37" t="str">
        <f t="shared" ref="BF499" ca="1" si="274">IF(AZ497&lt;&gt;"",IF(AZ497&gt;NOW(),"Assessment date is in the future.  ",""),"")</f>
        <v/>
      </c>
      <c r="BG499" s="37" t="str">
        <f t="shared" ref="BG499" si="275">IF(AND(C497&lt;&gt;"",F497&lt;&gt;""),"The result cannot be provided if indicated as Not Done.  ","")</f>
        <v/>
      </c>
      <c r="BH499" s="37" t="str">
        <f>IF(AZ457="","",IF(AZ457&lt;=AZ451,"Visit date is not after visit or assessment dates in the prior visit.  ",""))</f>
        <v/>
      </c>
      <c r="BI499" s="37" t="str">
        <f>IF(AZ497&lt;&gt;"",IF(AZ497&lt;=AZ451,"Assessment date is not after visit or assessment dates in the prior visit.  ",""),"")</f>
        <v/>
      </c>
      <c r="BJ499" s="37" t="str">
        <f>IF(AND(C454="",OR(C497&lt;&gt;"",F497&lt;&gt;"")),"The Visit ID is missing.  ","")</f>
        <v/>
      </c>
      <c r="BK499" s="37" t="str">
        <f>IF(AND(OR(C497&lt;&gt;"",F497&lt;&gt;""),C$55=""),"No V0 lesion information exists for this same lesion (if you are adding a NEW lesion, go to New Lesion section).  ","")</f>
        <v/>
      </c>
      <c r="BL499" s="37" t="str">
        <f t="shared" ref="BL499" si="276">IF(AND(C497&lt;&gt;"",D497=""),"Select a Unit.  ","")</f>
        <v/>
      </c>
      <c r="BM499" s="37" t="str">
        <f>IF(AND(C497&lt;&gt;"",COUNTIF(AJ$2:AJ$21,C454)&gt;1),"Visit ID already used.  ","")</f>
        <v/>
      </c>
      <c r="CA499" s="37" t="str">
        <f ca="1">IF(BA499&amp;BB499&amp;BC499&amp;BD499&amp;BE499&amp;BF499&amp;BG499&amp;BH499&amp;BI499&amp;BJ499&amp;BK499&amp;BL499&amp;BM499&amp;BN499&amp;BO499&amp;BP499&amp;BQ499&amp;BR499&amp;BS499&amp;BT499&amp;BU499&amp;BV499&amp;BW499&amp;BX499&amp;BY499&amp;BZ499&lt;&gt;"","V3Issue","V3Clean")</f>
        <v>V3Clean</v>
      </c>
    </row>
    <row r="500" spans="1:79" x14ac:dyDescent="0.25">
      <c r="A500" s="51"/>
      <c r="B500" s="91"/>
      <c r="C500" s="91"/>
      <c r="D500" s="91"/>
      <c r="E500" s="91"/>
      <c r="F500" s="91"/>
      <c r="G500" s="91"/>
      <c r="H500" s="91"/>
      <c r="I500" s="91"/>
      <c r="J500" s="91"/>
      <c r="K500" s="91"/>
      <c r="L500" s="91"/>
      <c r="M500" s="91"/>
      <c r="N500" s="91"/>
      <c r="O500" s="91"/>
      <c r="P500" s="91"/>
      <c r="Q500" s="51"/>
      <c r="R500" s="67"/>
      <c r="S500" s="67"/>
      <c r="T500" s="67"/>
      <c r="U500" s="67"/>
      <c r="V500" s="67"/>
      <c r="W500" s="67"/>
      <c r="X500" s="67"/>
      <c r="Y500" s="67"/>
      <c r="Z500" s="67"/>
      <c r="AA500" s="67"/>
      <c r="AB500" s="67"/>
      <c r="AC500" s="67"/>
      <c r="AD500" s="67"/>
      <c r="AE500" s="67"/>
      <c r="AF500" s="67"/>
      <c r="AG500" s="67"/>
      <c r="AH500" s="67"/>
      <c r="AI500" s="67"/>
      <c r="AK500" s="67"/>
      <c r="AL500" s="67"/>
      <c r="AM500" s="67"/>
      <c r="AN500" s="63" t="s">
        <v>3731</v>
      </c>
      <c r="AO500" s="67"/>
      <c r="AP500" s="67"/>
      <c r="AQ500" s="67"/>
      <c r="AR500" s="67"/>
      <c r="AS500" s="67"/>
      <c r="AT500" s="67"/>
      <c r="AU500" s="67"/>
      <c r="AV500" s="67"/>
      <c r="AW500" s="67"/>
      <c r="AX500" s="67"/>
      <c r="AY500" s="67"/>
      <c r="AZ500" s="37" t="str">
        <f>IFERROR(IF(COUNTA(H500,I500,J500)=3,DATE(J500,MATCH(I500,{"Jan";"Feb";"Mar";"Apr";"May";"Jun";"Jul";"Aug";"Sep";"Oct";"Nov";"Dec"},0),H500),""),"")</f>
        <v/>
      </c>
    </row>
    <row r="501" spans="1:79" x14ac:dyDescent="0.25">
      <c r="A501" s="51"/>
      <c r="B501" s="4"/>
      <c r="C501" s="25"/>
      <c r="D501" s="25"/>
      <c r="E501" s="25"/>
      <c r="F501" s="25"/>
      <c r="G501" s="4"/>
      <c r="H501" s="19" t="s">
        <v>92</v>
      </c>
      <c r="I501" s="4"/>
      <c r="J501" s="4"/>
      <c r="K501" s="4"/>
      <c r="L501" s="51"/>
      <c r="M501" s="4"/>
      <c r="N501" s="4"/>
      <c r="O501" s="4"/>
      <c r="P501" s="4"/>
      <c r="Q501" s="51"/>
      <c r="R501" s="67"/>
      <c r="S501" s="67"/>
      <c r="T501" s="67"/>
      <c r="U501" s="67"/>
      <c r="V501" s="67"/>
      <c r="W501" s="67"/>
      <c r="X501" s="67"/>
      <c r="Y501" s="67"/>
      <c r="Z501" s="67"/>
      <c r="AA501" s="67"/>
      <c r="AB501" s="67"/>
      <c r="AC501" s="67"/>
      <c r="AD501" s="67"/>
      <c r="AE501" s="67"/>
      <c r="AF501" s="67"/>
      <c r="AG501" s="67"/>
      <c r="AH501" s="67"/>
      <c r="AI501" s="67"/>
      <c r="AK501" s="67"/>
      <c r="AL501" s="67"/>
      <c r="AM501" s="67"/>
      <c r="AN501" s="63" t="s">
        <v>3732</v>
      </c>
      <c r="AO501" s="67"/>
      <c r="AP501" s="67"/>
      <c r="AQ501" s="67"/>
      <c r="AR501" s="67"/>
      <c r="AS501" s="67"/>
      <c r="AT501" s="67"/>
      <c r="AU501" s="67"/>
      <c r="AV501" s="67"/>
      <c r="AW501" s="67"/>
      <c r="AX501" s="67"/>
      <c r="AY501" s="67"/>
      <c r="AZ501" s="37" t="str">
        <f>IFERROR(IF(COUNTA(H501,I501,J501)=3,DATE(J501,MATCH(I501,{"Jan";"Feb";"Mar";"Apr";"May";"Jun";"Jul";"Aug";"Sep";"Oct";"Nov";"Dec"},0),H501),""),"")</f>
        <v/>
      </c>
    </row>
    <row r="502" spans="1:79" x14ac:dyDescent="0.25">
      <c r="A502" s="51"/>
      <c r="B502" s="4"/>
      <c r="C502" s="25" t="s">
        <v>35</v>
      </c>
      <c r="D502" s="25" t="s">
        <v>36</v>
      </c>
      <c r="E502" s="25"/>
      <c r="F502" s="25" t="s">
        <v>315</v>
      </c>
      <c r="G502" s="4"/>
      <c r="H502" s="25" t="s">
        <v>47</v>
      </c>
      <c r="I502" s="25" t="s">
        <v>48</v>
      </c>
      <c r="J502" s="25" t="s">
        <v>49</v>
      </c>
      <c r="K502" s="4"/>
      <c r="L502" s="51"/>
      <c r="M502" s="4"/>
      <c r="N502" s="4"/>
      <c r="O502" s="4"/>
      <c r="P502" s="4"/>
      <c r="Q502" s="51"/>
      <c r="R502" s="67"/>
      <c r="S502" s="67"/>
      <c r="T502" s="67"/>
      <c r="U502" s="67"/>
      <c r="V502" s="67"/>
      <c r="W502" s="67"/>
      <c r="X502" s="67"/>
      <c r="Y502" s="67"/>
      <c r="Z502" s="67"/>
      <c r="AA502" s="67"/>
      <c r="AB502" s="67"/>
      <c r="AC502" s="67"/>
      <c r="AD502" s="67"/>
      <c r="AE502" s="67"/>
      <c r="AF502" s="67"/>
      <c r="AG502" s="67"/>
      <c r="AH502" s="67"/>
      <c r="AI502" s="67"/>
      <c r="AK502" s="67"/>
      <c r="AL502" s="67"/>
      <c r="AM502" s="67"/>
      <c r="AN502" s="63" t="s">
        <v>3733</v>
      </c>
      <c r="AO502" s="67"/>
      <c r="AP502" s="67"/>
      <c r="AQ502" s="67"/>
      <c r="AR502" s="67"/>
      <c r="AS502" s="67"/>
      <c r="AT502" s="67"/>
      <c r="AU502" s="67"/>
      <c r="AV502" s="67"/>
      <c r="AW502" s="67"/>
      <c r="AX502" s="67"/>
      <c r="AY502" s="67"/>
      <c r="AZ502" s="37" t="str">
        <f>IFERROR(IF(COUNTA(H502,I502,J502)=3,DATE(J502,MATCH(I502,{"Jan";"Feb";"Mar";"Apr";"May";"Jun";"Jul";"Aug";"Sep";"Oct";"Nov";"Dec"},0),H502),""),"")</f>
        <v/>
      </c>
    </row>
    <row r="503" spans="1:79" x14ac:dyDescent="0.25">
      <c r="A503" s="51"/>
      <c r="B503" s="34" t="str">
        <f xml:space="preserve"> C454&amp;"  Target Lesion (T8)"</f>
        <v>V3  Target Lesion (T8)</v>
      </c>
      <c r="C503" s="16"/>
      <c r="D503" s="15" t="s">
        <v>9</v>
      </c>
      <c r="E503" s="4"/>
      <c r="F503" s="17"/>
      <c r="G503" s="4"/>
      <c r="H503" s="32"/>
      <c r="I503" s="32"/>
      <c r="J503" s="32"/>
      <c r="K503" s="4"/>
      <c r="L503" s="51"/>
      <c r="M503" s="51"/>
      <c r="N503" s="51"/>
      <c r="O503" s="51"/>
      <c r="P503" s="51"/>
      <c r="Q503" s="51"/>
      <c r="R503" s="67"/>
      <c r="S503" s="67"/>
      <c r="T503" s="67"/>
      <c r="U503" s="67"/>
      <c r="V503" s="67"/>
      <c r="W503" s="67"/>
      <c r="X503" s="67"/>
      <c r="Y503" s="67"/>
      <c r="Z503" s="67"/>
      <c r="AA503" s="67"/>
      <c r="AB503" s="67"/>
      <c r="AC503" s="67"/>
      <c r="AD503" s="67"/>
      <c r="AE503" s="67"/>
      <c r="AF503" s="67"/>
      <c r="AG503" s="67"/>
      <c r="AH503" s="67"/>
      <c r="AI503" s="67"/>
      <c r="AK503" s="67"/>
      <c r="AL503" s="67"/>
      <c r="AM503" s="67"/>
      <c r="AN503" s="63" t="s">
        <v>3734</v>
      </c>
      <c r="AO503" s="67"/>
      <c r="AP503" s="67"/>
      <c r="AQ503" s="67"/>
      <c r="AR503" s="67"/>
      <c r="AS503" s="67"/>
      <c r="AT503" s="67"/>
      <c r="AU503" s="67"/>
      <c r="AV503" s="67"/>
      <c r="AW503" s="67"/>
      <c r="AX503" s="67"/>
      <c r="AY503" s="67"/>
      <c r="AZ503" s="37" t="str">
        <f>IFERROR(IF(COUNTA(H503,I503,J503)=3,DATE(J503,MATCH(I503,{"Jan";"Feb";"Mar";"Apr";"May";"Jun";"Jul";"Aug";"Sep";"Oct";"Nov";"Dec"},0),H503),""),"")</f>
        <v/>
      </c>
    </row>
    <row r="504" spans="1:79" x14ac:dyDescent="0.25">
      <c r="A504" s="51"/>
      <c r="B504" s="23" t="s">
        <v>638</v>
      </c>
      <c r="C504" s="23" t="s">
        <v>639</v>
      </c>
      <c r="D504" s="23" t="s">
        <v>640</v>
      </c>
      <c r="E504" s="26"/>
      <c r="F504" s="23" t="s">
        <v>641</v>
      </c>
      <c r="G504" s="26"/>
      <c r="H504" s="23" t="s">
        <v>642</v>
      </c>
      <c r="I504" s="23" t="s">
        <v>643</v>
      </c>
      <c r="J504" s="23" t="s">
        <v>644</v>
      </c>
      <c r="K504" s="4"/>
      <c r="L504" s="27"/>
      <c r="M504" s="28"/>
      <c r="N504" s="27"/>
      <c r="O504" s="28"/>
      <c r="P504" s="27"/>
      <c r="Q504" s="51"/>
      <c r="R504" s="67"/>
      <c r="S504" s="67"/>
      <c r="T504" s="67"/>
      <c r="U504" s="67"/>
      <c r="V504" s="67"/>
      <c r="W504" s="67"/>
      <c r="X504" s="67"/>
      <c r="Y504" s="67"/>
      <c r="Z504" s="67"/>
      <c r="AA504" s="67"/>
      <c r="AB504" s="67"/>
      <c r="AC504" s="67"/>
      <c r="AD504" s="67"/>
      <c r="AE504" s="67"/>
      <c r="AF504" s="67"/>
      <c r="AG504" s="67"/>
      <c r="AH504" s="67"/>
      <c r="AI504" s="67"/>
      <c r="AK504" s="67"/>
      <c r="AL504" s="67"/>
      <c r="AM504" s="67"/>
      <c r="AN504" s="63" t="s">
        <v>3735</v>
      </c>
      <c r="AO504" s="67"/>
      <c r="AP504" s="67"/>
      <c r="AQ504" s="67"/>
      <c r="AR504" s="67"/>
      <c r="AS504" s="67"/>
      <c r="AT504" s="67"/>
      <c r="AU504" s="67"/>
      <c r="AV504" s="67"/>
      <c r="AW504" s="67"/>
      <c r="AX504" s="67"/>
      <c r="AY504" s="67"/>
      <c r="AZ504" s="37" t="str">
        <f>IFERROR(IF(COUNTA(H504,I504,J504)=3,DATE(J504,MATCH(I504,{"Jan";"Feb";"Mar";"Apr";"May";"Jun";"Jul";"Aug";"Sep";"Oct";"Nov";"Dec"},0),H504),""),"")</f>
        <v/>
      </c>
    </row>
    <row r="505" spans="1:79" x14ac:dyDescent="0.25">
      <c r="A505" s="51"/>
      <c r="B505" s="90" t="str">
        <f ca="1">BA505&amp;BB505&amp;BC505&amp;BD505&amp;BE505&amp;BF505&amp;BG505&amp;BH505&amp;BI505&amp;BJ505&amp;BK505&amp;BL505&amp;BM505</f>
        <v/>
      </c>
      <c r="C505" s="91"/>
      <c r="D505" s="91"/>
      <c r="E505" s="91"/>
      <c r="F505" s="91"/>
      <c r="G505" s="91"/>
      <c r="H505" s="91"/>
      <c r="I505" s="91"/>
      <c r="J505" s="91"/>
      <c r="K505" s="91"/>
      <c r="L505" s="91"/>
      <c r="M505" s="91"/>
      <c r="N505" s="91"/>
      <c r="O505" s="91"/>
      <c r="P505" s="91"/>
      <c r="Q505" s="51"/>
      <c r="R505" s="67"/>
      <c r="S505" s="67"/>
      <c r="T505" s="67"/>
      <c r="U505" s="67"/>
      <c r="V505" s="67"/>
      <c r="W505" s="67"/>
      <c r="X505" s="67"/>
      <c r="Y505" s="67"/>
      <c r="Z505" s="67"/>
      <c r="AA505" s="67"/>
      <c r="AB505" s="67"/>
      <c r="AC505" s="67"/>
      <c r="AD505" s="67"/>
      <c r="AE505" s="67"/>
      <c r="AF505" s="67"/>
      <c r="AG505" s="67"/>
      <c r="AH505" s="67"/>
      <c r="AI505" s="67"/>
      <c r="AK505" s="67"/>
      <c r="AL505" s="67"/>
      <c r="AM505" s="67"/>
      <c r="AN505" s="63" t="s">
        <v>3736</v>
      </c>
      <c r="AO505" s="67"/>
      <c r="AP505" s="67"/>
      <c r="AQ505" s="67"/>
      <c r="AR505" s="67"/>
      <c r="AS505" s="67"/>
      <c r="AT505" s="67"/>
      <c r="AU505" s="67"/>
      <c r="AV505" s="67"/>
      <c r="AW505" s="67"/>
      <c r="AX505" s="67"/>
      <c r="AY505" s="67"/>
      <c r="AZ505" s="37" t="str">
        <f>IFERROR(IF(COUNTA(H505,I505,J505)=3,DATE(J505,MATCH(I505,{"Jan";"Feb";"Mar";"Apr";"May";"Jun";"Jul";"Aug";"Sep";"Oct";"Nov";"Dec"},0),H505),""),"")</f>
        <v/>
      </c>
      <c r="BA505" s="37" t="str">
        <f>IF(AND(C457="",H503="",C503&lt;&gt;""),"Please enter a complete visit or assessment date.  ","")</f>
        <v/>
      </c>
      <c r="BB505" s="37" t="str">
        <f>IF(C503="","",IF(AND(COUNTA(C457,D457,E457)&gt;1,COUNTA(C457,D457,E457)&lt;3),"Please enter a complete visit date.  ",IF(COUNTA(C457,D457,E457)=0,"",IF(COUNTIF(AN$2:AN$7306,C457&amp;D457&amp;E457)&gt;0,"","Enter a valid visit date.  "))))</f>
        <v/>
      </c>
      <c r="BC505" s="37" t="str">
        <f>IF(AND(COUNTA(H503,I503,J503)&gt;1,COUNTA(H503,I503,J503)&lt;3),"Please enter a complete assessment date.  ",IF(COUNTA(H503,I503,J503)=0,"",IF(COUNTIF(AN$2:AN$7306,H503&amp;I503&amp;J503)&gt;0,"","Enter a valid assessment date.  ")))</f>
        <v/>
      </c>
      <c r="BD505" s="37" t="str">
        <f t="shared" ref="BD505" si="277">IF(AND(C503="",H503&amp;I503&amp;H503&amp;J503&lt;&gt;""),"Information on this lesion exists, but no evaluation result is entered.  ","")</f>
        <v/>
      </c>
      <c r="BE505" s="37" t="str">
        <f ca="1">IF(C503="","",IF(AZ457="","",IF(AZ457&gt;NOW(),"Visit date is in the future.  ","")))</f>
        <v/>
      </c>
      <c r="BF505" s="37" t="str">
        <f t="shared" ref="BF505" ca="1" si="278">IF(AZ503&lt;&gt;"",IF(AZ503&gt;NOW(),"Assessment date is in the future.  ",""),"")</f>
        <v/>
      </c>
      <c r="BG505" s="37" t="str">
        <f t="shared" ref="BG505" si="279">IF(AND(C503&lt;&gt;"",F503&lt;&gt;""),"The result cannot be provided if indicated as Not Done.  ","")</f>
        <v/>
      </c>
      <c r="BH505" s="37" t="str">
        <f>IF(AZ457="","",IF(AZ457&lt;=AZ451,"Visit date is not after visit or assessment dates in the prior visit.  ",""))</f>
        <v/>
      </c>
      <c r="BI505" s="37" t="str">
        <f>IF(AZ503&lt;&gt;"",IF(AZ503&lt;=AZ451,"Assessment date is not after visit or assessment dates in the prior visit.  ",""),"")</f>
        <v/>
      </c>
      <c r="BJ505" s="37" t="str">
        <f>IF(AND(C454="",OR(C503&lt;&gt;"",F503&lt;&gt;"")),"The Visit ID is missing.  ","")</f>
        <v/>
      </c>
      <c r="BK505" s="37" t="str">
        <f>IF(AND(OR(C503&lt;&gt;"",F503&lt;&gt;""),C$61=""),"No V0 lesion information exists for this same lesion (if you are adding a NEW lesion, go to New Lesion section).  ","")</f>
        <v/>
      </c>
      <c r="BL505" s="37" t="str">
        <f t="shared" ref="BL505" si="280">IF(AND(C503&lt;&gt;"",D503=""),"Select a Unit.  ","")</f>
        <v/>
      </c>
      <c r="BM505" s="37" t="str">
        <f>IF(AND(C503&lt;&gt;"",COUNTIF(AJ$2:AJ$21,C454)&gt;1),"Visit ID already used.  ","")</f>
        <v/>
      </c>
      <c r="CA505" s="37" t="str">
        <f ca="1">IF(BA505&amp;BB505&amp;BC505&amp;BD505&amp;BE505&amp;BF505&amp;BG505&amp;BH505&amp;BI505&amp;BJ505&amp;BK505&amp;BL505&amp;BM505&amp;BN505&amp;BO505&amp;BP505&amp;BQ505&amp;BR505&amp;BS505&amp;BT505&amp;BU505&amp;BV405&amp;BW505&amp;BX505&amp;BY505&amp;BZ505&lt;&gt;"","V3Issue","V3Clean")</f>
        <v>V3Clean</v>
      </c>
    </row>
    <row r="506" spans="1:79" x14ac:dyDescent="0.25">
      <c r="A506" s="51"/>
      <c r="B506" s="91"/>
      <c r="C506" s="91"/>
      <c r="D506" s="91"/>
      <c r="E506" s="91"/>
      <c r="F506" s="91"/>
      <c r="G506" s="91"/>
      <c r="H506" s="91"/>
      <c r="I506" s="91"/>
      <c r="J506" s="91"/>
      <c r="K506" s="91"/>
      <c r="L506" s="91"/>
      <c r="M506" s="91"/>
      <c r="N506" s="91"/>
      <c r="O506" s="91"/>
      <c r="P506" s="91"/>
      <c r="Q506" s="51"/>
      <c r="R506" s="67"/>
      <c r="S506" s="67"/>
      <c r="T506" s="67"/>
      <c r="U506" s="67"/>
      <c r="V506" s="67"/>
      <c r="W506" s="67"/>
      <c r="X506" s="67"/>
      <c r="Y506" s="67"/>
      <c r="Z506" s="67"/>
      <c r="AA506" s="67"/>
      <c r="AB506" s="67"/>
      <c r="AC506" s="67"/>
      <c r="AD506" s="67"/>
      <c r="AE506" s="67"/>
      <c r="AF506" s="67"/>
      <c r="AG506" s="67"/>
      <c r="AH506" s="67"/>
      <c r="AI506" s="67"/>
      <c r="AK506" s="67"/>
      <c r="AL506" s="67"/>
      <c r="AM506" s="67"/>
      <c r="AN506" s="63" t="s">
        <v>3737</v>
      </c>
      <c r="AO506" s="67"/>
      <c r="AP506" s="67"/>
      <c r="AQ506" s="67"/>
      <c r="AR506" s="67"/>
      <c r="AS506" s="67"/>
      <c r="AT506" s="67"/>
      <c r="AU506" s="67"/>
      <c r="AV506" s="67"/>
      <c r="AW506" s="67"/>
      <c r="AX506" s="67"/>
      <c r="AY506" s="67"/>
      <c r="AZ506" s="37" t="str">
        <f>IFERROR(IF(COUNTA(H506,I506,J506)=3,DATE(J506,MATCH(I506,{"Jan";"Feb";"Mar";"Apr";"May";"Jun";"Jul";"Aug";"Sep";"Oct";"Nov";"Dec"},0),H506),""),"")</f>
        <v/>
      </c>
    </row>
    <row r="507" spans="1:79" x14ac:dyDescent="0.25">
      <c r="A507" s="51"/>
      <c r="B507" s="4"/>
      <c r="C507" s="25"/>
      <c r="D507" s="25"/>
      <c r="E507" s="25"/>
      <c r="F507" s="25"/>
      <c r="G507" s="4"/>
      <c r="H507" s="19" t="s">
        <v>92</v>
      </c>
      <c r="I507" s="4"/>
      <c r="J507" s="4"/>
      <c r="K507" s="4"/>
      <c r="L507" s="51"/>
      <c r="M507" s="4"/>
      <c r="N507" s="4"/>
      <c r="O507" s="4"/>
      <c r="P507" s="4"/>
      <c r="Q507" s="51"/>
      <c r="R507" s="67"/>
      <c r="S507" s="67"/>
      <c r="T507" s="67"/>
      <c r="U507" s="67"/>
      <c r="V507" s="67"/>
      <c r="W507" s="67"/>
      <c r="X507" s="67"/>
      <c r="Y507" s="67"/>
      <c r="Z507" s="67"/>
      <c r="AA507" s="67"/>
      <c r="AB507" s="67"/>
      <c r="AC507" s="67"/>
      <c r="AD507" s="67"/>
      <c r="AE507" s="67"/>
      <c r="AF507" s="67"/>
      <c r="AG507" s="67"/>
      <c r="AH507" s="67"/>
      <c r="AI507" s="67"/>
      <c r="AK507" s="67"/>
      <c r="AL507" s="67"/>
      <c r="AM507" s="67"/>
      <c r="AN507" s="63" t="s">
        <v>3738</v>
      </c>
      <c r="AO507" s="67"/>
      <c r="AP507" s="67"/>
      <c r="AQ507" s="67"/>
      <c r="AR507" s="67"/>
      <c r="AS507" s="67"/>
      <c r="AT507" s="67"/>
      <c r="AU507" s="67"/>
      <c r="AV507" s="67"/>
      <c r="AW507" s="67"/>
      <c r="AX507" s="67"/>
      <c r="AY507" s="67"/>
      <c r="AZ507" s="37" t="str">
        <f>IFERROR(IF(COUNTA(H507,I507,J507)=3,DATE(J507,MATCH(I507,{"Jan";"Feb";"Mar";"Apr";"May";"Jun";"Jul";"Aug";"Sep";"Oct";"Nov";"Dec"},0),H507),""),"")</f>
        <v/>
      </c>
    </row>
    <row r="508" spans="1:79" x14ac:dyDescent="0.25">
      <c r="A508" s="51"/>
      <c r="B508" s="4"/>
      <c r="C508" s="25" t="s">
        <v>35</v>
      </c>
      <c r="D508" s="25" t="s">
        <v>36</v>
      </c>
      <c r="E508" s="25"/>
      <c r="F508" s="25" t="s">
        <v>315</v>
      </c>
      <c r="G508" s="4"/>
      <c r="H508" s="25" t="s">
        <v>47</v>
      </c>
      <c r="I508" s="25" t="s">
        <v>48</v>
      </c>
      <c r="J508" s="25" t="s">
        <v>49</v>
      </c>
      <c r="K508" s="4"/>
      <c r="L508" s="51"/>
      <c r="M508" s="4"/>
      <c r="N508" s="4"/>
      <c r="O508" s="4"/>
      <c r="P508" s="4"/>
      <c r="Q508" s="51"/>
      <c r="R508" s="67"/>
      <c r="S508" s="67"/>
      <c r="T508" s="67"/>
      <c r="U508" s="67"/>
      <c r="V508" s="67"/>
      <c r="W508" s="67"/>
      <c r="X508" s="67"/>
      <c r="Y508" s="67"/>
      <c r="Z508" s="67"/>
      <c r="AA508" s="67"/>
      <c r="AB508" s="67"/>
      <c r="AC508" s="67"/>
      <c r="AD508" s="67"/>
      <c r="AE508" s="67"/>
      <c r="AF508" s="67"/>
      <c r="AG508" s="67"/>
      <c r="AH508" s="67"/>
      <c r="AI508" s="67"/>
      <c r="AK508" s="67"/>
      <c r="AL508" s="67"/>
      <c r="AM508" s="67"/>
      <c r="AN508" s="63" t="s">
        <v>3739</v>
      </c>
      <c r="AO508" s="67"/>
      <c r="AP508" s="67"/>
      <c r="AQ508" s="67"/>
      <c r="AR508" s="67"/>
      <c r="AS508" s="67"/>
      <c r="AT508" s="67"/>
      <c r="AU508" s="67"/>
      <c r="AV508" s="67"/>
      <c r="AW508" s="67"/>
      <c r="AX508" s="67"/>
      <c r="AY508" s="67"/>
      <c r="AZ508" s="37" t="str">
        <f>IFERROR(IF(COUNTA(H508,I508,J508)=3,DATE(J508,MATCH(I508,{"Jan";"Feb";"Mar";"Apr";"May";"Jun";"Jul";"Aug";"Sep";"Oct";"Nov";"Dec"},0),H508),""),"")</f>
        <v/>
      </c>
    </row>
    <row r="509" spans="1:79" x14ac:dyDescent="0.25">
      <c r="A509" s="51"/>
      <c r="B509" s="34" t="str">
        <f xml:space="preserve"> C454&amp;"  Target Lesion (T9)"</f>
        <v>V3  Target Lesion (T9)</v>
      </c>
      <c r="C509" s="16"/>
      <c r="D509" s="15" t="s">
        <v>9</v>
      </c>
      <c r="E509" s="4"/>
      <c r="F509" s="17"/>
      <c r="G509" s="4"/>
      <c r="H509" s="32"/>
      <c r="I509" s="32"/>
      <c r="J509" s="32"/>
      <c r="K509" s="4"/>
      <c r="L509" s="51"/>
      <c r="M509" s="51"/>
      <c r="N509" s="51"/>
      <c r="O509" s="51"/>
      <c r="P509" s="51"/>
      <c r="Q509" s="51"/>
      <c r="R509" s="67"/>
      <c r="S509" s="67"/>
      <c r="T509" s="67"/>
      <c r="U509" s="67"/>
      <c r="V509" s="67"/>
      <c r="W509" s="67"/>
      <c r="X509" s="67"/>
      <c r="Y509" s="67"/>
      <c r="Z509" s="67"/>
      <c r="AA509" s="67"/>
      <c r="AB509" s="67"/>
      <c r="AC509" s="67"/>
      <c r="AD509" s="67"/>
      <c r="AE509" s="67"/>
      <c r="AF509" s="67"/>
      <c r="AG509" s="67"/>
      <c r="AH509" s="67"/>
      <c r="AI509" s="67"/>
      <c r="AK509" s="67"/>
      <c r="AL509" s="67"/>
      <c r="AM509" s="67"/>
      <c r="AN509" s="63" t="s">
        <v>3740</v>
      </c>
      <c r="AO509" s="67"/>
      <c r="AP509" s="67"/>
      <c r="AQ509" s="67"/>
      <c r="AR509" s="67"/>
      <c r="AS509" s="67"/>
      <c r="AT509" s="67"/>
      <c r="AU509" s="67"/>
      <c r="AV509" s="67"/>
      <c r="AW509" s="67"/>
      <c r="AX509" s="67"/>
      <c r="AY509" s="67"/>
      <c r="AZ509" s="37" t="str">
        <f>IFERROR(IF(COUNTA(H509,I509,J509)=3,DATE(J509,MATCH(I509,{"Jan";"Feb";"Mar";"Apr";"May";"Jun";"Jul";"Aug";"Sep";"Oct";"Nov";"Dec"},0),H509),""),"")</f>
        <v/>
      </c>
    </row>
    <row r="510" spans="1:79" x14ac:dyDescent="0.25">
      <c r="A510" s="51"/>
      <c r="B510" s="23" t="s">
        <v>645</v>
      </c>
      <c r="C510" s="23" t="s">
        <v>646</v>
      </c>
      <c r="D510" s="23" t="s">
        <v>647</v>
      </c>
      <c r="E510" s="26"/>
      <c r="F510" s="23" t="s">
        <v>648</v>
      </c>
      <c r="G510" s="26"/>
      <c r="H510" s="23" t="s">
        <v>649</v>
      </c>
      <c r="I510" s="23" t="s">
        <v>650</v>
      </c>
      <c r="J510" s="23" t="s">
        <v>651</v>
      </c>
      <c r="K510" s="4"/>
      <c r="L510" s="27"/>
      <c r="M510" s="28"/>
      <c r="N510" s="27"/>
      <c r="O510" s="28"/>
      <c r="P510" s="27"/>
      <c r="Q510" s="51"/>
      <c r="R510" s="67"/>
      <c r="S510" s="67"/>
      <c r="T510" s="67"/>
      <c r="U510" s="67"/>
      <c r="V510" s="67"/>
      <c r="W510" s="67"/>
      <c r="X510" s="67"/>
      <c r="Y510" s="67"/>
      <c r="Z510" s="67"/>
      <c r="AA510" s="67"/>
      <c r="AB510" s="67"/>
      <c r="AC510" s="67"/>
      <c r="AD510" s="67"/>
      <c r="AE510" s="67"/>
      <c r="AF510" s="67"/>
      <c r="AG510" s="67"/>
      <c r="AH510" s="67"/>
      <c r="AI510" s="67"/>
      <c r="AK510" s="67"/>
      <c r="AL510" s="67"/>
      <c r="AM510" s="67"/>
      <c r="AN510" s="63" t="s">
        <v>3741</v>
      </c>
      <c r="AO510" s="67"/>
      <c r="AP510" s="67"/>
      <c r="AQ510" s="67"/>
      <c r="AR510" s="67"/>
      <c r="AS510" s="67"/>
      <c r="AT510" s="67"/>
      <c r="AU510" s="67"/>
      <c r="AV510" s="67"/>
      <c r="AW510" s="67"/>
      <c r="AX510" s="67"/>
      <c r="AY510" s="67"/>
      <c r="AZ510" s="37" t="str">
        <f>IFERROR(IF(COUNTA(H510,I510,J510)=3,DATE(J510,MATCH(I510,{"Jan";"Feb";"Mar";"Apr";"May";"Jun";"Jul";"Aug";"Sep";"Oct";"Nov";"Dec"},0),H510),""),"")</f>
        <v/>
      </c>
    </row>
    <row r="511" spans="1:79" x14ac:dyDescent="0.25">
      <c r="A511" s="51"/>
      <c r="B511" s="90" t="str">
        <f ca="1">BA511&amp;BB511&amp;BC511&amp;BD511&amp;BE511&amp;BF511&amp;BG511&amp;BH511&amp;BI511&amp;BJ511&amp;BK511&amp;BL511&amp;BM511</f>
        <v/>
      </c>
      <c r="C511" s="91"/>
      <c r="D511" s="91"/>
      <c r="E511" s="91"/>
      <c r="F511" s="91"/>
      <c r="G511" s="91"/>
      <c r="H511" s="91"/>
      <c r="I511" s="91"/>
      <c r="J511" s="91"/>
      <c r="K511" s="91"/>
      <c r="L511" s="91"/>
      <c r="M511" s="91"/>
      <c r="N511" s="91"/>
      <c r="O511" s="91"/>
      <c r="P511" s="91"/>
      <c r="Q511" s="51"/>
      <c r="R511" s="67"/>
      <c r="S511" s="67"/>
      <c r="T511" s="67"/>
      <c r="U511" s="67"/>
      <c r="V511" s="67"/>
      <c r="W511" s="67"/>
      <c r="X511" s="67"/>
      <c r="Y511" s="67"/>
      <c r="Z511" s="67"/>
      <c r="AA511" s="67"/>
      <c r="AB511" s="67"/>
      <c r="AC511" s="67"/>
      <c r="AD511" s="67"/>
      <c r="AE511" s="67"/>
      <c r="AF511" s="67"/>
      <c r="AG511" s="67"/>
      <c r="AH511" s="67"/>
      <c r="AI511" s="67"/>
      <c r="AK511" s="67"/>
      <c r="AL511" s="67"/>
      <c r="AM511" s="67"/>
      <c r="AN511" s="63" t="s">
        <v>3742</v>
      </c>
      <c r="AO511" s="67"/>
      <c r="AP511" s="67"/>
      <c r="AQ511" s="67"/>
      <c r="AR511" s="67"/>
      <c r="AS511" s="67"/>
      <c r="AT511" s="67"/>
      <c r="AU511" s="67"/>
      <c r="AV511" s="67"/>
      <c r="AW511" s="67"/>
      <c r="AX511" s="67"/>
      <c r="AY511" s="67"/>
      <c r="AZ511" s="37" t="str">
        <f>IFERROR(IF(COUNTA(H511,I511,J511)=3,DATE(J511,MATCH(I511,{"Jan";"Feb";"Mar";"Apr";"May";"Jun";"Jul";"Aug";"Sep";"Oct";"Nov";"Dec"},0),H511),""),"")</f>
        <v/>
      </c>
      <c r="BA511" s="37" t="str">
        <f>IF(AND(C457="",H509="",C509&lt;&gt;""),"Please enter a complete visit or assessment date.  ","")</f>
        <v/>
      </c>
      <c r="BB511" s="37" t="str">
        <f>IF(C509="","",IF(AND(COUNTA(C457,D457,E457)&gt;1,COUNTA(C457,D457,E457)&lt;3),"Please enter a complete visit date.  ",IF(COUNTA(C457,D457,E457)=0,"",IF(COUNTIF(AN$2:AN$7306,C457&amp;D457&amp;E457)&gt;0,"","Enter a valid visit date.  "))))</f>
        <v/>
      </c>
      <c r="BC511" s="37" t="str">
        <f>IF(AND(COUNTA(H509,I509,J509)&gt;1,COUNTA(H509,I509,J509)&lt;3),"Please enter a complete assessment date.  ",IF(COUNTA(H509,I509,J509)=0,"",IF(COUNTIF(AN$2:AN$7306,H509&amp;I509&amp;J509)&gt;0,"","Enter a valid assessment date.  ")))</f>
        <v/>
      </c>
      <c r="BD511" s="37" t="str">
        <f t="shared" ref="BD511" si="281">IF(AND(C509="",H509&amp;I509&amp;H509&amp;J509&lt;&gt;""),"Information on this lesion exists, but no evaluation result is entered.  ","")</f>
        <v/>
      </c>
      <c r="BE511" s="37" t="str">
        <f ca="1">IF(C509="","",IF(AZ457="","",IF(AZ457&gt;NOW(),"Visit date is in the future.  ","")))</f>
        <v/>
      </c>
      <c r="BF511" s="37" t="str">
        <f t="shared" ref="BF511" ca="1" si="282">IF(AZ509&lt;&gt;"",IF(AZ509&gt;NOW(),"Assessment date is in the future.  ",""),"")</f>
        <v/>
      </c>
      <c r="BG511" s="37" t="str">
        <f t="shared" ref="BG511" si="283">IF(AND(C509&lt;&gt;"",F509&lt;&gt;""),"The result cannot be provided if indicated as Not Done.  ","")</f>
        <v/>
      </c>
      <c r="BH511" s="37" t="str">
        <f>IF(AZ457="","",IF(AZ457&lt;=AZ451,"Visit date is not after visit or assessment dates in the prior visit.  ",""))</f>
        <v/>
      </c>
      <c r="BI511" s="37" t="str">
        <f>IF(AZ509&lt;&gt;"",IF(AZ509&lt;=AZ451,"Assessment date is not after visit or assessment dates in the prior visit.  ",""),"")</f>
        <v/>
      </c>
      <c r="BJ511" s="37" t="str">
        <f>IF(AND(C454="",OR(C509&lt;&gt;"",F509&lt;&gt;"")),"The Visit ID is missing.  ","")</f>
        <v/>
      </c>
      <c r="BK511" s="37" t="str">
        <f>IF(AND(OR(C509&lt;&gt;"",F509&lt;&gt;""),C$67=""),"No V0 lesion information exists for this same lesion (if you are adding a NEW lesion, go to New Lesion section).  ","")</f>
        <v/>
      </c>
      <c r="BL511" s="37" t="str">
        <f t="shared" ref="BL511" si="284">IF(AND(C509&lt;&gt;"",D509=""),"Select a Unit.  ","")</f>
        <v/>
      </c>
      <c r="BM511" s="37" t="str">
        <f>IF(AND(C509&lt;&gt;"",COUNTIF(AJ$2:AJ$21,C454)&gt;1),"Visit ID already used.  ","")</f>
        <v/>
      </c>
      <c r="CA511" s="37" t="str">
        <f ca="1">IF(BA511&amp;BB511&amp;BC511&amp;BD511&amp;BE511&amp;BF511&amp;BG511&amp;BH511&amp;BI511&amp;BJ511&amp;BK511&amp;BL511&amp;BM511&amp;BN511&amp;BO511&amp;BP511&amp;BQ511&amp;BR511&amp;BS511&amp;BT511&amp;BU511&amp;BV411&amp;BW511&amp;BX511&amp;BY511&amp;BZ511&lt;&gt;"","V3Issue","V3Clean")</f>
        <v>V3Clean</v>
      </c>
    </row>
    <row r="512" spans="1:79" x14ac:dyDescent="0.25">
      <c r="A512" s="51"/>
      <c r="B512" s="91"/>
      <c r="C512" s="91"/>
      <c r="D512" s="91"/>
      <c r="E512" s="91"/>
      <c r="F512" s="91"/>
      <c r="G512" s="91"/>
      <c r="H512" s="91"/>
      <c r="I512" s="91"/>
      <c r="J512" s="91"/>
      <c r="K512" s="91"/>
      <c r="L512" s="91"/>
      <c r="M512" s="91"/>
      <c r="N512" s="91"/>
      <c r="O512" s="91"/>
      <c r="P512" s="91"/>
      <c r="Q512" s="51"/>
      <c r="R512" s="67"/>
      <c r="S512" s="67"/>
      <c r="T512" s="67"/>
      <c r="U512" s="67"/>
      <c r="V512" s="67"/>
      <c r="W512" s="67"/>
      <c r="X512" s="67"/>
      <c r="Y512" s="67"/>
      <c r="Z512" s="67"/>
      <c r="AA512" s="67"/>
      <c r="AB512" s="67"/>
      <c r="AC512" s="67"/>
      <c r="AD512" s="67"/>
      <c r="AE512" s="67"/>
      <c r="AF512" s="67"/>
      <c r="AG512" s="67"/>
      <c r="AH512" s="67"/>
      <c r="AI512" s="67"/>
      <c r="AK512" s="67"/>
      <c r="AL512" s="67"/>
      <c r="AM512" s="67"/>
      <c r="AN512" s="63" t="s">
        <v>3743</v>
      </c>
      <c r="AO512" s="67"/>
      <c r="AP512" s="67"/>
      <c r="AQ512" s="67"/>
      <c r="AR512" s="67"/>
      <c r="AS512" s="67"/>
      <c r="AT512" s="67"/>
      <c r="AU512" s="67"/>
      <c r="AV512" s="67"/>
      <c r="AW512" s="67"/>
      <c r="AX512" s="67"/>
      <c r="AY512" s="67"/>
      <c r="AZ512" s="37" t="str">
        <f>IFERROR(IF(COUNTA(H512,I512,J512)=3,DATE(J512,MATCH(I512,{"Jan";"Feb";"Mar";"Apr";"May";"Jun";"Jul";"Aug";"Sep";"Oct";"Nov";"Dec"},0),H512),""),"")</f>
        <v/>
      </c>
    </row>
    <row r="513" spans="1:79" x14ac:dyDescent="0.25">
      <c r="A513" s="51"/>
      <c r="B513" s="4"/>
      <c r="C513" s="25"/>
      <c r="D513" s="25"/>
      <c r="E513" s="25"/>
      <c r="F513" s="25"/>
      <c r="G513" s="4"/>
      <c r="H513" s="19" t="s">
        <v>92</v>
      </c>
      <c r="I513" s="4"/>
      <c r="J513" s="4"/>
      <c r="K513" s="4"/>
      <c r="L513" s="51"/>
      <c r="M513" s="4"/>
      <c r="N513" s="4"/>
      <c r="O513" s="4"/>
      <c r="P513" s="4"/>
      <c r="Q513" s="51"/>
      <c r="R513" s="67"/>
      <c r="S513" s="67"/>
      <c r="T513" s="67"/>
      <c r="U513" s="67"/>
      <c r="V513" s="67"/>
      <c r="W513" s="67"/>
      <c r="X513" s="67"/>
      <c r="Y513" s="67"/>
      <c r="Z513" s="67"/>
      <c r="AA513" s="67"/>
      <c r="AB513" s="67"/>
      <c r="AC513" s="67"/>
      <c r="AD513" s="67"/>
      <c r="AE513" s="67"/>
      <c r="AF513" s="67"/>
      <c r="AG513" s="67"/>
      <c r="AH513" s="67"/>
      <c r="AI513" s="67"/>
      <c r="AK513" s="67"/>
      <c r="AL513" s="67"/>
      <c r="AM513" s="67"/>
      <c r="AN513" s="63" t="s">
        <v>3744</v>
      </c>
      <c r="AO513" s="67"/>
      <c r="AP513" s="67"/>
      <c r="AQ513" s="67"/>
      <c r="AR513" s="67"/>
      <c r="AS513" s="67"/>
      <c r="AT513" s="67"/>
      <c r="AU513" s="67"/>
      <c r="AV513" s="67"/>
      <c r="AW513" s="67"/>
      <c r="AX513" s="67"/>
      <c r="AY513" s="67"/>
      <c r="AZ513" s="37" t="str">
        <f>IFERROR(IF(COUNTA(H513,I513,J513)=3,DATE(J513,MATCH(I513,{"Jan";"Feb";"Mar";"Apr";"May";"Jun";"Jul";"Aug";"Sep";"Oct";"Nov";"Dec"},0),H513),""),"")</f>
        <v/>
      </c>
    </row>
    <row r="514" spans="1:79" x14ac:dyDescent="0.25">
      <c r="A514" s="51"/>
      <c r="B514" s="4"/>
      <c r="C514" s="25" t="s">
        <v>35</v>
      </c>
      <c r="D514" s="25" t="s">
        <v>36</v>
      </c>
      <c r="E514" s="25"/>
      <c r="F514" s="25" t="s">
        <v>315</v>
      </c>
      <c r="G514" s="4"/>
      <c r="H514" s="25" t="s">
        <v>47</v>
      </c>
      <c r="I514" s="25" t="s">
        <v>48</v>
      </c>
      <c r="J514" s="25" t="s">
        <v>49</v>
      </c>
      <c r="K514" s="4"/>
      <c r="L514" s="51"/>
      <c r="M514" s="4"/>
      <c r="N514" s="4"/>
      <c r="O514" s="4"/>
      <c r="P514" s="4"/>
      <c r="Q514" s="51"/>
      <c r="R514" s="67"/>
      <c r="S514" s="67"/>
      <c r="T514" s="67"/>
      <c r="U514" s="67"/>
      <c r="V514" s="67"/>
      <c r="W514" s="67"/>
      <c r="X514" s="67"/>
      <c r="Y514" s="67"/>
      <c r="Z514" s="67"/>
      <c r="AA514" s="67"/>
      <c r="AB514" s="67"/>
      <c r="AC514" s="67"/>
      <c r="AD514" s="67"/>
      <c r="AE514" s="67"/>
      <c r="AF514" s="67"/>
      <c r="AG514" s="67"/>
      <c r="AH514" s="67"/>
      <c r="AI514" s="67"/>
      <c r="AK514" s="67"/>
      <c r="AL514" s="67"/>
      <c r="AM514" s="67"/>
      <c r="AN514" s="63" t="s">
        <v>3745</v>
      </c>
      <c r="AO514" s="67"/>
      <c r="AP514" s="67"/>
      <c r="AQ514" s="67"/>
      <c r="AR514" s="67"/>
      <c r="AS514" s="67"/>
      <c r="AT514" s="67"/>
      <c r="AU514" s="67"/>
      <c r="AV514" s="67"/>
      <c r="AW514" s="67"/>
      <c r="AX514" s="67"/>
      <c r="AY514" s="67"/>
      <c r="AZ514" s="37" t="str">
        <f>IFERROR(IF(COUNTA(H514,I514,J514)=3,DATE(J514,MATCH(I514,{"Jan";"Feb";"Mar";"Apr";"May";"Jun";"Jul";"Aug";"Sep";"Oct";"Nov";"Dec"},0),H514),""),"")</f>
        <v/>
      </c>
    </row>
    <row r="515" spans="1:79" x14ac:dyDescent="0.25">
      <c r="A515" s="51"/>
      <c r="B515" s="34" t="str">
        <f xml:space="preserve"> C454&amp;" Target Lesion (T10)"</f>
        <v>V3 Target Lesion (T10)</v>
      </c>
      <c r="C515" s="16"/>
      <c r="D515" s="15" t="s">
        <v>9</v>
      </c>
      <c r="E515" s="4"/>
      <c r="F515" s="17"/>
      <c r="G515" s="4"/>
      <c r="H515" s="32"/>
      <c r="I515" s="32"/>
      <c r="J515" s="32"/>
      <c r="K515" s="4"/>
      <c r="L515" s="51"/>
      <c r="M515" s="51"/>
      <c r="N515" s="51"/>
      <c r="O515" s="51"/>
      <c r="P515" s="51"/>
      <c r="Q515" s="51"/>
      <c r="R515" s="67"/>
      <c r="S515" s="67"/>
      <c r="T515" s="67"/>
      <c r="U515" s="67"/>
      <c r="V515" s="67"/>
      <c r="W515" s="67"/>
      <c r="X515" s="67"/>
      <c r="Y515" s="67"/>
      <c r="Z515" s="67"/>
      <c r="AA515" s="67"/>
      <c r="AB515" s="67"/>
      <c r="AC515" s="67"/>
      <c r="AD515" s="67"/>
      <c r="AE515" s="67"/>
      <c r="AF515" s="67"/>
      <c r="AG515" s="67"/>
      <c r="AH515" s="67"/>
      <c r="AI515" s="67"/>
      <c r="AK515" s="67"/>
      <c r="AL515" s="67"/>
      <c r="AM515" s="67"/>
      <c r="AN515" s="63" t="s">
        <v>3746</v>
      </c>
      <c r="AO515" s="67"/>
      <c r="AP515" s="67"/>
      <c r="AQ515" s="67"/>
      <c r="AR515" s="67"/>
      <c r="AS515" s="67"/>
      <c r="AT515" s="67"/>
      <c r="AU515" s="67"/>
      <c r="AV515" s="67"/>
      <c r="AW515" s="67"/>
      <c r="AX515" s="67"/>
      <c r="AY515" s="67"/>
      <c r="AZ515" s="37" t="str">
        <f>IFERROR(IF(COUNTA(H515,I515,J515)=3,DATE(J515,MATCH(I515,{"Jan";"Feb";"Mar";"Apr";"May";"Jun";"Jul";"Aug";"Sep";"Oct";"Nov";"Dec"},0),H515),""),"")</f>
        <v/>
      </c>
    </row>
    <row r="516" spans="1:79" x14ac:dyDescent="0.25">
      <c r="A516" s="51"/>
      <c r="B516" s="23" t="s">
        <v>652</v>
      </c>
      <c r="C516" s="23" t="s">
        <v>653</v>
      </c>
      <c r="D516" s="23" t="s">
        <v>654</v>
      </c>
      <c r="E516" s="26"/>
      <c r="F516" s="23" t="s">
        <v>655</v>
      </c>
      <c r="G516" s="26"/>
      <c r="H516" s="23" t="s">
        <v>656</v>
      </c>
      <c r="I516" s="23" t="s">
        <v>657</v>
      </c>
      <c r="J516" s="23" t="s">
        <v>658</v>
      </c>
      <c r="K516" s="4"/>
      <c r="L516" s="27"/>
      <c r="M516" s="28"/>
      <c r="N516" s="27"/>
      <c r="O516" s="28"/>
      <c r="P516" s="27"/>
      <c r="Q516" s="51"/>
      <c r="R516" s="67"/>
      <c r="S516" s="67"/>
      <c r="T516" s="67"/>
      <c r="U516" s="67"/>
      <c r="V516" s="67"/>
      <c r="W516" s="67"/>
      <c r="X516" s="67"/>
      <c r="Y516" s="67"/>
      <c r="Z516" s="67"/>
      <c r="AA516" s="67"/>
      <c r="AB516" s="67"/>
      <c r="AC516" s="67"/>
      <c r="AD516" s="67"/>
      <c r="AE516" s="67"/>
      <c r="AF516" s="67"/>
      <c r="AG516" s="67"/>
      <c r="AH516" s="67"/>
      <c r="AI516" s="67"/>
      <c r="AK516" s="67"/>
      <c r="AL516" s="67"/>
      <c r="AM516" s="67"/>
      <c r="AN516" s="63" t="s">
        <v>3747</v>
      </c>
      <c r="AO516" s="67"/>
      <c r="AP516" s="67"/>
      <c r="AQ516" s="67"/>
      <c r="AR516" s="67"/>
      <c r="AS516" s="67"/>
      <c r="AT516" s="67"/>
      <c r="AU516" s="67"/>
      <c r="AV516" s="67"/>
      <c r="AW516" s="67"/>
      <c r="AX516" s="67"/>
      <c r="AY516" s="67"/>
      <c r="AZ516" s="37" t="str">
        <f>IFERROR(IF(COUNTA(H516,I516,J516)=3,DATE(J516,MATCH(I516,{"Jan";"Feb";"Mar";"Apr";"May";"Jun";"Jul";"Aug";"Sep";"Oct";"Nov";"Dec"},0),H516),""),"")</f>
        <v/>
      </c>
    </row>
    <row r="517" spans="1:79" x14ac:dyDescent="0.25">
      <c r="A517" s="51"/>
      <c r="B517" s="90" t="str">
        <f ca="1">BA517&amp;BB517&amp;BC517&amp;BD517&amp;BE517&amp;BF517&amp;BG517&amp;BH517&amp;BI517&amp;BJ517&amp;BK517&amp;BL517&amp;BM517</f>
        <v/>
      </c>
      <c r="C517" s="91"/>
      <c r="D517" s="91"/>
      <c r="E517" s="91"/>
      <c r="F517" s="91"/>
      <c r="G517" s="91"/>
      <c r="H517" s="91"/>
      <c r="I517" s="91"/>
      <c r="J517" s="91"/>
      <c r="K517" s="91"/>
      <c r="L517" s="91"/>
      <c r="M517" s="91"/>
      <c r="N517" s="91"/>
      <c r="O517" s="91"/>
      <c r="P517" s="91"/>
      <c r="Q517" s="51"/>
      <c r="R517" s="67"/>
      <c r="S517" s="67"/>
      <c r="T517" s="67"/>
      <c r="U517" s="67"/>
      <c r="V517" s="67"/>
      <c r="W517" s="67"/>
      <c r="X517" s="67"/>
      <c r="Y517" s="67"/>
      <c r="Z517" s="67"/>
      <c r="AA517" s="67"/>
      <c r="AB517" s="67"/>
      <c r="AC517" s="67"/>
      <c r="AD517" s="67"/>
      <c r="AE517" s="67"/>
      <c r="AF517" s="67"/>
      <c r="AG517" s="67"/>
      <c r="AH517" s="67"/>
      <c r="AI517" s="67"/>
      <c r="AK517" s="67"/>
      <c r="AL517" s="67"/>
      <c r="AM517" s="67"/>
      <c r="AN517" s="63" t="s">
        <v>3748</v>
      </c>
      <c r="AO517" s="67"/>
      <c r="AP517" s="67"/>
      <c r="AQ517" s="67"/>
      <c r="AR517" s="67"/>
      <c r="AS517" s="67"/>
      <c r="AT517" s="67"/>
      <c r="AU517" s="67"/>
      <c r="AV517" s="67"/>
      <c r="AW517" s="67"/>
      <c r="AX517" s="67"/>
      <c r="AY517" s="67"/>
      <c r="AZ517" s="37" t="str">
        <f>IFERROR(IF(COUNTA(H517,I517,J517)=3,DATE(J517,MATCH(I517,{"Jan";"Feb";"Mar";"Apr";"May";"Jun";"Jul";"Aug";"Sep";"Oct";"Nov";"Dec"},0),H517),""),"")</f>
        <v/>
      </c>
      <c r="BA517" s="37" t="str">
        <f>IF(AND(C457="",H515="",C515&lt;&gt;""),"Please enter a complete visit or assessment date.  ","")</f>
        <v/>
      </c>
      <c r="BB517" s="37" t="str">
        <f>IF(C515="","",IF(AND(COUNTA(C457,D457,E457)&gt;1,COUNTA(C457,D457,E457)&lt;3),"Please enter a complete visit date.  ",IF(COUNTA(C457,D457,E457)=0,"",IF(COUNTIF(AN$2:AN$7306,C457&amp;D457&amp;E457)&gt;0,"","Enter a valid visit date.  "))))</f>
        <v/>
      </c>
      <c r="BC517" s="37" t="str">
        <f>IF(AND(COUNTA(H515,I515,J515)&gt;1,COUNTA(H515,I515,J515)&lt;3),"Please enter a complete assessment date.  ",IF(COUNTA(H515,I515,J515)=0,"",IF(COUNTIF(AN$2:AN$7306,H515&amp;I515&amp;J515)&gt;0,"","Enter a valid assessment date.  ")))</f>
        <v/>
      </c>
      <c r="BD517" s="37" t="str">
        <f t="shared" ref="BD517" si="285">IF(AND(C515="",H515&amp;I515&amp;H515&amp;J515&lt;&gt;""),"Information on this lesion exists, but no evaluation result is entered.  ","")</f>
        <v/>
      </c>
      <c r="BE517" s="37" t="str">
        <f ca="1">IF(C515="","",IF(AZ457="","",IF(AZ457&gt;NOW(),"Visit date is in the future.  ","")))</f>
        <v/>
      </c>
      <c r="BF517" s="37" t="str">
        <f t="shared" ref="BF517" ca="1" si="286">IF(AZ515&lt;&gt;"",IF(AZ515&gt;NOW(),"Assessment date is in the future.  ",""),"")</f>
        <v/>
      </c>
      <c r="BG517" s="37" t="str">
        <f t="shared" ref="BG517" si="287">IF(AND(C515&lt;&gt;"",F515&lt;&gt;""),"The result cannot be provided if indicated as Not Done.  ","")</f>
        <v/>
      </c>
      <c r="BH517" s="37" t="str">
        <f>IF(AZ457="","",IF(AZ457&lt;=AZ451,"Visit date is not after visit or assessment dates in the prior visit.  ",""))</f>
        <v/>
      </c>
      <c r="BI517" s="37" t="str">
        <f>IF(AZ515&lt;&gt;"",IF(AZ515&lt;=AZ451,"Assessment date is not after visit or assessment dates in the prior visit.  ",""),"")</f>
        <v/>
      </c>
      <c r="BJ517" s="37" t="str">
        <f>IF(AND(C454="",OR(C515&lt;&gt;"",F515&lt;&gt;"")),"The Visit ID is missing.  ","")</f>
        <v/>
      </c>
      <c r="BK517" s="37" t="str">
        <f>IF(AND(OR(C515&lt;&gt;"",F515&lt;&gt;""),C$73=""),"No V0 lesion information exists for this same lesion (if you are adding a NEW lesion, go to New Lesion section).  ","")</f>
        <v/>
      </c>
      <c r="BL517" s="37" t="str">
        <f t="shared" ref="BL517" si="288">IF(AND(C515&lt;&gt;"",D515=""),"Select a Unit.  ","")</f>
        <v/>
      </c>
      <c r="BM517" s="37" t="str">
        <f>IF(AND(C515&lt;&gt;"",COUNTIF(AJ$2:AJ$21,C454)&gt;1),"Visit ID already used.  ","")</f>
        <v/>
      </c>
      <c r="CA517" s="37" t="str">
        <f ca="1">IF(BA517&amp;BB517&amp;BC517&amp;BD517&amp;BE517&amp;BF517&amp;BG517&amp;BH517&amp;BI517&amp;BJ517&amp;BK517&amp;BL517&amp;BM517&amp;BN517&amp;BO517&amp;BP517&amp;BQ517&amp;BR517&amp;BS517&amp;BT517&amp;BU517&amp;BV417&amp;BW517&amp;BX517&amp;BY517&amp;BZ517&lt;&gt;"","V3Issue","V3Clean")</f>
        <v>V3Clean</v>
      </c>
    </row>
    <row r="518" spans="1:79" x14ac:dyDescent="0.25">
      <c r="A518" s="51"/>
      <c r="B518" s="91"/>
      <c r="C518" s="91"/>
      <c r="D518" s="91"/>
      <c r="E518" s="91"/>
      <c r="F518" s="91"/>
      <c r="G518" s="91"/>
      <c r="H518" s="91"/>
      <c r="I518" s="91"/>
      <c r="J518" s="91"/>
      <c r="K518" s="91"/>
      <c r="L518" s="91"/>
      <c r="M518" s="91"/>
      <c r="N518" s="91"/>
      <c r="O518" s="91"/>
      <c r="P518" s="91"/>
      <c r="Q518" s="51"/>
      <c r="R518" s="67"/>
      <c r="S518" s="67"/>
      <c r="T518" s="67"/>
      <c r="U518" s="67"/>
      <c r="V518" s="67"/>
      <c r="W518" s="67"/>
      <c r="X518" s="67"/>
      <c r="Y518" s="67"/>
      <c r="Z518" s="67"/>
      <c r="AA518" s="67"/>
      <c r="AB518" s="67"/>
      <c r="AC518" s="67"/>
      <c r="AD518" s="67"/>
      <c r="AE518" s="67"/>
      <c r="AF518" s="67"/>
      <c r="AG518" s="67"/>
      <c r="AH518" s="67"/>
      <c r="AI518" s="67"/>
      <c r="AK518" s="67"/>
      <c r="AL518" s="67"/>
      <c r="AM518" s="67"/>
      <c r="AN518" s="63" t="s">
        <v>3749</v>
      </c>
      <c r="AO518" s="67"/>
      <c r="AP518" s="67"/>
      <c r="AQ518" s="67"/>
      <c r="AR518" s="67"/>
      <c r="AS518" s="67"/>
      <c r="AT518" s="67"/>
      <c r="AU518" s="67"/>
      <c r="AV518" s="67"/>
      <c r="AW518" s="67"/>
      <c r="AX518" s="67"/>
      <c r="AY518" s="67"/>
      <c r="AZ518" s="37" t="str">
        <f>IFERROR(IF(COUNTA(H518,I518,J518)=3,DATE(J518,MATCH(I518,{"Jan";"Feb";"Mar";"Apr";"May";"Jun";"Jul";"Aug";"Sep";"Oct";"Nov";"Dec"},0),H518),""),"")</f>
        <v/>
      </c>
    </row>
    <row r="519" spans="1:79" x14ac:dyDescent="0.25">
      <c r="A519" s="51"/>
      <c r="B519" s="51"/>
      <c r="C519" s="29"/>
      <c r="D519" s="29"/>
      <c r="E519" s="29"/>
      <c r="F519" s="29"/>
      <c r="G519" s="29"/>
      <c r="H519" s="29"/>
      <c r="I519" s="29"/>
      <c r="J519" s="51"/>
      <c r="K519" s="51"/>
      <c r="L519" s="51"/>
      <c r="M519" s="51"/>
      <c r="N519" s="51"/>
      <c r="O519" s="51"/>
      <c r="P519" s="51"/>
      <c r="Q519" s="51"/>
      <c r="R519" s="67"/>
      <c r="S519" s="67"/>
      <c r="T519" s="67"/>
      <c r="U519" s="67"/>
      <c r="V519" s="67"/>
      <c r="W519" s="67"/>
      <c r="X519" s="67"/>
      <c r="Y519" s="67"/>
      <c r="Z519" s="67"/>
      <c r="AA519" s="67"/>
      <c r="AB519" s="67"/>
      <c r="AC519" s="67"/>
      <c r="AD519" s="67"/>
      <c r="AE519" s="67"/>
      <c r="AF519" s="67"/>
      <c r="AG519" s="67"/>
      <c r="AH519" s="67"/>
      <c r="AI519" s="67"/>
      <c r="AK519" s="67"/>
      <c r="AL519" s="67"/>
      <c r="AM519" s="67"/>
      <c r="AN519" s="63" t="s">
        <v>3750</v>
      </c>
      <c r="AO519" s="67"/>
      <c r="AP519" s="67"/>
      <c r="AQ519" s="67"/>
      <c r="AR519" s="67"/>
      <c r="AS519" s="67"/>
      <c r="AT519" s="67"/>
      <c r="AU519" s="67"/>
      <c r="AV519" s="67"/>
      <c r="AW519" s="67"/>
      <c r="AX519" s="67"/>
      <c r="AY519" s="67"/>
      <c r="AZ519" s="37" t="str">
        <f>IFERROR(IF(COUNTA(H519,I519,J519)=3,DATE(J519,MATCH(I519,{"Jan";"Feb";"Mar";"Apr";"May";"Jun";"Jul";"Aug";"Sep";"Oct";"Nov";"Dec"},0),H519),""),"")</f>
        <v/>
      </c>
      <c r="BA519" s="67"/>
      <c r="BB519" s="67"/>
    </row>
    <row r="520" spans="1:79" x14ac:dyDescent="0.25">
      <c r="A520" s="51"/>
      <c r="B520" s="51"/>
      <c r="C520" s="51"/>
      <c r="D520" s="51"/>
      <c r="E520" s="51"/>
      <c r="F520" s="51"/>
      <c r="G520" s="51"/>
      <c r="H520" s="19" t="s">
        <v>92</v>
      </c>
      <c r="I520" s="4"/>
      <c r="J520" s="4"/>
      <c r="K520" s="4"/>
      <c r="L520" s="51"/>
      <c r="M520" s="51"/>
      <c r="N520" s="51"/>
      <c r="O520" s="51"/>
      <c r="P520" s="51"/>
      <c r="Q520" s="4"/>
      <c r="AN520" s="63" t="s">
        <v>3751</v>
      </c>
      <c r="AZ520" s="37" t="str">
        <f>IFERROR(IF(COUNTA(H520,I520,J520)=3,DATE(J520,MATCH(I520,{"Jan";"Feb";"Mar";"Apr";"May";"Jun";"Jul";"Aug";"Sep";"Oct";"Nov";"Dec"},0),H520),""),"")</f>
        <v/>
      </c>
    </row>
    <row r="521" spans="1:79" x14ac:dyDescent="0.25">
      <c r="A521" s="51"/>
      <c r="B521" s="4"/>
      <c r="C521" s="25" t="s">
        <v>186</v>
      </c>
      <c r="D521" s="25"/>
      <c r="E521" s="25"/>
      <c r="F521" s="25" t="s">
        <v>315</v>
      </c>
      <c r="G521" s="4"/>
      <c r="H521" s="25" t="s">
        <v>47</v>
      </c>
      <c r="I521" s="25" t="s">
        <v>48</v>
      </c>
      <c r="J521" s="25" t="s">
        <v>49</v>
      </c>
      <c r="K521" s="4"/>
      <c r="L521" s="51"/>
      <c r="M521" s="51"/>
      <c r="N521" s="51"/>
      <c r="O521" s="4"/>
      <c r="P521" s="4"/>
      <c r="Q521" s="4"/>
      <c r="AN521" s="63" t="s">
        <v>3752</v>
      </c>
      <c r="AZ521" s="37" t="str">
        <f>IFERROR(IF(COUNTA(H521,I521,J521)=3,DATE(J521,MATCH(I521,{"Jan";"Feb";"Mar";"Apr";"May";"Jun";"Jul";"Aug";"Sep";"Oct";"Nov";"Dec"},0),H521),""),"")</f>
        <v/>
      </c>
    </row>
    <row r="522" spans="1:79" x14ac:dyDescent="0.25">
      <c r="A522" s="51"/>
      <c r="B522" s="34" t="str">
        <f xml:space="preserve"> C454&amp;" Non-Target Lesion (NT1)"</f>
        <v>V3 Non-Target Lesion (NT1)</v>
      </c>
      <c r="C522" s="74"/>
      <c r="D522" s="75"/>
      <c r="E522" s="4"/>
      <c r="F522" s="17"/>
      <c r="G522" s="4"/>
      <c r="H522" s="32"/>
      <c r="I522" s="32"/>
      <c r="J522" s="32"/>
      <c r="K522" s="4"/>
      <c r="L522" s="51"/>
      <c r="M522" s="51"/>
      <c r="N522" s="51"/>
      <c r="O522" s="4"/>
      <c r="P522" s="4"/>
      <c r="Q522" s="4"/>
      <c r="AN522" s="63" t="s">
        <v>3753</v>
      </c>
      <c r="AZ522" s="37" t="str">
        <f>IFERROR(IF(COUNTA(H522,I522,J522)=3,DATE(J522,MATCH(I522,{"Jan";"Feb";"Mar";"Apr";"May";"Jun";"Jul";"Aug";"Sep";"Oct";"Nov";"Dec"},0),H522),""),"")</f>
        <v/>
      </c>
    </row>
    <row r="523" spans="1:79" x14ac:dyDescent="0.25">
      <c r="A523" s="51"/>
      <c r="B523" s="23" t="s">
        <v>659</v>
      </c>
      <c r="C523" s="23" t="s">
        <v>660</v>
      </c>
      <c r="D523" s="23"/>
      <c r="E523" s="26"/>
      <c r="F523" s="23" t="s">
        <v>661</v>
      </c>
      <c r="G523" s="26"/>
      <c r="H523" s="23" t="s">
        <v>662</v>
      </c>
      <c r="I523" s="23" t="s">
        <v>663</v>
      </c>
      <c r="J523" s="23" t="s">
        <v>664</v>
      </c>
      <c r="K523" s="4"/>
      <c r="L523" s="23"/>
      <c r="M523" s="26"/>
      <c r="N523" s="23"/>
      <c r="O523" s="4"/>
      <c r="P523" s="4"/>
      <c r="Q523" s="4"/>
      <c r="AN523" s="63" t="s">
        <v>3754</v>
      </c>
      <c r="AZ523" s="37" t="str">
        <f>IFERROR(IF(COUNTA(H523,I523,J523)=3,DATE(J523,MATCH(I523,{"Jan";"Feb";"Mar";"Apr";"May";"Jun";"Jul";"Aug";"Sep";"Oct";"Nov";"Dec"},0),H523),""),"")</f>
        <v/>
      </c>
    </row>
    <row r="524" spans="1:79" x14ac:dyDescent="0.25">
      <c r="A524" s="51"/>
      <c r="B524" s="90" t="str">
        <f ca="1">BA524&amp;BB524&amp;BC524&amp;BD524&amp;BE524&amp;BF524&amp;BG524&amp;BH524&amp;BI524&amp;BJ524&amp;BK524&amp;BL524&amp;BM524</f>
        <v/>
      </c>
      <c r="C524" s="91"/>
      <c r="D524" s="91"/>
      <c r="E524" s="91"/>
      <c r="F524" s="91"/>
      <c r="G524" s="91"/>
      <c r="H524" s="91"/>
      <c r="I524" s="91"/>
      <c r="J524" s="91"/>
      <c r="K524" s="91"/>
      <c r="L524" s="91"/>
      <c r="M524" s="91"/>
      <c r="N524" s="91"/>
      <c r="O524" s="91"/>
      <c r="P524" s="91"/>
      <c r="Q524" s="4"/>
      <c r="AN524" s="63" t="s">
        <v>3755</v>
      </c>
      <c r="AZ524" s="37" t="str">
        <f>IFERROR(IF(COUNTA(H524,I524,J524)=3,DATE(J524,MATCH(I524,{"Jan";"Feb";"Mar";"Apr";"May";"Jun";"Jul";"Aug";"Sep";"Oct";"Nov";"Dec"},0),H524),""),"")</f>
        <v/>
      </c>
      <c r="BA524" s="37" t="str">
        <f>IF(AND(C457="",H522="",C522&lt;&gt;""),"Please enter a complete visit or assessment date.  ","")</f>
        <v/>
      </c>
      <c r="BB524" s="37" t="str">
        <f>IF(C522="","",IF(AND(COUNTA(C457,D457,E457)&gt;1,COUNTA(C457,D457,E457)&lt;3),"Please enter a complete visit date.  ",IF(COUNTA(C457,D457,E457)=0,"",IF(COUNTIF(AN$2:AN$7306,C457&amp;D457&amp;E457)&gt;0,"","Enter a valid visit date.  "))))</f>
        <v/>
      </c>
      <c r="BC524" s="37" t="str">
        <f>IF(AND(COUNTA(H522,I522,J522)&gt;1,COUNTA(H522,I522,J522)&lt;3),"Please enter a complete assessment date.  ",IF(COUNTA(H522,I522,J522)=0,"",IF(COUNTIF(AN$2:AN$7306,H522&amp;I522&amp;J522)&gt;0,"","Enter a valid assessment date.  ")))</f>
        <v/>
      </c>
      <c r="BD524" s="37" t="str">
        <f t="shared" ref="BD524" si="289">IF(AND(C522="",H522&amp;I522&amp;H522&amp;J522&lt;&gt;""),"Information on this lesion exists, but no evaluation result is entered.  ","")</f>
        <v/>
      </c>
      <c r="BE524" s="37" t="str">
        <f ca="1">IF(C522="","",IF(AZ457="","",IF(AZ457&gt;NOW(),"Visit date is in the future.  ","")))</f>
        <v/>
      </c>
      <c r="BF524" s="37" t="str">
        <f ca="1">IF(AZ522&lt;&gt;"",IF(AZ522&gt;NOW(),"Assessment date is in the future.  ",""),"")</f>
        <v/>
      </c>
      <c r="BG524" s="37" t="str">
        <f>IF(AND(C522&lt;&gt;"",F522&lt;&gt;""),"The result cannot be provided if indicated as Not Done.  ","")</f>
        <v/>
      </c>
      <c r="BH524" s="37" t="str">
        <f>IF(AZ457="","",IF(AZ457&lt;=AZ451,"Visit date is not after visit or assessment dates in the prior visit.  ",""))</f>
        <v/>
      </c>
      <c r="BI524" s="37" t="str">
        <f>IF(AZ522&lt;&gt;"",IF(AZ522&lt;=AZ451,"Assessment date is not after visit or assessment dates in the prior visit.  ",""),"")</f>
        <v/>
      </c>
      <c r="BJ524" s="37" t="str">
        <f>IF(AND(C454="",OR(C522&lt;&gt;"",F522&lt;&gt;"")),"The Visit ID is missing.  ","")</f>
        <v/>
      </c>
      <c r="BK524" s="37" t="str">
        <f>IF(AND(OR(C522&lt;&gt;"",F522&lt;&gt;""),C$80=""),"No V0 lesion information exists for this same lesion (if you are adding a NEW lesion, go to New Lesion section).  ","")</f>
        <v/>
      </c>
      <c r="BM524" s="37" t="str">
        <f>IF(AND(C522&lt;&gt;"",COUNTIF(AJ$2:AJ$21,C454)&gt;1),"Visit ID already used.  ","")</f>
        <v/>
      </c>
      <c r="CA524" s="37" t="str">
        <f ca="1">IF(BA524&amp;BB524&amp;BC524&amp;BD524&amp;BE524&amp;BF524&amp;BG524&amp;BH524&amp;BI524&amp;BJ524&amp;BK524&amp;BL524&amp;BM524&amp;BN524&amp;BO524&amp;BP524&amp;BQ524&amp;BR524&amp;BS524&amp;BT524&amp;BU524&amp;BV424&amp;BW524&amp;BX524&amp;BY524&amp;BZ524&lt;&gt;"","V3Issue","V3Clean")</f>
        <v>V3Clean</v>
      </c>
    </row>
    <row r="525" spans="1:79" x14ac:dyDescent="0.25">
      <c r="A525" s="51"/>
      <c r="B525" s="91"/>
      <c r="C525" s="91"/>
      <c r="D525" s="91"/>
      <c r="E525" s="91"/>
      <c r="F525" s="91"/>
      <c r="G525" s="91"/>
      <c r="H525" s="91"/>
      <c r="I525" s="91"/>
      <c r="J525" s="91"/>
      <c r="K525" s="91"/>
      <c r="L525" s="91"/>
      <c r="M525" s="91"/>
      <c r="N525" s="91"/>
      <c r="O525" s="91"/>
      <c r="P525" s="91"/>
      <c r="Q525" s="4"/>
      <c r="AN525" s="63" t="s">
        <v>3756</v>
      </c>
      <c r="AZ525" s="37" t="str">
        <f>IFERROR(IF(COUNTA(H525,I525,J525)=3,DATE(J525,MATCH(I525,{"Jan";"Feb";"Mar";"Apr";"May";"Jun";"Jul";"Aug";"Sep";"Oct";"Nov";"Dec"},0),H525),""),"")</f>
        <v/>
      </c>
    </row>
    <row r="526" spans="1:79" x14ac:dyDescent="0.25">
      <c r="A526" s="51"/>
      <c r="B526" s="51"/>
      <c r="C526" s="51"/>
      <c r="D526" s="51"/>
      <c r="E526" s="51"/>
      <c r="F526" s="51"/>
      <c r="G526" s="51"/>
      <c r="H526" s="19"/>
      <c r="I526" s="4"/>
      <c r="J526" s="4"/>
      <c r="K526" s="4"/>
      <c r="L526" s="51"/>
      <c r="M526" s="51"/>
      <c r="N526" s="51"/>
      <c r="O526" s="51"/>
      <c r="P526" s="51"/>
      <c r="Q526" s="4"/>
      <c r="AN526" s="63" t="s">
        <v>3757</v>
      </c>
      <c r="AZ526" s="37" t="str">
        <f>IFERROR(IF(COUNTA(H526,I526,J526)=3,DATE(J526,MATCH(I526,{"Jan";"Feb";"Mar";"Apr";"May";"Jun";"Jul";"Aug";"Sep";"Oct";"Nov";"Dec"},0),H526),""),"")</f>
        <v/>
      </c>
    </row>
    <row r="527" spans="1:79" x14ac:dyDescent="0.25">
      <c r="A527" s="51"/>
      <c r="B527" s="51"/>
      <c r="C527" s="51"/>
      <c r="D527" s="51"/>
      <c r="E527" s="51"/>
      <c r="F527" s="51"/>
      <c r="G527" s="51"/>
      <c r="H527" s="19" t="s">
        <v>92</v>
      </c>
      <c r="I527" s="4"/>
      <c r="J527" s="4"/>
      <c r="K527" s="4"/>
      <c r="L527" s="51"/>
      <c r="M527" s="51"/>
      <c r="N527" s="51"/>
      <c r="O527" s="51"/>
      <c r="P527" s="51"/>
      <c r="Q527" s="4"/>
      <c r="AN527" s="63" t="s">
        <v>3758</v>
      </c>
      <c r="AZ527" s="37" t="str">
        <f>IFERROR(IF(COUNTA(H527,I527,J527)=3,DATE(J527,MATCH(I527,{"Jan";"Feb";"Mar";"Apr";"May";"Jun";"Jul";"Aug";"Sep";"Oct";"Nov";"Dec"},0),H527),""),"")</f>
        <v/>
      </c>
    </row>
    <row r="528" spans="1:79" x14ac:dyDescent="0.25">
      <c r="A528" s="51"/>
      <c r="B528" s="4"/>
      <c r="C528" s="25" t="s">
        <v>186</v>
      </c>
      <c r="D528" s="25"/>
      <c r="E528" s="25"/>
      <c r="F528" s="25" t="s">
        <v>315</v>
      </c>
      <c r="G528" s="4"/>
      <c r="H528" s="25" t="s">
        <v>47</v>
      </c>
      <c r="I528" s="25" t="s">
        <v>48</v>
      </c>
      <c r="J528" s="25" t="s">
        <v>49</v>
      </c>
      <c r="K528" s="4"/>
      <c r="L528" s="51"/>
      <c r="M528" s="51"/>
      <c r="N528" s="51"/>
      <c r="O528" s="51"/>
      <c r="P528" s="51"/>
      <c r="Q528" s="4"/>
      <c r="AN528" s="63" t="s">
        <v>3759</v>
      </c>
      <c r="AZ528" s="37" t="str">
        <f>IFERROR(IF(COUNTA(H528,I528,J528)=3,DATE(J528,MATCH(I528,{"Jan";"Feb";"Mar";"Apr";"May";"Jun";"Jul";"Aug";"Sep";"Oct";"Nov";"Dec"},0),H528),""),"")</f>
        <v/>
      </c>
    </row>
    <row r="529" spans="1:79" x14ac:dyDescent="0.25">
      <c r="A529" s="51"/>
      <c r="B529" s="34" t="str">
        <f xml:space="preserve"> C454&amp;" Non-Target Lesion (NT2)"</f>
        <v>V3 Non-Target Lesion (NT2)</v>
      </c>
      <c r="C529" s="74"/>
      <c r="D529" s="75"/>
      <c r="E529" s="4"/>
      <c r="F529" s="17"/>
      <c r="G529" s="4"/>
      <c r="H529" s="32"/>
      <c r="I529" s="32"/>
      <c r="J529" s="32"/>
      <c r="K529" s="4"/>
      <c r="L529" s="51"/>
      <c r="M529" s="51"/>
      <c r="N529" s="51"/>
      <c r="O529" s="51"/>
      <c r="P529" s="51"/>
      <c r="Q529" s="4"/>
      <c r="AN529" s="63" t="s">
        <v>3760</v>
      </c>
      <c r="AZ529" s="37" t="str">
        <f>IFERROR(IF(COUNTA(H529,I529,J529)=3,DATE(J529,MATCH(I529,{"Jan";"Feb";"Mar";"Apr";"May";"Jun";"Jul";"Aug";"Sep";"Oct";"Nov";"Dec"},0),H529),""),"")</f>
        <v/>
      </c>
    </row>
    <row r="530" spans="1:79" x14ac:dyDescent="0.25">
      <c r="A530" s="51"/>
      <c r="B530" s="23" t="s">
        <v>665</v>
      </c>
      <c r="C530" s="23" t="s">
        <v>666</v>
      </c>
      <c r="D530" s="23"/>
      <c r="E530" s="26"/>
      <c r="F530" s="23" t="s">
        <v>667</v>
      </c>
      <c r="G530" s="26"/>
      <c r="H530" s="23" t="s">
        <v>668</v>
      </c>
      <c r="I530" s="23" t="s">
        <v>669</v>
      </c>
      <c r="J530" s="23" t="s">
        <v>670</v>
      </c>
      <c r="K530" s="4"/>
      <c r="L530" s="51"/>
      <c r="M530" s="51"/>
      <c r="N530" s="51"/>
      <c r="O530" s="51"/>
      <c r="P530" s="51"/>
      <c r="Q530" s="4"/>
      <c r="AN530" s="63" t="s">
        <v>3761</v>
      </c>
      <c r="AZ530" s="37" t="str">
        <f>IFERROR(IF(COUNTA(H530,I530,J530)=3,DATE(J530,MATCH(I530,{"Jan";"Feb";"Mar";"Apr";"May";"Jun";"Jul";"Aug";"Sep";"Oct";"Nov";"Dec"},0),H530),""),"")</f>
        <v/>
      </c>
    </row>
    <row r="531" spans="1:79" x14ac:dyDescent="0.25">
      <c r="A531" s="51"/>
      <c r="B531" s="90" t="str">
        <f ca="1">BA531&amp;BB531&amp;BC531&amp;BD531&amp;BE531&amp;BF531&amp;BG531&amp;BH531&amp;BI531&amp;BJ531&amp;BK531&amp;BL531&amp;BM531</f>
        <v/>
      </c>
      <c r="C531" s="91"/>
      <c r="D531" s="91"/>
      <c r="E531" s="91"/>
      <c r="F531" s="91"/>
      <c r="G531" s="91"/>
      <c r="H531" s="91"/>
      <c r="I531" s="91"/>
      <c r="J531" s="91"/>
      <c r="K531" s="91"/>
      <c r="L531" s="91"/>
      <c r="M531" s="91"/>
      <c r="N531" s="91"/>
      <c r="O531" s="91"/>
      <c r="P531" s="91"/>
      <c r="Q531" s="4"/>
      <c r="AN531" s="63" t="s">
        <v>3762</v>
      </c>
      <c r="AZ531" s="37" t="str">
        <f>IFERROR(IF(COUNTA(H531,I531,J531)=3,DATE(J531,MATCH(I531,{"Jan";"Feb";"Mar";"Apr";"May";"Jun";"Jul";"Aug";"Sep";"Oct";"Nov";"Dec"},0),H531),""),"")</f>
        <v/>
      </c>
      <c r="BA531" s="37" t="str">
        <f>IF(AND(C457="",H529="",C529&lt;&gt;""),"Please enter a complete visit or assessment date.  ","")</f>
        <v/>
      </c>
      <c r="BB531" s="37" t="str">
        <f>IF(C529="","",IF(AND(COUNTA(C457,D457,E457)&gt;1,COUNTA(C457,D457,E457)&lt;3),"Please enter a complete visit date.  ",IF(COUNTA(C457,D457,E457)=0,"",IF(COUNTIF(AN$2:AN$7306,C457&amp;D457&amp;E457)&gt;0,"","Enter a valid visit date.  "))))</f>
        <v/>
      </c>
      <c r="BC531" s="37" t="str">
        <f>IF(AND(COUNTA(H529,I529,J529)&gt;1,COUNTA(H529,I529,J529)&lt;3),"Please enter a complete assessment date.  ",IF(COUNTA(H529,I529,J529)=0,"",IF(COUNTIF(AN$2:AN$7306,H529&amp;I529&amp;J529)&gt;0,"","Enter a valid assessment date.  ")))</f>
        <v/>
      </c>
      <c r="BD531" s="37" t="str">
        <f t="shared" ref="BD531" si="290">IF(AND(C529="",H529&amp;I529&amp;H529&amp;J529&lt;&gt;""),"Information on this lesion exists, but no evaluation result is entered.  ","")</f>
        <v/>
      </c>
      <c r="BE531" s="37" t="str">
        <f ca="1">IF(C529="","",IF(AZ457="","",IF(AZ457&gt;NOW(),"Visit date is in the future.  ","")))</f>
        <v/>
      </c>
      <c r="BF531" s="37" t="str">
        <f t="shared" ref="BF531" ca="1" si="291">IF(AZ529&lt;&gt;"",IF(AZ529&gt;NOW(),"Assessment date is in the future.  ",""),"")</f>
        <v/>
      </c>
      <c r="BG531" s="37" t="str">
        <f t="shared" ref="BG531" si="292">IF(AND(C529&lt;&gt;"",F529&lt;&gt;""),"The result cannot be provided if indicated as Not Done.  ","")</f>
        <v/>
      </c>
      <c r="BH531" s="37" t="str">
        <f>IF(AZ457="","",IF(AZ457&lt;=AZ451,"Visit date is not after visit or assessment dates in the prior visit.  ",""))</f>
        <v/>
      </c>
      <c r="BI531" s="37" t="str">
        <f>IF(AZ529&lt;&gt;"",IF(AZ529&lt;=AZ451,"Assessment date is not after visit or assessment dates in the prior visit.  ",""),"")</f>
        <v/>
      </c>
      <c r="BJ531" s="37" t="str">
        <f>IF(AND(C454="",OR(C529&lt;&gt;"",F529&lt;&gt;"")),"The Visit ID is missing.  ","")</f>
        <v/>
      </c>
      <c r="BK531" s="37" t="str">
        <f>IF(AND(OR(C529&lt;&gt;"",F529&lt;&gt;""),C$87=""),"No V0 lesion information exists for this same lesion (if you are adding a NEW lesion, go to New Lesion section).  ","")</f>
        <v/>
      </c>
      <c r="BM531" s="37" t="str">
        <f>IF(AND(C529&lt;&gt;"",COUNTIF(AJ$2:AJ$21,C454)&gt;1),"Visit ID already used.  ","")</f>
        <v/>
      </c>
      <c r="CA531" s="37" t="str">
        <f ca="1">IF(BA531&amp;BB531&amp;BC531&amp;BD531&amp;BE531&amp;BF531&amp;BG531&amp;BH531&amp;BI531&amp;BJ531&amp;BK531&amp;BL531&amp;BM531&amp;BN531&amp;BO531&amp;BP531&amp;BQ531&amp;BR531&amp;BS531&amp;BT531&amp;BU531&amp;BV431&amp;BW531&amp;BX531&amp;BY531&amp;BZ531&lt;&gt;"","V3Issue","V3Clean")</f>
        <v>V3Clean</v>
      </c>
    </row>
    <row r="532" spans="1:79" x14ac:dyDescent="0.25">
      <c r="A532" s="51"/>
      <c r="B532" s="91"/>
      <c r="C532" s="91"/>
      <c r="D532" s="91"/>
      <c r="E532" s="91"/>
      <c r="F532" s="91"/>
      <c r="G532" s="91"/>
      <c r="H532" s="91"/>
      <c r="I532" s="91"/>
      <c r="J532" s="91"/>
      <c r="K532" s="91"/>
      <c r="L532" s="91"/>
      <c r="M532" s="91"/>
      <c r="N532" s="91"/>
      <c r="O532" s="91"/>
      <c r="P532" s="91"/>
      <c r="Q532" s="4"/>
      <c r="AN532" s="63" t="s">
        <v>3763</v>
      </c>
      <c r="AZ532" s="37" t="str">
        <f>IFERROR(IF(COUNTA(H532,I532,J532)=3,DATE(J532,MATCH(I532,{"Jan";"Feb";"Mar";"Apr";"May";"Jun";"Jul";"Aug";"Sep";"Oct";"Nov";"Dec"},0),H532),""),"")</f>
        <v/>
      </c>
    </row>
    <row r="533" spans="1:79" x14ac:dyDescent="0.25">
      <c r="A533" s="51"/>
      <c r="B533" s="51"/>
      <c r="C533" s="51"/>
      <c r="D533" s="51"/>
      <c r="E533" s="51"/>
      <c r="F533" s="51"/>
      <c r="G533" s="51"/>
      <c r="H533" s="19"/>
      <c r="I533" s="4"/>
      <c r="J533" s="4"/>
      <c r="K533" s="4"/>
      <c r="L533" s="51"/>
      <c r="M533" s="51"/>
      <c r="N533" s="51"/>
      <c r="O533" s="51"/>
      <c r="P533" s="51"/>
      <c r="Q533" s="4"/>
      <c r="AN533" s="63" t="s">
        <v>3764</v>
      </c>
      <c r="AZ533" s="37" t="str">
        <f>IFERROR(IF(COUNTA(H533,I533,J533)=3,DATE(J533,MATCH(I533,{"Jan";"Feb";"Mar";"Apr";"May";"Jun";"Jul";"Aug";"Sep";"Oct";"Nov";"Dec"},0),H533),""),"")</f>
        <v/>
      </c>
    </row>
    <row r="534" spans="1:79" x14ac:dyDescent="0.25">
      <c r="A534" s="51"/>
      <c r="B534" s="51"/>
      <c r="C534" s="51"/>
      <c r="D534" s="51"/>
      <c r="E534" s="51"/>
      <c r="F534" s="51"/>
      <c r="G534" s="51"/>
      <c r="H534" s="19" t="s">
        <v>92</v>
      </c>
      <c r="I534" s="4"/>
      <c r="J534" s="4"/>
      <c r="K534" s="4"/>
      <c r="L534" s="51"/>
      <c r="M534" s="51"/>
      <c r="N534" s="51"/>
      <c r="O534" s="51"/>
      <c r="P534" s="51"/>
      <c r="Q534" s="4"/>
      <c r="AN534" s="63" t="s">
        <v>3765</v>
      </c>
      <c r="AZ534" s="37" t="str">
        <f>IFERROR(IF(COUNTA(H534,I534,J534)=3,DATE(J534,MATCH(I534,{"Jan";"Feb";"Mar";"Apr";"May";"Jun";"Jul";"Aug";"Sep";"Oct";"Nov";"Dec"},0),H534),""),"")</f>
        <v/>
      </c>
    </row>
    <row r="535" spans="1:79" x14ac:dyDescent="0.25">
      <c r="A535" s="51"/>
      <c r="B535" s="4"/>
      <c r="C535" s="25" t="s">
        <v>186</v>
      </c>
      <c r="D535" s="25"/>
      <c r="E535" s="25"/>
      <c r="F535" s="25" t="s">
        <v>315</v>
      </c>
      <c r="G535" s="4"/>
      <c r="H535" s="25" t="s">
        <v>47</v>
      </c>
      <c r="I535" s="25" t="s">
        <v>48</v>
      </c>
      <c r="J535" s="25" t="s">
        <v>49</v>
      </c>
      <c r="K535" s="4"/>
      <c r="L535" s="51"/>
      <c r="M535" s="51"/>
      <c r="N535" s="51"/>
      <c r="O535" s="51"/>
      <c r="P535" s="51"/>
      <c r="Q535" s="4"/>
      <c r="AN535" s="63" t="s">
        <v>3766</v>
      </c>
      <c r="AZ535" s="37" t="str">
        <f>IFERROR(IF(COUNTA(H535,I535,J535)=3,DATE(J535,MATCH(I535,{"Jan";"Feb";"Mar";"Apr";"May";"Jun";"Jul";"Aug";"Sep";"Oct";"Nov";"Dec"},0),H535),""),"")</f>
        <v/>
      </c>
    </row>
    <row r="536" spans="1:79" x14ac:dyDescent="0.25">
      <c r="A536" s="51"/>
      <c r="B536" s="34" t="str">
        <f xml:space="preserve"> C454&amp;" Non-Target Lesion (NT3)"</f>
        <v>V3 Non-Target Lesion (NT3)</v>
      </c>
      <c r="C536" s="74"/>
      <c r="D536" s="75"/>
      <c r="E536" s="4"/>
      <c r="F536" s="17"/>
      <c r="G536" s="4"/>
      <c r="H536" s="32"/>
      <c r="I536" s="32"/>
      <c r="J536" s="32"/>
      <c r="K536" s="4"/>
      <c r="L536" s="51"/>
      <c r="M536" s="51"/>
      <c r="N536" s="51"/>
      <c r="O536" s="51"/>
      <c r="P536" s="51"/>
      <c r="Q536" s="4"/>
      <c r="AN536" s="63" t="s">
        <v>3767</v>
      </c>
      <c r="AZ536" s="37" t="str">
        <f>IFERROR(IF(COUNTA(H536,I536,J536)=3,DATE(J536,MATCH(I536,{"Jan";"Feb";"Mar";"Apr";"May";"Jun";"Jul";"Aug";"Sep";"Oct";"Nov";"Dec"},0),H536),""),"")</f>
        <v/>
      </c>
    </row>
    <row r="537" spans="1:79" x14ac:dyDescent="0.25">
      <c r="A537" s="51"/>
      <c r="B537" s="23" t="s">
        <v>671</v>
      </c>
      <c r="C537" s="23" t="s">
        <v>672</v>
      </c>
      <c r="D537" s="23"/>
      <c r="E537" s="26"/>
      <c r="F537" s="23" t="s">
        <v>673</v>
      </c>
      <c r="G537" s="26"/>
      <c r="H537" s="23" t="s">
        <v>674</v>
      </c>
      <c r="I537" s="23" t="s">
        <v>675</v>
      </c>
      <c r="J537" s="23" t="s">
        <v>676</v>
      </c>
      <c r="K537" s="4"/>
      <c r="L537" s="51"/>
      <c r="M537" s="51"/>
      <c r="N537" s="51"/>
      <c r="O537" s="51"/>
      <c r="P537" s="51"/>
      <c r="Q537" s="4"/>
      <c r="AN537" s="63" t="s">
        <v>3768</v>
      </c>
      <c r="AZ537" s="37" t="str">
        <f>IFERROR(IF(COUNTA(H537,I537,J537)=3,DATE(J537,MATCH(I537,{"Jan";"Feb";"Mar";"Apr";"May";"Jun";"Jul";"Aug";"Sep";"Oct";"Nov";"Dec"},0),H537),""),"")</f>
        <v/>
      </c>
    </row>
    <row r="538" spans="1:79" x14ac:dyDescent="0.25">
      <c r="A538" s="51"/>
      <c r="B538" s="90" t="str">
        <f ca="1">BA538&amp;BB538&amp;BC538&amp;BD538&amp;BE538&amp;BF538&amp;BG538&amp;BH538&amp;BI538&amp;BJ538&amp;BK538&amp;BL538&amp;BM538</f>
        <v/>
      </c>
      <c r="C538" s="91"/>
      <c r="D538" s="91"/>
      <c r="E538" s="91"/>
      <c r="F538" s="91"/>
      <c r="G538" s="91"/>
      <c r="H538" s="91"/>
      <c r="I538" s="91"/>
      <c r="J538" s="91"/>
      <c r="K538" s="91"/>
      <c r="L538" s="91"/>
      <c r="M538" s="91"/>
      <c r="N538" s="91"/>
      <c r="O538" s="91"/>
      <c r="P538" s="91"/>
      <c r="Q538" s="4"/>
      <c r="AN538" s="63" t="s">
        <v>3769</v>
      </c>
      <c r="AZ538" s="37" t="str">
        <f>IFERROR(IF(COUNTA(H538,I538,J538)=3,DATE(J538,MATCH(I538,{"Jan";"Feb";"Mar";"Apr";"May";"Jun";"Jul";"Aug";"Sep";"Oct";"Nov";"Dec"},0),H538),""),"")</f>
        <v/>
      </c>
      <c r="BA538" s="37" t="str">
        <f>IF(AND(C457="",H536="",C536&lt;&gt;""),"Please enter a complete visit or assessment date.  ","")</f>
        <v/>
      </c>
      <c r="BB538" s="37" t="str">
        <f>IF(C536="","",IF(AND(COUNTA(C457,D457,E457)&gt;1,COUNTA(C457,D457,E457)&lt;3),"Please enter a complete visit date.  ",IF(COUNTA(C457,D457,E457)=0,"",IF(COUNTIF(AN$2:AN$7306,C457&amp;D457&amp;E457)&gt;0,"","Enter a valid visit date.  "))))</f>
        <v/>
      </c>
      <c r="BC538" s="37" t="str">
        <f>IF(AND(COUNTA(H536,I536,J536)&gt;1,COUNTA(H536,I536,J536)&lt;3),"Please enter a complete assessment date.  ",IF(COUNTA(H536,I536,J536)=0,"",IF(COUNTIF(AN$2:AN$7306,H536&amp;I536&amp;J536)&gt;0,"","Enter a valid assessment date.  ")))</f>
        <v/>
      </c>
      <c r="BD538" s="37" t="str">
        <f t="shared" ref="BD538" si="293">IF(AND(C536="",H536&amp;I536&amp;H536&amp;J536&lt;&gt;""),"Information on this lesion exists, but no evaluation result is entered.  ","")</f>
        <v/>
      </c>
      <c r="BE538" s="37" t="str">
        <f ca="1">IF(C536="","",IF(AZ457="","",IF(AZ457&gt;NOW(),"Visit date is in the future.  ","")))</f>
        <v/>
      </c>
      <c r="BF538" s="37" t="str">
        <f t="shared" ref="BF538" ca="1" si="294">IF(AZ536&lt;&gt;"",IF(AZ536&gt;NOW(),"Assessment date is in the future.  ",""),"")</f>
        <v/>
      </c>
      <c r="BG538" s="37" t="str">
        <f t="shared" ref="BG538" si="295">IF(AND(C536&lt;&gt;"",F536&lt;&gt;""),"The result cannot be provided if indicated as Not Done.  ","")</f>
        <v/>
      </c>
      <c r="BH538" s="37" t="str">
        <f>IF(AZ457="","",IF(AZ457&lt;=AZ451,"Visit date is not after visit or assessment dates in the prior visit.  ",""))</f>
        <v/>
      </c>
      <c r="BI538" s="37" t="str">
        <f>IF(AZ536&lt;&gt;"",IF(AZ536&lt;=AZ451,"Assessment date is not after visit or assessment dates in the prior visit.  ",""),"")</f>
        <v/>
      </c>
      <c r="BJ538" s="37" t="str">
        <f>IF(AND(C454="",OR(C536&lt;&gt;"",F536&lt;&gt;"")),"The Visit ID is missing.  ","")</f>
        <v/>
      </c>
      <c r="BK538" s="37" t="str">
        <f>IF(AND(OR(C536&lt;&gt;"",F536&lt;&gt;""),C$94=""),"No V0 lesion information exists for this same lesion (if you are adding a NEW lesion, go to New Lesion section).  ","")</f>
        <v/>
      </c>
      <c r="BM538" s="37" t="str">
        <f>IF(AND(C536&lt;&gt;"",COUNTIF(AJ$2:AJ$21,C454)&gt;1),"Visit ID already used.  ","")</f>
        <v/>
      </c>
      <c r="CA538" s="37" t="str">
        <f ca="1">IF(BA538&amp;BB538&amp;BC538&amp;BD538&amp;BE538&amp;BF538&amp;BG538&amp;BH538&amp;BI538&amp;BJ538&amp;BK538&amp;BL538&amp;BM538&amp;BN538&amp;BO538&amp;BP538&amp;BQ538&amp;BR538&amp;BS538&amp;BT538&amp;BU538&amp;BV438&amp;BW538&amp;BX538&amp;BY538&amp;BZ538&lt;&gt;"","V3Issue","V3Clean")</f>
        <v>V3Clean</v>
      </c>
    </row>
    <row r="539" spans="1:79" x14ac:dyDescent="0.25">
      <c r="A539" s="51"/>
      <c r="B539" s="91"/>
      <c r="C539" s="91"/>
      <c r="D539" s="91"/>
      <c r="E539" s="91"/>
      <c r="F539" s="91"/>
      <c r="G539" s="91"/>
      <c r="H539" s="91"/>
      <c r="I539" s="91"/>
      <c r="J539" s="91"/>
      <c r="K539" s="91"/>
      <c r="L539" s="91"/>
      <c r="M539" s="91"/>
      <c r="N539" s="91"/>
      <c r="O539" s="91"/>
      <c r="P539" s="91"/>
      <c r="Q539" s="4"/>
      <c r="AN539" s="63" t="s">
        <v>3770</v>
      </c>
      <c r="AZ539" s="37" t="str">
        <f>IFERROR(IF(COUNTA(H539,I539,J539)=3,DATE(J539,MATCH(I539,{"Jan";"Feb";"Mar";"Apr";"May";"Jun";"Jul";"Aug";"Sep";"Oct";"Nov";"Dec"},0),H539),""),"")</f>
        <v/>
      </c>
    </row>
    <row r="540" spans="1:79" x14ac:dyDescent="0.25">
      <c r="A540" s="51"/>
      <c r="B540" s="51"/>
      <c r="C540" s="51"/>
      <c r="D540" s="51"/>
      <c r="E540" s="51"/>
      <c r="F540" s="51"/>
      <c r="G540" s="51"/>
      <c r="H540" s="19"/>
      <c r="I540" s="4"/>
      <c r="J540" s="4"/>
      <c r="K540" s="4"/>
      <c r="L540" s="51"/>
      <c r="M540" s="51"/>
      <c r="N540" s="51"/>
      <c r="O540" s="51"/>
      <c r="P540" s="51"/>
      <c r="Q540" s="4"/>
      <c r="AN540" s="63" t="s">
        <v>3771</v>
      </c>
      <c r="AZ540" s="37" t="str">
        <f>IFERROR(IF(COUNTA(H540,I540,J540)=3,DATE(J540,MATCH(I540,{"Jan";"Feb";"Mar";"Apr";"May";"Jun";"Jul";"Aug";"Sep";"Oct";"Nov";"Dec"},0),H540),""),"")</f>
        <v/>
      </c>
    </row>
    <row r="541" spans="1:79" x14ac:dyDescent="0.25">
      <c r="A541" s="51"/>
      <c r="B541" s="51"/>
      <c r="C541" s="51"/>
      <c r="D541" s="51"/>
      <c r="E541" s="51"/>
      <c r="F541" s="51"/>
      <c r="G541" s="51"/>
      <c r="H541" s="19" t="s">
        <v>92</v>
      </c>
      <c r="I541" s="4"/>
      <c r="J541" s="4"/>
      <c r="K541" s="4"/>
      <c r="L541" s="51"/>
      <c r="M541" s="51"/>
      <c r="N541" s="51"/>
      <c r="O541" s="51"/>
      <c r="P541" s="51"/>
      <c r="Q541" s="4"/>
      <c r="AN541" s="63" t="s">
        <v>3772</v>
      </c>
      <c r="AZ541" s="37" t="str">
        <f>IFERROR(IF(COUNTA(H541,I541,J541)=3,DATE(J541,MATCH(I541,{"Jan";"Feb";"Mar";"Apr";"May";"Jun";"Jul";"Aug";"Sep";"Oct";"Nov";"Dec"},0),H541),""),"")</f>
        <v/>
      </c>
    </row>
    <row r="542" spans="1:79" x14ac:dyDescent="0.25">
      <c r="A542" s="51"/>
      <c r="B542" s="4"/>
      <c r="C542" s="25" t="s">
        <v>186</v>
      </c>
      <c r="D542" s="25"/>
      <c r="E542" s="25"/>
      <c r="F542" s="25" t="s">
        <v>315</v>
      </c>
      <c r="G542" s="4"/>
      <c r="H542" s="25" t="s">
        <v>47</v>
      </c>
      <c r="I542" s="25" t="s">
        <v>48</v>
      </c>
      <c r="J542" s="25" t="s">
        <v>49</v>
      </c>
      <c r="K542" s="4"/>
      <c r="L542" s="51"/>
      <c r="M542" s="51"/>
      <c r="N542" s="51"/>
      <c r="O542" s="51"/>
      <c r="P542" s="51"/>
      <c r="Q542" s="4"/>
      <c r="AN542" s="63" t="s">
        <v>3773</v>
      </c>
      <c r="AZ542" s="37" t="str">
        <f>IFERROR(IF(COUNTA(H542,I542,J542)=3,DATE(J542,MATCH(I542,{"Jan";"Feb";"Mar";"Apr";"May";"Jun";"Jul";"Aug";"Sep";"Oct";"Nov";"Dec"},0),H542),""),"")</f>
        <v/>
      </c>
    </row>
    <row r="543" spans="1:79" x14ac:dyDescent="0.25">
      <c r="A543" s="51"/>
      <c r="B543" s="34" t="str">
        <f xml:space="preserve"> C454&amp;" Non-Target Lesion (NT4)"</f>
        <v>V3 Non-Target Lesion (NT4)</v>
      </c>
      <c r="C543" s="74"/>
      <c r="D543" s="75"/>
      <c r="E543" s="4"/>
      <c r="F543" s="17"/>
      <c r="G543" s="4"/>
      <c r="H543" s="32"/>
      <c r="I543" s="32"/>
      <c r="J543" s="32"/>
      <c r="K543" s="4"/>
      <c r="L543" s="51"/>
      <c r="M543" s="51"/>
      <c r="N543" s="51"/>
      <c r="O543" s="51"/>
      <c r="P543" s="51"/>
      <c r="Q543" s="4"/>
      <c r="AN543" s="63" t="s">
        <v>3774</v>
      </c>
      <c r="AZ543" s="37" t="str">
        <f>IFERROR(IF(COUNTA(H543,I543,J543)=3,DATE(J543,MATCH(I543,{"Jan";"Feb";"Mar";"Apr";"May";"Jun";"Jul";"Aug";"Sep";"Oct";"Nov";"Dec"},0),H543),""),"")</f>
        <v/>
      </c>
    </row>
    <row r="544" spans="1:79" x14ac:dyDescent="0.25">
      <c r="A544" s="51"/>
      <c r="B544" s="23" t="s">
        <v>677</v>
      </c>
      <c r="C544" s="23" t="s">
        <v>678</v>
      </c>
      <c r="D544" s="23"/>
      <c r="E544" s="26"/>
      <c r="F544" s="23" t="s">
        <v>679</v>
      </c>
      <c r="G544" s="26"/>
      <c r="H544" s="23" t="s">
        <v>680</v>
      </c>
      <c r="I544" s="23" t="s">
        <v>681</v>
      </c>
      <c r="J544" s="23" t="s">
        <v>682</v>
      </c>
      <c r="K544" s="4"/>
      <c r="L544" s="51"/>
      <c r="M544" s="51"/>
      <c r="N544" s="51"/>
      <c r="O544" s="51"/>
      <c r="P544" s="51"/>
      <c r="Q544" s="4"/>
      <c r="AN544" s="63" t="s">
        <v>3775</v>
      </c>
      <c r="AZ544" s="37" t="str">
        <f>IFERROR(IF(COUNTA(H544,I544,J544)=3,DATE(J544,MATCH(I544,{"Jan";"Feb";"Mar";"Apr";"May";"Jun";"Jul";"Aug";"Sep";"Oct";"Nov";"Dec"},0),H544),""),"")</f>
        <v/>
      </c>
    </row>
    <row r="545" spans="1:79" x14ac:dyDescent="0.25">
      <c r="A545" s="51"/>
      <c r="B545" s="90" t="str">
        <f ca="1">BA545&amp;BB545&amp;BC545&amp;BD545&amp;BE545&amp;BF545&amp;BG545&amp;BH545&amp;BI545&amp;BJ545&amp;BK545&amp;BL545&amp;BM545</f>
        <v/>
      </c>
      <c r="C545" s="91"/>
      <c r="D545" s="91"/>
      <c r="E545" s="91"/>
      <c r="F545" s="91"/>
      <c r="G545" s="91"/>
      <c r="H545" s="91"/>
      <c r="I545" s="91"/>
      <c r="J545" s="91"/>
      <c r="K545" s="91"/>
      <c r="L545" s="91"/>
      <c r="M545" s="91"/>
      <c r="N545" s="91"/>
      <c r="O545" s="91"/>
      <c r="P545" s="91"/>
      <c r="Q545" s="4"/>
      <c r="AN545" s="63" t="s">
        <v>3776</v>
      </c>
      <c r="AZ545" s="37" t="str">
        <f>IFERROR(IF(COUNTA(H545,I545,J545)=3,DATE(J545,MATCH(I545,{"Jan";"Feb";"Mar";"Apr";"May";"Jun";"Jul";"Aug";"Sep";"Oct";"Nov";"Dec"},0),H545),""),"")</f>
        <v/>
      </c>
      <c r="BA545" s="37" t="str">
        <f>IF(AND(C457="",H543="",C543&lt;&gt;""),"Please enter a complete visit or assessment date.  ","")</f>
        <v/>
      </c>
      <c r="BB545" s="37" t="str">
        <f>IF(C543="","",IF(AND(COUNTA(C457,D457,E457)&gt;1,COUNTA(C457,D457,E457)&lt;3),"Please enter a complete visit date.  ",IF(COUNTA(C457,D457,E457)=0,"",IF(COUNTIF(AN$2:AN$7306,C457&amp;D457&amp;E457)&gt;0,"","Enter a valid visit date.  "))))</f>
        <v/>
      </c>
      <c r="BC545" s="37" t="str">
        <f>IF(AND(COUNTA(H543,I543,J543)&gt;1,COUNTA(H543,I543,J543)&lt;3),"Please enter a complete assessment date.  ",IF(COUNTA(H543,I543,J543)=0,"",IF(COUNTIF(AN$2:AN$7306,H543&amp;I543&amp;J543)&gt;0,"","Enter a valid assessment date.  ")))</f>
        <v/>
      </c>
      <c r="BD545" s="37" t="str">
        <f t="shared" ref="BD545" si="296">IF(AND(C543="",H543&amp;I543&amp;H543&amp;J543&lt;&gt;""),"Information on this lesion exists, but no evaluation result is entered.  ","")</f>
        <v/>
      </c>
      <c r="BE545" s="37" t="str">
        <f ca="1">IF(C543="","",IF(AZ457="","",IF(AZ457&gt;NOW(),"Visit date is in the future.  ","")))</f>
        <v/>
      </c>
      <c r="BF545" s="37" t="str">
        <f t="shared" ref="BF545" ca="1" si="297">IF(AZ543&lt;&gt;"",IF(AZ543&gt;NOW(),"Assessment date is in the future.  ",""),"")</f>
        <v/>
      </c>
      <c r="BG545" s="37" t="str">
        <f t="shared" ref="BG545" si="298">IF(AND(C543&lt;&gt;"",F543&lt;&gt;""),"The result cannot be provided if indicated as Not Done.  ","")</f>
        <v/>
      </c>
      <c r="BH545" s="37" t="str">
        <f>IF(AZ457="","",IF(AZ457&lt;=AZ451,"Visit date is not after visit or assessment dates in the prior visit.  ",""))</f>
        <v/>
      </c>
      <c r="BI545" s="37" t="str">
        <f>IF(AZ543&lt;&gt;"",IF(AZ543&lt;=AZ451,"Assessment date is not after visit or assessment dates in the prior visit.  ",""),"")</f>
        <v/>
      </c>
      <c r="BJ545" s="37" t="str">
        <f>IF(AND(C454="",OR(C543&lt;&gt;"",F543&lt;&gt;"")),"The Visit ID is missing.  ","")</f>
        <v/>
      </c>
      <c r="BK545" s="37" t="str">
        <f>IF(AND(OR(C543&lt;&gt;"",F543&lt;&gt;""),C$101=""),"No V0 lesion information exists for this same lesion (if you are adding a NEW lesion, go to New Lesion section).  ","")</f>
        <v/>
      </c>
      <c r="BM545" s="37" t="str">
        <f>IF(AND(C543&lt;&gt;"",COUNTIF(AJ$2:AJ$21,C454)&gt;1),"Visit ID already used.  ","")</f>
        <v/>
      </c>
      <c r="CA545" s="37" t="str">
        <f ca="1">IF(BA545&amp;BB545&amp;BC545&amp;BD545&amp;BE545&amp;BF545&amp;BG545&amp;BH545&amp;BI545&amp;BJ545&amp;BK545&amp;BL545&amp;BM545&amp;BN545&amp;BO545&amp;BP545&amp;BQ545&amp;BR545&amp;BS545&amp;BT545&amp;BU545&amp;BV445&amp;BW545&amp;BX545&amp;BY545&amp;BZ545&lt;&gt;"","V3Issue","V3Clean")</f>
        <v>V3Clean</v>
      </c>
    </row>
    <row r="546" spans="1:79" x14ac:dyDescent="0.25">
      <c r="A546" s="51"/>
      <c r="B546" s="91"/>
      <c r="C546" s="91"/>
      <c r="D546" s="91"/>
      <c r="E546" s="91"/>
      <c r="F546" s="91"/>
      <c r="G546" s="91"/>
      <c r="H546" s="91"/>
      <c r="I546" s="91"/>
      <c r="J546" s="91"/>
      <c r="K546" s="91"/>
      <c r="L546" s="91"/>
      <c r="M546" s="91"/>
      <c r="N546" s="91"/>
      <c r="O546" s="91"/>
      <c r="P546" s="91"/>
      <c r="Q546" s="4"/>
      <c r="AN546" s="63" t="s">
        <v>3777</v>
      </c>
      <c r="AZ546" s="37" t="str">
        <f>IFERROR(IF(COUNTA(H546,I546,J546)=3,DATE(J546,MATCH(I546,{"Jan";"Feb";"Mar";"Apr";"May";"Jun";"Jul";"Aug";"Sep";"Oct";"Nov";"Dec"},0),H546),""),"")</f>
        <v/>
      </c>
    </row>
    <row r="547" spans="1:79" x14ac:dyDescent="0.25">
      <c r="A547" s="51"/>
      <c r="B547" s="51"/>
      <c r="C547" s="51"/>
      <c r="D547" s="51"/>
      <c r="E547" s="51"/>
      <c r="F547" s="51"/>
      <c r="G547" s="51"/>
      <c r="H547" s="19"/>
      <c r="I547" s="4"/>
      <c r="J547" s="4"/>
      <c r="K547" s="4"/>
      <c r="L547" s="51"/>
      <c r="M547" s="51"/>
      <c r="N547" s="51"/>
      <c r="O547" s="51"/>
      <c r="P547" s="51"/>
      <c r="Q547" s="4"/>
      <c r="AN547" s="63" t="s">
        <v>3778</v>
      </c>
      <c r="AZ547" s="37" t="str">
        <f>IFERROR(IF(COUNTA(H547,I547,J547)=3,DATE(J547,MATCH(I547,{"Jan";"Feb";"Mar";"Apr";"May";"Jun";"Jul";"Aug";"Sep";"Oct";"Nov";"Dec"},0),H547),""),"")</f>
        <v/>
      </c>
    </row>
    <row r="548" spans="1:79" x14ac:dyDescent="0.25">
      <c r="A548" s="51"/>
      <c r="B548" s="51"/>
      <c r="C548" s="51"/>
      <c r="D548" s="51"/>
      <c r="E548" s="51"/>
      <c r="F548" s="51"/>
      <c r="G548" s="51"/>
      <c r="H548" s="19" t="s">
        <v>92</v>
      </c>
      <c r="I548" s="4"/>
      <c r="J548" s="4"/>
      <c r="K548" s="4"/>
      <c r="L548" s="51"/>
      <c r="M548" s="51"/>
      <c r="N548" s="51"/>
      <c r="O548" s="51"/>
      <c r="P548" s="51"/>
      <c r="Q548" s="4"/>
      <c r="AN548" s="63" t="s">
        <v>3779</v>
      </c>
      <c r="AZ548" s="37" t="str">
        <f>IFERROR(IF(COUNTA(H548,I548,J548)=3,DATE(J548,MATCH(I548,{"Jan";"Feb";"Mar";"Apr";"May";"Jun";"Jul";"Aug";"Sep";"Oct";"Nov";"Dec"},0),H548),""),"")</f>
        <v/>
      </c>
    </row>
    <row r="549" spans="1:79" x14ac:dyDescent="0.25">
      <c r="A549" s="51"/>
      <c r="B549" s="4"/>
      <c r="C549" s="25" t="s">
        <v>186</v>
      </c>
      <c r="D549" s="25"/>
      <c r="E549" s="25"/>
      <c r="F549" s="25" t="s">
        <v>315</v>
      </c>
      <c r="G549" s="4"/>
      <c r="H549" s="25" t="s">
        <v>47</v>
      </c>
      <c r="I549" s="25" t="s">
        <v>48</v>
      </c>
      <c r="J549" s="25" t="s">
        <v>49</v>
      </c>
      <c r="K549" s="4"/>
      <c r="L549" s="51"/>
      <c r="M549" s="51"/>
      <c r="N549" s="51"/>
      <c r="O549" s="51"/>
      <c r="P549" s="51"/>
      <c r="Q549" s="4"/>
      <c r="AN549" s="63" t="s">
        <v>3780</v>
      </c>
      <c r="AZ549" s="37" t="str">
        <f>IFERROR(IF(COUNTA(H549,I549,J549)=3,DATE(J549,MATCH(I549,{"Jan";"Feb";"Mar";"Apr";"May";"Jun";"Jul";"Aug";"Sep";"Oct";"Nov";"Dec"},0),H549),""),"")</f>
        <v/>
      </c>
    </row>
    <row r="550" spans="1:79" x14ac:dyDescent="0.25">
      <c r="A550" s="51"/>
      <c r="B550" s="34" t="str">
        <f xml:space="preserve"> C454&amp;" Non-Target Lesion (NT5)"</f>
        <v>V3 Non-Target Lesion (NT5)</v>
      </c>
      <c r="C550" s="74"/>
      <c r="D550" s="75"/>
      <c r="E550" s="4"/>
      <c r="F550" s="17"/>
      <c r="G550" s="4"/>
      <c r="H550" s="32"/>
      <c r="I550" s="32"/>
      <c r="J550" s="32"/>
      <c r="K550" s="4"/>
      <c r="L550" s="51"/>
      <c r="M550" s="51"/>
      <c r="N550" s="51"/>
      <c r="O550" s="51"/>
      <c r="P550" s="51"/>
      <c r="Q550" s="4"/>
      <c r="AN550" s="63" t="s">
        <v>3781</v>
      </c>
      <c r="AZ550" s="37" t="str">
        <f>IFERROR(IF(COUNTA(H550,I550,J550)=3,DATE(J550,MATCH(I550,{"Jan";"Feb";"Mar";"Apr";"May";"Jun";"Jul";"Aug";"Sep";"Oct";"Nov";"Dec"},0),H550),""),"")</f>
        <v/>
      </c>
    </row>
    <row r="551" spans="1:79" x14ac:dyDescent="0.25">
      <c r="A551" s="51"/>
      <c r="B551" s="23" t="s">
        <v>683</v>
      </c>
      <c r="C551" s="23" t="s">
        <v>684</v>
      </c>
      <c r="D551" s="23"/>
      <c r="E551" s="26"/>
      <c r="F551" s="23" t="s">
        <v>685</v>
      </c>
      <c r="G551" s="26"/>
      <c r="H551" s="23" t="s">
        <v>686</v>
      </c>
      <c r="I551" s="23" t="s">
        <v>687</v>
      </c>
      <c r="J551" s="23" t="s">
        <v>688</v>
      </c>
      <c r="K551" s="4"/>
      <c r="L551" s="51"/>
      <c r="M551" s="51"/>
      <c r="N551" s="51"/>
      <c r="O551" s="51"/>
      <c r="P551" s="51"/>
      <c r="Q551" s="4"/>
      <c r="AN551" s="63" t="s">
        <v>3782</v>
      </c>
      <c r="AZ551" s="37" t="str">
        <f>IFERROR(IF(COUNTA(H551,I551,J551)=3,DATE(J551,MATCH(I551,{"Jan";"Feb";"Mar";"Apr";"May";"Jun";"Jul";"Aug";"Sep";"Oct";"Nov";"Dec"},0),H551),""),"")</f>
        <v/>
      </c>
    </row>
    <row r="552" spans="1:79" x14ac:dyDescent="0.25">
      <c r="A552" s="51"/>
      <c r="B552" s="90" t="str">
        <f ca="1">BA552&amp;BB552&amp;BC552&amp;BD552&amp;BE552&amp;BF552&amp;BG552&amp;BH552&amp;BI552&amp;BJ552&amp;BK552&amp;BL552&amp;BM552</f>
        <v/>
      </c>
      <c r="C552" s="91"/>
      <c r="D552" s="91"/>
      <c r="E552" s="91"/>
      <c r="F552" s="91"/>
      <c r="G552" s="91"/>
      <c r="H552" s="91"/>
      <c r="I552" s="91"/>
      <c r="J552" s="91"/>
      <c r="K552" s="91"/>
      <c r="L552" s="91"/>
      <c r="M552" s="91"/>
      <c r="N552" s="91"/>
      <c r="O552" s="91"/>
      <c r="P552" s="91"/>
      <c r="Q552" s="4"/>
      <c r="AN552" s="63" t="s">
        <v>3783</v>
      </c>
      <c r="AZ552" s="37" t="str">
        <f>IFERROR(IF(COUNTA(H552,I552,J552)=3,DATE(J552,MATCH(I552,{"Jan";"Feb";"Mar";"Apr";"May";"Jun";"Jul";"Aug";"Sep";"Oct";"Nov";"Dec"},0),H552),""),"")</f>
        <v/>
      </c>
      <c r="BA552" s="37" t="str">
        <f>IF(AND(C457="",H550="",C550&lt;&gt;""),"Please enter a complete visit or assessment date.  ","")</f>
        <v/>
      </c>
      <c r="BB552" s="37" t="str">
        <f>IF(C550="","",IF(AND(COUNTA(C457,D457,E457)&gt;1,COUNTA(C457,D457,E457)&lt;3),"Please enter a complete visit date.  ",IF(COUNTA(C457,D457,E457)=0,"",IF(COUNTIF(AN$2:AN$7306,C457&amp;D457&amp;E457)&gt;0,"","Enter a valid visit date.  "))))</f>
        <v/>
      </c>
      <c r="BC552" s="37" t="str">
        <f>IF(AND(COUNTA(H550,I550,J550)&gt;1,COUNTA(H550,I550,J550)&lt;3),"Please enter a complete assessment date.  ",IF(COUNTA(H550,I550,J550)=0,"",IF(COUNTIF(AN$2:AN$7306,H550&amp;I550&amp;J550)&gt;0,"","Enter a valid assessment date.  ")))</f>
        <v/>
      </c>
      <c r="BD552" s="37" t="str">
        <f t="shared" ref="BD552" si="299">IF(AND(C550="",H550&amp;I550&amp;H550&amp;J550&lt;&gt;""),"Information on this lesion exists, but no evaluation result is entered.  ","")</f>
        <v/>
      </c>
      <c r="BE552" s="37" t="str">
        <f ca="1">IF(C550="","",IF(AZ457="","",IF(AZ457&gt;NOW(),"Visit date is in the future.  ","")))</f>
        <v/>
      </c>
      <c r="BF552" s="37" t="str">
        <f t="shared" ref="BF552" ca="1" si="300">IF(AZ550&lt;&gt;"",IF(AZ550&gt;NOW(),"Assessment date is in the future.  ",""),"")</f>
        <v/>
      </c>
      <c r="BG552" s="37" t="str">
        <f t="shared" ref="BG552" si="301">IF(AND(C550&lt;&gt;"",F550&lt;&gt;""),"The result cannot be provided if indicated as Not Done.  ","")</f>
        <v/>
      </c>
      <c r="BH552" s="37" t="str">
        <f>IF(AZ457="","",IF(AZ457&lt;=AZ451,"Visit date is not after visit or assessment dates in the prior visit.  ",""))</f>
        <v/>
      </c>
      <c r="BI552" s="37" t="str">
        <f>IF(AZ550&lt;&gt;"",IF(AZ550&lt;=AZ451,"Assessment date is not after visit or assessment dates in the prior visit.  ",""),"")</f>
        <v/>
      </c>
      <c r="BJ552" s="37" t="str">
        <f>IF(AND(C454="",OR(C550&lt;&gt;"",F550&lt;&gt;"")),"The Visit ID is missing.  ","")</f>
        <v/>
      </c>
      <c r="BK552" s="37" t="str">
        <f>IF(AND(OR(C550&lt;&gt;"",F550&lt;&gt;""),C$108=""),"No V0 lesion information exists for this same lesion (if you are adding a NEW lesion, go to New Lesion section).  ","")</f>
        <v/>
      </c>
      <c r="BM552" s="37" t="str">
        <f>IF(AND(C550&lt;&gt;"",COUNTIF(AJ$2:AJ$21,C454)&gt;1),"Visit ID already used.  ","")</f>
        <v/>
      </c>
      <c r="CA552" s="37" t="str">
        <f ca="1">IF(BA552&amp;BB552&amp;BC552&amp;BD552&amp;BE552&amp;BF552&amp;BG552&amp;BH552&amp;BI552&amp;BJ552&amp;BK552&amp;BL552&amp;BM552&amp;BN552&amp;BO552&amp;BP552&amp;BQ552&amp;BR552&amp;BS552&amp;BT552&amp;BU552&amp;BV452&amp;BW552&amp;BX552&amp;BY552&amp;BZ552&lt;&gt;"","V3Issue","V3Clean")</f>
        <v>V3Clean</v>
      </c>
    </row>
    <row r="553" spans="1:79" x14ac:dyDescent="0.25">
      <c r="A553" s="51"/>
      <c r="B553" s="91"/>
      <c r="C553" s="91"/>
      <c r="D553" s="91"/>
      <c r="E553" s="91"/>
      <c r="F553" s="91"/>
      <c r="G553" s="91"/>
      <c r="H553" s="91"/>
      <c r="I553" s="91"/>
      <c r="J553" s="91"/>
      <c r="K553" s="91"/>
      <c r="L553" s="91"/>
      <c r="M553" s="91"/>
      <c r="N553" s="91"/>
      <c r="O553" s="91"/>
      <c r="P553" s="91"/>
      <c r="Q553" s="4"/>
      <c r="AN553" s="63" t="s">
        <v>3784</v>
      </c>
      <c r="AZ553" s="37" t="str">
        <f>IFERROR(IF(COUNTA(H553,I553,J553)=3,DATE(J553,MATCH(I553,{"Jan";"Feb";"Mar";"Apr";"May";"Jun";"Jul";"Aug";"Sep";"Oct";"Nov";"Dec"},0),H553),""),"")</f>
        <v/>
      </c>
    </row>
    <row r="554" spans="1:79" x14ac:dyDescent="0.25">
      <c r="A554" s="51"/>
      <c r="B554" s="51"/>
      <c r="C554" s="51"/>
      <c r="D554" s="51"/>
      <c r="E554" s="51"/>
      <c r="F554" s="51"/>
      <c r="G554" s="51"/>
      <c r="H554" s="19"/>
      <c r="I554" s="4"/>
      <c r="J554" s="4"/>
      <c r="K554" s="4"/>
      <c r="L554" s="51"/>
      <c r="M554" s="51"/>
      <c r="N554" s="51"/>
      <c r="O554" s="51"/>
      <c r="P554" s="51"/>
      <c r="Q554" s="4"/>
      <c r="AN554" s="63" t="s">
        <v>3785</v>
      </c>
      <c r="AZ554" s="37" t="str">
        <f>IFERROR(IF(COUNTA(H554,I554,J554)=3,DATE(J554,MATCH(I554,{"Jan";"Feb";"Mar";"Apr";"May";"Jun";"Jul";"Aug";"Sep";"Oct";"Nov";"Dec"},0),H554),""),"")</f>
        <v/>
      </c>
    </row>
    <row r="555" spans="1:79" x14ac:dyDescent="0.25">
      <c r="A555" s="51"/>
      <c r="B555" s="51"/>
      <c r="C555" s="51"/>
      <c r="D555" s="51"/>
      <c r="E555" s="51"/>
      <c r="F555" s="51"/>
      <c r="G555" s="51"/>
      <c r="H555" s="19" t="s">
        <v>92</v>
      </c>
      <c r="I555" s="4"/>
      <c r="J555" s="4"/>
      <c r="K555" s="4"/>
      <c r="L555" s="51"/>
      <c r="M555" s="51"/>
      <c r="N555" s="51"/>
      <c r="O555" s="51"/>
      <c r="P555" s="51"/>
      <c r="Q555" s="4"/>
      <c r="AN555" s="63" t="s">
        <v>3786</v>
      </c>
      <c r="AZ555" s="37" t="str">
        <f>IFERROR(IF(COUNTA(H555,I555,J555)=3,DATE(J555,MATCH(I555,{"Jan";"Feb";"Mar";"Apr";"May";"Jun";"Jul";"Aug";"Sep";"Oct";"Nov";"Dec"},0),H555),""),"")</f>
        <v/>
      </c>
    </row>
    <row r="556" spans="1:79" x14ac:dyDescent="0.25">
      <c r="A556" s="51"/>
      <c r="B556" s="4"/>
      <c r="C556" s="25" t="s">
        <v>186</v>
      </c>
      <c r="D556" s="25"/>
      <c r="E556" s="25"/>
      <c r="F556" s="25" t="s">
        <v>315</v>
      </c>
      <c r="G556" s="4"/>
      <c r="H556" s="25" t="s">
        <v>47</v>
      </c>
      <c r="I556" s="25" t="s">
        <v>48</v>
      </c>
      <c r="J556" s="25" t="s">
        <v>49</v>
      </c>
      <c r="K556" s="4"/>
      <c r="L556" s="51"/>
      <c r="M556" s="51"/>
      <c r="N556" s="51"/>
      <c r="O556" s="51"/>
      <c r="P556" s="51"/>
      <c r="Q556" s="4"/>
      <c r="AN556" s="63" t="s">
        <v>3787</v>
      </c>
      <c r="AZ556" s="37" t="str">
        <f>IFERROR(IF(COUNTA(H556,I556,J556)=3,DATE(J556,MATCH(I556,{"Jan";"Feb";"Mar";"Apr";"May";"Jun";"Jul";"Aug";"Sep";"Oct";"Nov";"Dec"},0),H556),""),"")</f>
        <v/>
      </c>
    </row>
    <row r="557" spans="1:79" x14ac:dyDescent="0.25">
      <c r="A557" s="51"/>
      <c r="B557" s="34" t="str">
        <f xml:space="preserve"> C454&amp;" Non-Target Lesion (NT6)"</f>
        <v>V3 Non-Target Lesion (NT6)</v>
      </c>
      <c r="C557" s="74"/>
      <c r="D557" s="75"/>
      <c r="E557" s="4"/>
      <c r="F557" s="17"/>
      <c r="G557" s="4"/>
      <c r="H557" s="32"/>
      <c r="I557" s="32"/>
      <c r="J557" s="32"/>
      <c r="K557" s="4"/>
      <c r="L557" s="51"/>
      <c r="M557" s="51"/>
      <c r="N557" s="51"/>
      <c r="O557" s="51"/>
      <c r="P557" s="51"/>
      <c r="Q557" s="4"/>
      <c r="AN557" s="63" t="s">
        <v>3788</v>
      </c>
      <c r="AZ557" s="37" t="str">
        <f>IFERROR(IF(COUNTA(H557,I557,J557)=3,DATE(J557,MATCH(I557,{"Jan";"Feb";"Mar";"Apr";"May";"Jun";"Jul";"Aug";"Sep";"Oct";"Nov";"Dec"},0),H557),""),"")</f>
        <v/>
      </c>
    </row>
    <row r="558" spans="1:79" x14ac:dyDescent="0.25">
      <c r="A558" s="51"/>
      <c r="B558" s="23" t="s">
        <v>689</v>
      </c>
      <c r="C558" s="23" t="s">
        <v>690</v>
      </c>
      <c r="D558" s="23"/>
      <c r="E558" s="26"/>
      <c r="F558" s="23" t="s">
        <v>691</v>
      </c>
      <c r="G558" s="26"/>
      <c r="H558" s="23" t="s">
        <v>692</v>
      </c>
      <c r="I558" s="23" t="s">
        <v>693</v>
      </c>
      <c r="J558" s="23" t="s">
        <v>694</v>
      </c>
      <c r="K558" s="4"/>
      <c r="L558" s="51"/>
      <c r="M558" s="51"/>
      <c r="N558" s="51"/>
      <c r="O558" s="51"/>
      <c r="P558" s="51"/>
      <c r="Q558" s="4"/>
      <c r="AN558" s="63" t="s">
        <v>3789</v>
      </c>
      <c r="AZ558" s="37" t="str">
        <f>IFERROR(IF(COUNTA(H558,I558,J558)=3,DATE(J558,MATCH(I558,{"Jan";"Feb";"Mar";"Apr";"May";"Jun";"Jul";"Aug";"Sep";"Oct";"Nov";"Dec"},0),H558),""),"")</f>
        <v/>
      </c>
    </row>
    <row r="559" spans="1:79" x14ac:dyDescent="0.25">
      <c r="A559" s="51"/>
      <c r="B559" s="90" t="str">
        <f ca="1">BA559&amp;BB559&amp;BC559&amp;BD559&amp;BE559&amp;BF559&amp;BG559&amp;BH559&amp;BI559&amp;BJ559&amp;BK559&amp;BL559&amp;BM559</f>
        <v/>
      </c>
      <c r="C559" s="91"/>
      <c r="D559" s="91"/>
      <c r="E559" s="91"/>
      <c r="F559" s="91"/>
      <c r="G559" s="91"/>
      <c r="H559" s="91"/>
      <c r="I559" s="91"/>
      <c r="J559" s="91"/>
      <c r="K559" s="91"/>
      <c r="L559" s="91"/>
      <c r="M559" s="91"/>
      <c r="N559" s="91"/>
      <c r="O559" s="91"/>
      <c r="P559" s="91"/>
      <c r="Q559" s="4"/>
      <c r="AN559" s="63" t="s">
        <v>3790</v>
      </c>
      <c r="AZ559" s="37" t="str">
        <f>IFERROR(IF(COUNTA(H559,I559,J559)=3,DATE(J559,MATCH(I559,{"Jan";"Feb";"Mar";"Apr";"May";"Jun";"Jul";"Aug";"Sep";"Oct";"Nov";"Dec"},0),H559),""),"")</f>
        <v/>
      </c>
      <c r="BA559" s="37" t="str">
        <f>IF(AND(C457="",H557="",C557&lt;&gt;""),"Please enter a complete visit or assessment date.  ","")</f>
        <v/>
      </c>
      <c r="BB559" s="37" t="str">
        <f>IF(C557="","",IF(AND(COUNTA(C457,D457,E457)&gt;1,COUNTA(C457,D457,E457)&lt;3),"Please enter a complete visit date.  ",IF(COUNTA(C457,D457,E457)=0,"",IF(COUNTIF(AN$2:AN$7306,C457&amp;D457&amp;E457)&gt;0,"","Enter a valid visit date.  "))))</f>
        <v/>
      </c>
      <c r="BC559" s="37" t="str">
        <f>IF(AND(COUNTA(H557,I557,J557)&gt;1,COUNTA(H557,I557,J557)&lt;3),"Please enter a complete assessment date.  ",IF(COUNTA(H557,I557,J557)=0,"",IF(COUNTIF(AN$2:AN$7306,H557&amp;I557&amp;J557)&gt;0,"","Enter a valid assessment date.  ")))</f>
        <v/>
      </c>
      <c r="BD559" s="37" t="str">
        <f t="shared" ref="BD559" si="302">IF(AND(C557="",H557&amp;I557&amp;H557&amp;J557&lt;&gt;""),"Information on this lesion exists, but no evaluation result is entered.  ","")</f>
        <v/>
      </c>
      <c r="BE559" s="37" t="str">
        <f ca="1">IF(C557="","",IF(AZ457="","",IF(AZ457&gt;NOW(),"Visit date is in the future.  ","")))</f>
        <v/>
      </c>
      <c r="BF559" s="37" t="str">
        <f t="shared" ref="BF559" ca="1" si="303">IF(AZ557&lt;&gt;"",IF(AZ557&gt;NOW(),"Assessment date is in the future.  ",""),"")</f>
        <v/>
      </c>
      <c r="BG559" s="37" t="str">
        <f t="shared" ref="BG559" si="304">IF(AND(C557&lt;&gt;"",F557&lt;&gt;""),"The result cannot be provided if indicated as Not Done.  ","")</f>
        <v/>
      </c>
      <c r="BH559" s="37" t="str">
        <f>IF(AZ457="","",IF(AZ457&lt;=AZ451,"Visit date is not after visit or assessment dates in the prior visit.  ",""))</f>
        <v/>
      </c>
      <c r="BI559" s="37" t="str">
        <f>IF(AZ557&lt;&gt;"",IF(AZ557&lt;=AZ451,"Assessment date is not after visit or assessment dates in the prior visit.  ",""),"")</f>
        <v/>
      </c>
      <c r="BJ559" s="37" t="str">
        <f>IF(AND(C454="",OR(C557&lt;&gt;"",F557&lt;&gt;"")),"The Visit ID is missing.  ","")</f>
        <v/>
      </c>
      <c r="BK559" s="37" t="str">
        <f>IF(AND(OR(C557&lt;&gt;"",F557&lt;&gt;""),C$115=""),"No V0 lesion information exists for this same lesion (if you are adding a NEW lesion, go to New Lesion section).  ","")</f>
        <v/>
      </c>
      <c r="BM559" s="37" t="str">
        <f>IF(AND(C557&lt;&gt;"",COUNTIF(AJ$2:AJ$21,C454)&gt;1),"Visit ID already used.  ","")</f>
        <v/>
      </c>
      <c r="CA559" s="37" t="str">
        <f ca="1">IF(BA559&amp;BB559&amp;BC559&amp;BD559&amp;BE559&amp;BF559&amp;BG559&amp;BH559&amp;BI559&amp;BJ559&amp;BK559&amp;BL559&amp;BM559&amp;BN559&amp;BO559&amp;BP559&amp;BQ559&amp;BR559&amp;BS559&amp;BT559&amp;BU559&amp;BV459&amp;BW559&amp;BX559&amp;BY559&amp;BZ559&lt;&gt;"","V3Issue","V3Clean")</f>
        <v>V3Clean</v>
      </c>
    </row>
    <row r="560" spans="1:79" x14ac:dyDescent="0.25">
      <c r="A560" s="51"/>
      <c r="B560" s="91"/>
      <c r="C560" s="91"/>
      <c r="D560" s="91"/>
      <c r="E560" s="91"/>
      <c r="F560" s="91"/>
      <c r="G560" s="91"/>
      <c r="H560" s="91"/>
      <c r="I560" s="91"/>
      <c r="J560" s="91"/>
      <c r="K560" s="91"/>
      <c r="L560" s="91"/>
      <c r="M560" s="91"/>
      <c r="N560" s="91"/>
      <c r="O560" s="91"/>
      <c r="P560" s="91"/>
      <c r="Q560" s="4"/>
      <c r="AN560" s="63" t="s">
        <v>3791</v>
      </c>
      <c r="AZ560" s="37" t="str">
        <f>IFERROR(IF(COUNTA(H560,I560,J560)=3,DATE(J560,MATCH(I560,{"Jan";"Feb";"Mar";"Apr";"May";"Jun";"Jul";"Aug";"Sep";"Oct";"Nov";"Dec"},0),H560),""),"")</f>
        <v/>
      </c>
    </row>
    <row r="561" spans="1:79" x14ac:dyDescent="0.25">
      <c r="A561" s="51"/>
      <c r="B561" s="51"/>
      <c r="C561" s="51"/>
      <c r="D561" s="51"/>
      <c r="E561" s="51"/>
      <c r="F561" s="51"/>
      <c r="G561" s="51"/>
      <c r="H561" s="19"/>
      <c r="I561" s="4"/>
      <c r="J561" s="4"/>
      <c r="K561" s="4"/>
      <c r="L561" s="51"/>
      <c r="M561" s="51"/>
      <c r="N561" s="51"/>
      <c r="O561" s="51"/>
      <c r="P561" s="51"/>
      <c r="Q561" s="4"/>
      <c r="AN561" s="63" t="s">
        <v>3792</v>
      </c>
      <c r="AZ561" s="37" t="str">
        <f>IFERROR(IF(COUNTA(H561,I561,J561)=3,DATE(J561,MATCH(I561,{"Jan";"Feb";"Mar";"Apr";"May";"Jun";"Jul";"Aug";"Sep";"Oct";"Nov";"Dec"},0),H561),""),"")</f>
        <v/>
      </c>
    </row>
    <row r="562" spans="1:79" x14ac:dyDescent="0.25">
      <c r="A562" s="51"/>
      <c r="B562" s="51"/>
      <c r="C562" s="51"/>
      <c r="D562" s="51"/>
      <c r="E562" s="51"/>
      <c r="F562" s="51"/>
      <c r="G562" s="51"/>
      <c r="H562" s="19" t="s">
        <v>92</v>
      </c>
      <c r="I562" s="4"/>
      <c r="J562" s="4"/>
      <c r="K562" s="4"/>
      <c r="L562" s="51"/>
      <c r="M562" s="51"/>
      <c r="N562" s="51"/>
      <c r="O562" s="51"/>
      <c r="P562" s="51"/>
      <c r="Q562" s="4"/>
      <c r="AN562" s="63" t="s">
        <v>3793</v>
      </c>
      <c r="AZ562" s="37" t="str">
        <f>IFERROR(IF(COUNTA(H562,I562,J562)=3,DATE(J562,MATCH(I562,{"Jan";"Feb";"Mar";"Apr";"May";"Jun";"Jul";"Aug";"Sep";"Oct";"Nov";"Dec"},0),H562),""),"")</f>
        <v/>
      </c>
    </row>
    <row r="563" spans="1:79" x14ac:dyDescent="0.25">
      <c r="A563" s="51"/>
      <c r="B563" s="4"/>
      <c r="C563" s="25" t="s">
        <v>186</v>
      </c>
      <c r="D563" s="25"/>
      <c r="E563" s="25"/>
      <c r="F563" s="25" t="s">
        <v>315</v>
      </c>
      <c r="G563" s="4"/>
      <c r="H563" s="25" t="s">
        <v>47</v>
      </c>
      <c r="I563" s="25" t="s">
        <v>48</v>
      </c>
      <c r="J563" s="25" t="s">
        <v>49</v>
      </c>
      <c r="K563" s="4"/>
      <c r="L563" s="51"/>
      <c r="M563" s="51"/>
      <c r="N563" s="51"/>
      <c r="O563" s="51"/>
      <c r="P563" s="51"/>
      <c r="Q563" s="4"/>
      <c r="AN563" s="63" t="s">
        <v>3794</v>
      </c>
      <c r="AZ563" s="37" t="str">
        <f>IFERROR(IF(COUNTA(H563,I563,J563)=3,DATE(J563,MATCH(I563,{"Jan";"Feb";"Mar";"Apr";"May";"Jun";"Jul";"Aug";"Sep";"Oct";"Nov";"Dec"},0),H563),""),"")</f>
        <v/>
      </c>
    </row>
    <row r="564" spans="1:79" x14ac:dyDescent="0.25">
      <c r="A564" s="51"/>
      <c r="B564" s="34" t="str">
        <f xml:space="preserve"> C454&amp;" Non-Target Lesion (NT7)"</f>
        <v>V3 Non-Target Lesion (NT7)</v>
      </c>
      <c r="C564" s="74"/>
      <c r="D564" s="75"/>
      <c r="E564" s="4"/>
      <c r="F564" s="17"/>
      <c r="G564" s="4"/>
      <c r="H564" s="32"/>
      <c r="I564" s="32"/>
      <c r="J564" s="32"/>
      <c r="K564" s="4"/>
      <c r="L564" s="51"/>
      <c r="M564" s="51"/>
      <c r="N564" s="51"/>
      <c r="O564" s="51"/>
      <c r="P564" s="51"/>
      <c r="Q564" s="4"/>
      <c r="AN564" s="63" t="s">
        <v>3795</v>
      </c>
      <c r="AZ564" s="37" t="str">
        <f>IFERROR(IF(COUNTA(H564,I564,J564)=3,DATE(J564,MATCH(I564,{"Jan";"Feb";"Mar";"Apr";"May";"Jun";"Jul";"Aug";"Sep";"Oct";"Nov";"Dec"},0),H564),""),"")</f>
        <v/>
      </c>
    </row>
    <row r="565" spans="1:79" x14ac:dyDescent="0.25">
      <c r="A565" s="51"/>
      <c r="B565" s="23" t="s">
        <v>695</v>
      </c>
      <c r="C565" s="23" t="s">
        <v>696</v>
      </c>
      <c r="D565" s="23"/>
      <c r="E565" s="26"/>
      <c r="F565" s="23" t="s">
        <v>697</v>
      </c>
      <c r="G565" s="26"/>
      <c r="H565" s="23" t="s">
        <v>698</v>
      </c>
      <c r="I565" s="23" t="s">
        <v>699</v>
      </c>
      <c r="J565" s="23" t="s">
        <v>700</v>
      </c>
      <c r="K565" s="4"/>
      <c r="L565" s="51"/>
      <c r="M565" s="51"/>
      <c r="N565" s="51"/>
      <c r="O565" s="51"/>
      <c r="P565" s="51"/>
      <c r="Q565" s="4"/>
      <c r="AN565" s="63" t="s">
        <v>3796</v>
      </c>
      <c r="AZ565" s="37" t="str">
        <f>IFERROR(IF(COUNTA(H565,I565,J565)=3,DATE(J565,MATCH(I565,{"Jan";"Feb";"Mar";"Apr";"May";"Jun";"Jul";"Aug";"Sep";"Oct";"Nov";"Dec"},0),H565),""),"")</f>
        <v/>
      </c>
    </row>
    <row r="566" spans="1:79" x14ac:dyDescent="0.25">
      <c r="A566" s="51"/>
      <c r="B566" s="90" t="str">
        <f ca="1">BA566&amp;BB566&amp;BC566&amp;BD566&amp;BE566&amp;BF566&amp;BG566&amp;BH566&amp;BI566&amp;BJ566&amp;BK566&amp;BL566&amp;BM566</f>
        <v/>
      </c>
      <c r="C566" s="91"/>
      <c r="D566" s="91"/>
      <c r="E566" s="91"/>
      <c r="F566" s="91"/>
      <c r="G566" s="91"/>
      <c r="H566" s="91"/>
      <c r="I566" s="91"/>
      <c r="J566" s="91"/>
      <c r="K566" s="91"/>
      <c r="L566" s="91"/>
      <c r="M566" s="91"/>
      <c r="N566" s="91"/>
      <c r="O566" s="91"/>
      <c r="P566" s="91"/>
      <c r="Q566" s="4"/>
      <c r="AN566" s="63" t="s">
        <v>3797</v>
      </c>
      <c r="AZ566" s="37" t="str">
        <f>IFERROR(IF(COUNTA(H566,I566,J566)=3,DATE(J566,MATCH(I566,{"Jan";"Feb";"Mar";"Apr";"May";"Jun";"Jul";"Aug";"Sep";"Oct";"Nov";"Dec"},0),H566),""),"")</f>
        <v/>
      </c>
      <c r="BA566" s="37" t="str">
        <f>IF(AND(C457="",H564="",C564&lt;&gt;""),"Please enter a complete visit or assessment date.  ","")</f>
        <v/>
      </c>
      <c r="BB566" s="37" t="str">
        <f>IF(C564="","",IF(AND(COUNTA(C457,D457,E457)&gt;1,COUNTA(C457,D457,E457)&lt;3),"Please enter a complete visit date.  ",IF(COUNTA(C457,D457,E457)=0,"",IF(COUNTIF(AN$2:AN$7306,C457&amp;D457&amp;E457)&gt;0,"","Enter a valid visit date.  "))))</f>
        <v/>
      </c>
      <c r="BC566" s="37" t="str">
        <f>IF(AND(COUNTA(H564,I564,J564)&gt;1,COUNTA(H564,I564,J564)&lt;3),"Please enter a complete assessment date.  ",IF(COUNTA(H564,I564,J564)=0,"",IF(COUNTIF(AN$2:AN$7306,H564&amp;I564&amp;J564)&gt;0,"","Enter a valid assessment date.  ")))</f>
        <v/>
      </c>
      <c r="BD566" s="37" t="str">
        <f t="shared" ref="BD566" si="305">IF(AND(C564="",H564&amp;I564&amp;H564&amp;J564&lt;&gt;""),"Information on this lesion exists, but no evaluation result is entered.  ","")</f>
        <v/>
      </c>
      <c r="BE566" s="37" t="str">
        <f ca="1">IF(C564="","",IF(AZ457="","",IF(AZ457&gt;NOW(),"Visit date is in the future.  ","")))</f>
        <v/>
      </c>
      <c r="BF566" s="37" t="str">
        <f t="shared" ref="BF566" ca="1" si="306">IF(AZ564&lt;&gt;"",IF(AZ564&gt;NOW(),"Assessment date is in the future.  ",""),"")</f>
        <v/>
      </c>
      <c r="BG566" s="37" t="str">
        <f t="shared" ref="BG566" si="307">IF(AND(C564&lt;&gt;"",F564&lt;&gt;""),"The result cannot be provided if indicated as Not Done.  ","")</f>
        <v/>
      </c>
      <c r="BH566" s="37" t="str">
        <f>IF(AZ457="","",IF(AZ457&lt;=AZ451,"Visit date is not after visit or assessment dates in the prior visit.  ",""))</f>
        <v/>
      </c>
      <c r="BI566" s="37" t="str">
        <f>IF(AZ564&lt;&gt;"",IF(AZ564&lt;=AZ451,"Assessment date is not after visit or assessment dates in the prior visit.  ",""),"")</f>
        <v/>
      </c>
      <c r="BJ566" s="37" t="str">
        <f>IF(AND(C454="",OR(C564&lt;&gt;"",F564&lt;&gt;"")),"The Visit ID is missing.  ","")</f>
        <v/>
      </c>
      <c r="BK566" s="37" t="str">
        <f>IF(AND(OR(C564&lt;&gt;"",F564&lt;&gt;""),C$122=""),"No V0 lesion information exists for this same lesion (if you are adding a NEW lesion, go to New Lesion section).  ","")</f>
        <v/>
      </c>
      <c r="BM566" s="37" t="str">
        <f>IF(AND(C564&lt;&gt;"",COUNTIF(AJ$2:AJ$21,C454)&gt;1),"Visit ID already used.  ","")</f>
        <v/>
      </c>
      <c r="CA566" s="37" t="str">
        <f ca="1">IF(BA566&amp;BB566&amp;BC566&amp;BD566&amp;BE566&amp;BF566&amp;BG566&amp;BH566&amp;BI566&amp;BJ566&amp;BK566&amp;BL566&amp;BM566&amp;BN566&amp;BO566&amp;BP566&amp;BQ566&amp;BR566&amp;BS566&amp;BT566&amp;BU566&amp;BV466&amp;BW566&amp;BX566&amp;BY566&amp;BZ566&lt;&gt;"","V3Issue","V3Clean")</f>
        <v>V3Clean</v>
      </c>
    </row>
    <row r="567" spans="1:79" x14ac:dyDescent="0.25">
      <c r="A567" s="51"/>
      <c r="B567" s="91"/>
      <c r="C567" s="91"/>
      <c r="D567" s="91"/>
      <c r="E567" s="91"/>
      <c r="F567" s="91"/>
      <c r="G567" s="91"/>
      <c r="H567" s="91"/>
      <c r="I567" s="91"/>
      <c r="J567" s="91"/>
      <c r="K567" s="91"/>
      <c r="L567" s="91"/>
      <c r="M567" s="91"/>
      <c r="N567" s="91"/>
      <c r="O567" s="91"/>
      <c r="P567" s="91"/>
      <c r="Q567" s="4"/>
      <c r="AN567" s="63" t="s">
        <v>3798</v>
      </c>
      <c r="AZ567" s="37" t="str">
        <f>IFERROR(IF(COUNTA(H567,I567,J567)=3,DATE(J567,MATCH(I567,{"Jan";"Feb";"Mar";"Apr";"May";"Jun";"Jul";"Aug";"Sep";"Oct";"Nov";"Dec"},0),H567),""),"")</f>
        <v/>
      </c>
    </row>
    <row r="568" spans="1:79" x14ac:dyDescent="0.25">
      <c r="A568" s="51"/>
      <c r="B568" s="51"/>
      <c r="C568" s="51"/>
      <c r="D568" s="51"/>
      <c r="E568" s="51"/>
      <c r="F568" s="51"/>
      <c r="G568" s="51"/>
      <c r="H568" s="19"/>
      <c r="I568" s="4"/>
      <c r="J568" s="4"/>
      <c r="K568" s="4"/>
      <c r="L568" s="51"/>
      <c r="M568" s="51"/>
      <c r="N568" s="51"/>
      <c r="O568" s="51"/>
      <c r="P568" s="51"/>
      <c r="Q568" s="4"/>
      <c r="AN568" s="63" t="s">
        <v>3799</v>
      </c>
      <c r="AZ568" s="37" t="str">
        <f>IFERROR(IF(COUNTA(H568,I568,J568)=3,DATE(J568,MATCH(I568,{"Jan";"Feb";"Mar";"Apr";"May";"Jun";"Jul";"Aug";"Sep";"Oct";"Nov";"Dec"},0),H568),""),"")</f>
        <v/>
      </c>
    </row>
    <row r="569" spans="1:79" x14ac:dyDescent="0.25">
      <c r="A569" s="51"/>
      <c r="B569" s="51"/>
      <c r="C569" s="51"/>
      <c r="D569" s="51"/>
      <c r="E569" s="51"/>
      <c r="F569" s="51"/>
      <c r="G569" s="51"/>
      <c r="H569" s="19" t="s">
        <v>92</v>
      </c>
      <c r="I569" s="4"/>
      <c r="J569" s="4"/>
      <c r="K569" s="4"/>
      <c r="L569" s="51"/>
      <c r="M569" s="51"/>
      <c r="N569" s="51"/>
      <c r="O569" s="51"/>
      <c r="P569" s="51"/>
      <c r="Q569" s="4"/>
      <c r="AN569" s="63" t="s">
        <v>3800</v>
      </c>
      <c r="AZ569" s="37" t="str">
        <f>IFERROR(IF(COUNTA(H569,I569,J569)=3,DATE(J569,MATCH(I569,{"Jan";"Feb";"Mar";"Apr";"May";"Jun";"Jul";"Aug";"Sep";"Oct";"Nov";"Dec"},0),H569),""),"")</f>
        <v/>
      </c>
    </row>
    <row r="570" spans="1:79" x14ac:dyDescent="0.25">
      <c r="A570" s="51"/>
      <c r="B570" s="4"/>
      <c r="C570" s="25" t="s">
        <v>186</v>
      </c>
      <c r="D570" s="25"/>
      <c r="E570" s="25"/>
      <c r="F570" s="25" t="s">
        <v>315</v>
      </c>
      <c r="G570" s="4"/>
      <c r="H570" s="25" t="s">
        <v>47</v>
      </c>
      <c r="I570" s="25" t="s">
        <v>48</v>
      </c>
      <c r="J570" s="25" t="s">
        <v>49</v>
      </c>
      <c r="K570" s="4"/>
      <c r="L570" s="51"/>
      <c r="M570" s="51"/>
      <c r="N570" s="51"/>
      <c r="O570" s="51"/>
      <c r="P570" s="51"/>
      <c r="Q570" s="4"/>
      <c r="AN570" s="63" t="s">
        <v>3801</v>
      </c>
      <c r="AZ570" s="37" t="str">
        <f>IFERROR(IF(COUNTA(H570,I570,J570)=3,DATE(J570,MATCH(I570,{"Jan";"Feb";"Mar";"Apr";"May";"Jun";"Jul";"Aug";"Sep";"Oct";"Nov";"Dec"},0),H570),""),"")</f>
        <v/>
      </c>
    </row>
    <row r="571" spans="1:79" x14ac:dyDescent="0.25">
      <c r="A571" s="51"/>
      <c r="B571" s="34" t="str">
        <f xml:space="preserve"> C454&amp;" Non-Target Lesion (NT8)"</f>
        <v>V3 Non-Target Lesion (NT8)</v>
      </c>
      <c r="C571" s="74"/>
      <c r="D571" s="75"/>
      <c r="E571" s="4"/>
      <c r="F571" s="17"/>
      <c r="G571" s="4"/>
      <c r="H571" s="32"/>
      <c r="I571" s="32"/>
      <c r="J571" s="32"/>
      <c r="K571" s="4"/>
      <c r="L571" s="51"/>
      <c r="M571" s="51"/>
      <c r="N571" s="51"/>
      <c r="O571" s="51"/>
      <c r="P571" s="51"/>
      <c r="Q571" s="4"/>
      <c r="AN571" s="63" t="s">
        <v>3802</v>
      </c>
      <c r="AZ571" s="37" t="str">
        <f>IFERROR(IF(COUNTA(H571,I571,J571)=3,DATE(J571,MATCH(I571,{"Jan";"Feb";"Mar";"Apr";"May";"Jun";"Jul";"Aug";"Sep";"Oct";"Nov";"Dec"},0),H571),""),"")</f>
        <v/>
      </c>
    </row>
    <row r="572" spans="1:79" x14ac:dyDescent="0.25">
      <c r="A572" s="51"/>
      <c r="B572" s="23" t="s">
        <v>701</v>
      </c>
      <c r="C572" s="23" t="s">
        <v>702</v>
      </c>
      <c r="D572" s="23"/>
      <c r="E572" s="26"/>
      <c r="F572" s="23" t="s">
        <v>703</v>
      </c>
      <c r="G572" s="26"/>
      <c r="H572" s="23" t="s">
        <v>704</v>
      </c>
      <c r="I572" s="23" t="s">
        <v>705</v>
      </c>
      <c r="J572" s="23" t="s">
        <v>706</v>
      </c>
      <c r="K572" s="4"/>
      <c r="L572" s="51"/>
      <c r="M572" s="51"/>
      <c r="N572" s="51"/>
      <c r="O572" s="51"/>
      <c r="P572" s="51"/>
      <c r="Q572" s="4"/>
      <c r="AN572" s="63" t="s">
        <v>3803</v>
      </c>
      <c r="AZ572" s="37" t="str">
        <f>IFERROR(IF(COUNTA(H572,I572,J572)=3,DATE(J572,MATCH(I572,{"Jan";"Feb";"Mar";"Apr";"May";"Jun";"Jul";"Aug";"Sep";"Oct";"Nov";"Dec"},0),H572),""),"")</f>
        <v/>
      </c>
    </row>
    <row r="573" spans="1:79" x14ac:dyDescent="0.25">
      <c r="A573" s="51"/>
      <c r="B573" s="90" t="str">
        <f ca="1">BA573&amp;BB573&amp;BC573&amp;BD573&amp;BE573&amp;BF573&amp;BG573&amp;BH573&amp;BI573&amp;BJ573&amp;BK573&amp;BL573&amp;BM573</f>
        <v/>
      </c>
      <c r="C573" s="91"/>
      <c r="D573" s="91"/>
      <c r="E573" s="91"/>
      <c r="F573" s="91"/>
      <c r="G573" s="91"/>
      <c r="H573" s="91"/>
      <c r="I573" s="91"/>
      <c r="J573" s="91"/>
      <c r="K573" s="91"/>
      <c r="L573" s="91"/>
      <c r="M573" s="91"/>
      <c r="N573" s="91"/>
      <c r="O573" s="91"/>
      <c r="P573" s="91"/>
      <c r="Q573" s="4"/>
      <c r="AN573" s="63" t="s">
        <v>3804</v>
      </c>
      <c r="AZ573" s="37" t="str">
        <f>IFERROR(IF(COUNTA(H573,I573,J573)=3,DATE(J573,MATCH(I573,{"Jan";"Feb";"Mar";"Apr";"May";"Jun";"Jul";"Aug";"Sep";"Oct";"Nov";"Dec"},0),H573),""),"")</f>
        <v/>
      </c>
      <c r="BA573" s="37" t="str">
        <f>IF(AND(C457="",H571="",C571&lt;&gt;""),"Please enter a complete visit or assessment date.  ","")</f>
        <v/>
      </c>
      <c r="BB573" s="37" t="str">
        <f>IF(C571="","",IF(AND(COUNTA(C457,D457,E457)&gt;1,COUNTA(C457,D457,E457)&lt;3),"Please enter a complete visit date.  ",IF(COUNTA(C457,D457,E457)=0,"",IF(COUNTIF(AN$2:AN$7306,C457&amp;D457&amp;E457)&gt;0,"","Enter a valid visit date.  "))))</f>
        <v/>
      </c>
      <c r="BC573" s="37" t="str">
        <f>IF(AND(COUNTA(H571,I571,J571)&gt;1,COUNTA(H571,I571,J571)&lt;3),"Please enter a complete assessment date.  ",IF(COUNTA(H571,I571,J571)=0,"",IF(COUNTIF(AN$2:AN$7306,H571&amp;I571&amp;J571)&gt;0,"","Enter a valid assessment date.  ")))</f>
        <v/>
      </c>
      <c r="BD573" s="37" t="str">
        <f t="shared" ref="BD573" si="308">IF(AND(C571="",H571&amp;I571&amp;H571&amp;J571&lt;&gt;""),"Information on this lesion exists, but no evaluation result is entered.  ","")</f>
        <v/>
      </c>
      <c r="BE573" s="37" t="str">
        <f ca="1">IF(C571="","",IF(AZ457="","",IF(AZ457&gt;NOW(),"Visit date is in the future.  ","")))</f>
        <v/>
      </c>
      <c r="BF573" s="37" t="str">
        <f t="shared" ref="BF573" ca="1" si="309">IF(AZ571&lt;&gt;"",IF(AZ571&gt;NOW(),"Assessment date is in the future.  ",""),"")</f>
        <v/>
      </c>
      <c r="BG573" s="37" t="str">
        <f t="shared" ref="BG573" si="310">IF(AND(C571&lt;&gt;"",F571&lt;&gt;""),"The result cannot be provided if indicated as Not Done.  ","")</f>
        <v/>
      </c>
      <c r="BH573" s="37" t="str">
        <f>IF(AZ457="","",IF(AZ457&lt;=AZ451,"Visit date is not after visit or assessment dates in the prior visit.  ",""))</f>
        <v/>
      </c>
      <c r="BI573" s="37" t="str">
        <f>IF(AZ571&lt;&gt;"",IF(AZ571&lt;=AZ451,"Assessment date is not after visit or assessment dates in the prior visit.  ",""),"")</f>
        <v/>
      </c>
      <c r="BJ573" s="37" t="str">
        <f>IF(AND(C454="",OR(C571&lt;&gt;"",F571&lt;&gt;"")),"The Visit ID is missing.  ","")</f>
        <v/>
      </c>
      <c r="BK573" s="37" t="str">
        <f>IF(AND(OR(C571&lt;&gt;"",F571&lt;&gt;""),C$129=""),"No V0 lesion information exists for this same lesion (if you are adding a NEW lesion, go to New Lesion section).  ","")</f>
        <v/>
      </c>
      <c r="BM573" s="37" t="str">
        <f>IF(AND(C571&lt;&gt;"",COUNTIF(AJ$2:AJ$21,C454)&gt;1),"Visit ID already used.  ","")</f>
        <v/>
      </c>
      <c r="CA573" s="37" t="str">
        <f ca="1">IF(BA573&amp;BB573&amp;BC573&amp;BD573&amp;BE573&amp;BF573&amp;BG573&amp;BH573&amp;BI573&amp;BJ573&amp;BK573&amp;BL573&amp;BM573&amp;BN573&amp;BO573&amp;BP573&amp;BQ573&amp;BR573&amp;BS573&amp;BT573&amp;BU573&amp;BV473&amp;BW573&amp;BX573&amp;BY573&amp;BZ573&lt;&gt;"","V3Issue","V3Clean")</f>
        <v>V3Clean</v>
      </c>
    </row>
    <row r="574" spans="1:79" x14ac:dyDescent="0.25">
      <c r="A574" s="51"/>
      <c r="B574" s="91"/>
      <c r="C574" s="91"/>
      <c r="D574" s="91"/>
      <c r="E574" s="91"/>
      <c r="F574" s="91"/>
      <c r="G574" s="91"/>
      <c r="H574" s="91"/>
      <c r="I574" s="91"/>
      <c r="J574" s="91"/>
      <c r="K574" s="91"/>
      <c r="L574" s="91"/>
      <c r="M574" s="91"/>
      <c r="N574" s="91"/>
      <c r="O574" s="91"/>
      <c r="P574" s="91"/>
      <c r="Q574" s="4"/>
      <c r="AN574" s="63" t="s">
        <v>3805</v>
      </c>
      <c r="AZ574" s="37" t="str">
        <f>IFERROR(IF(COUNTA(H574,I574,J574)=3,DATE(J574,MATCH(I574,{"Jan";"Feb";"Mar";"Apr";"May";"Jun";"Jul";"Aug";"Sep";"Oct";"Nov";"Dec"},0),H574),""),"")</f>
        <v/>
      </c>
    </row>
    <row r="575" spans="1:79" x14ac:dyDescent="0.25">
      <c r="A575" s="51"/>
      <c r="B575" s="51"/>
      <c r="C575" s="51"/>
      <c r="D575" s="51"/>
      <c r="E575" s="51"/>
      <c r="F575" s="51"/>
      <c r="G575" s="51"/>
      <c r="H575" s="19"/>
      <c r="I575" s="4"/>
      <c r="J575" s="4"/>
      <c r="K575" s="4"/>
      <c r="L575" s="51"/>
      <c r="M575" s="51"/>
      <c r="N575" s="51"/>
      <c r="O575" s="51"/>
      <c r="P575" s="51"/>
      <c r="Q575" s="4"/>
      <c r="AN575" s="63" t="s">
        <v>3806</v>
      </c>
      <c r="AZ575" s="37" t="str">
        <f>IFERROR(IF(COUNTA(H575,I575,J575)=3,DATE(J575,MATCH(I575,{"Jan";"Feb";"Mar";"Apr";"May";"Jun";"Jul";"Aug";"Sep";"Oct";"Nov";"Dec"},0),H575),""),"")</f>
        <v/>
      </c>
    </row>
    <row r="576" spans="1:79" x14ac:dyDescent="0.25">
      <c r="A576" s="51"/>
      <c r="B576" s="51"/>
      <c r="C576" s="51"/>
      <c r="D576" s="51"/>
      <c r="E576" s="51"/>
      <c r="F576" s="51"/>
      <c r="G576" s="51"/>
      <c r="H576" s="19" t="s">
        <v>92</v>
      </c>
      <c r="I576" s="4"/>
      <c r="J576" s="4"/>
      <c r="K576" s="4"/>
      <c r="L576" s="51"/>
      <c r="M576" s="51"/>
      <c r="N576" s="51"/>
      <c r="O576" s="51"/>
      <c r="P576" s="51"/>
      <c r="Q576" s="4"/>
      <c r="AN576" s="63" t="s">
        <v>3807</v>
      </c>
      <c r="AZ576" s="37" t="str">
        <f>IFERROR(IF(COUNTA(H576,I576,J576)=3,DATE(J576,MATCH(I576,{"Jan";"Feb";"Mar";"Apr";"May";"Jun";"Jul";"Aug";"Sep";"Oct";"Nov";"Dec"},0),H576),""),"")</f>
        <v/>
      </c>
    </row>
    <row r="577" spans="1:79" x14ac:dyDescent="0.25">
      <c r="A577" s="51"/>
      <c r="B577" s="4"/>
      <c r="C577" s="25" t="s">
        <v>186</v>
      </c>
      <c r="D577" s="25"/>
      <c r="E577" s="25"/>
      <c r="F577" s="25" t="s">
        <v>315</v>
      </c>
      <c r="G577" s="4"/>
      <c r="H577" s="25" t="s">
        <v>47</v>
      </c>
      <c r="I577" s="25" t="s">
        <v>48</v>
      </c>
      <c r="J577" s="25" t="s">
        <v>49</v>
      </c>
      <c r="K577" s="4"/>
      <c r="L577" s="51"/>
      <c r="M577" s="51"/>
      <c r="N577" s="51"/>
      <c r="O577" s="51"/>
      <c r="P577" s="51"/>
      <c r="Q577" s="4"/>
      <c r="AN577" s="63" t="s">
        <v>3808</v>
      </c>
      <c r="AZ577" s="37" t="str">
        <f>IFERROR(IF(COUNTA(H577,I577,J577)=3,DATE(J577,MATCH(I577,{"Jan";"Feb";"Mar";"Apr";"May";"Jun";"Jul";"Aug";"Sep";"Oct";"Nov";"Dec"},0),H577),""),"")</f>
        <v/>
      </c>
    </row>
    <row r="578" spans="1:79" x14ac:dyDescent="0.25">
      <c r="A578" s="51"/>
      <c r="B578" s="34" t="str">
        <f xml:space="preserve"> C454&amp;" Non-Target Lesion (NT9)"</f>
        <v>V3 Non-Target Lesion (NT9)</v>
      </c>
      <c r="C578" s="74"/>
      <c r="D578" s="75"/>
      <c r="E578" s="4"/>
      <c r="F578" s="17"/>
      <c r="G578" s="4"/>
      <c r="H578" s="32"/>
      <c r="I578" s="32"/>
      <c r="J578" s="32"/>
      <c r="K578" s="4"/>
      <c r="L578" s="51"/>
      <c r="M578" s="51"/>
      <c r="N578" s="51"/>
      <c r="O578" s="51"/>
      <c r="P578" s="51"/>
      <c r="Q578" s="4"/>
      <c r="AN578" s="63" t="s">
        <v>3809</v>
      </c>
      <c r="AZ578" s="37" t="str">
        <f>IFERROR(IF(COUNTA(H578,I578,J578)=3,DATE(J578,MATCH(I578,{"Jan";"Feb";"Mar";"Apr";"May";"Jun";"Jul";"Aug";"Sep";"Oct";"Nov";"Dec"},0),H578),""),"")</f>
        <v/>
      </c>
    </row>
    <row r="579" spans="1:79" x14ac:dyDescent="0.25">
      <c r="A579" s="51"/>
      <c r="B579" s="23" t="s">
        <v>707</v>
      </c>
      <c r="C579" s="23" t="s">
        <v>708</v>
      </c>
      <c r="D579" s="23"/>
      <c r="E579" s="26"/>
      <c r="F579" s="23" t="s">
        <v>709</v>
      </c>
      <c r="G579" s="26"/>
      <c r="H579" s="23" t="s">
        <v>710</v>
      </c>
      <c r="I579" s="23" t="s">
        <v>711</v>
      </c>
      <c r="J579" s="23" t="s">
        <v>712</v>
      </c>
      <c r="K579" s="4"/>
      <c r="L579" s="51"/>
      <c r="M579" s="51"/>
      <c r="N579" s="51"/>
      <c r="O579" s="51"/>
      <c r="P579" s="51"/>
      <c r="Q579" s="4"/>
      <c r="AN579" s="63" t="s">
        <v>3810</v>
      </c>
      <c r="AZ579" s="37" t="str">
        <f>IFERROR(IF(COUNTA(H579,I579,J579)=3,DATE(J579,MATCH(I579,{"Jan";"Feb";"Mar";"Apr";"May";"Jun";"Jul";"Aug";"Sep";"Oct";"Nov";"Dec"},0),H579),""),"")</f>
        <v/>
      </c>
    </row>
    <row r="580" spans="1:79" x14ac:dyDescent="0.25">
      <c r="A580" s="51"/>
      <c r="B580" s="90" t="str">
        <f ca="1">BA580&amp;BB580&amp;BC580&amp;BD580&amp;BE580&amp;BF580&amp;BG580&amp;BH580&amp;BI580&amp;BJ580&amp;BK580&amp;BL580&amp;BM580</f>
        <v/>
      </c>
      <c r="C580" s="91"/>
      <c r="D580" s="91"/>
      <c r="E580" s="91"/>
      <c r="F580" s="91"/>
      <c r="G580" s="91"/>
      <c r="H580" s="91"/>
      <c r="I580" s="91"/>
      <c r="J580" s="91"/>
      <c r="K580" s="91"/>
      <c r="L580" s="91"/>
      <c r="M580" s="91"/>
      <c r="N580" s="91"/>
      <c r="O580" s="91"/>
      <c r="P580" s="91"/>
      <c r="Q580" s="4"/>
      <c r="AN580" s="63" t="s">
        <v>3811</v>
      </c>
      <c r="AZ580" s="37" t="str">
        <f>IFERROR(IF(COUNTA(H580,I580,J580)=3,DATE(J580,MATCH(I580,{"Jan";"Feb";"Mar";"Apr";"May";"Jun";"Jul";"Aug";"Sep";"Oct";"Nov";"Dec"},0),H580),""),"")</f>
        <v/>
      </c>
      <c r="BA580" s="37" t="str">
        <f>IF(AND(C457="",H578="",C578&lt;&gt;""),"Please enter a complete visit or assessment date.  ","")</f>
        <v/>
      </c>
      <c r="BB580" s="37" t="str">
        <f>IF(C578="","",IF(AND(COUNTA(C457,D457,E457)&gt;1,COUNTA(C457,D457,E457)&lt;3),"Please enter a complete visit date.  ",IF(COUNTA(C457,D457,E457)=0,"",IF(COUNTIF(AN$2:AN$7306,C457&amp;D457&amp;E457)&gt;0,"","Enter a valid visit date.  "))))</f>
        <v/>
      </c>
      <c r="BC580" s="37" t="str">
        <f>IF(AND(COUNTA(H578,I578,J578)&gt;1,COUNTA(H578,I578,J578)&lt;3),"Please enter a complete assessment date.  ",IF(COUNTA(H578,I578,J578)=0,"",IF(COUNTIF(AN$2:AN$7306,H578&amp;I578&amp;J578)&gt;0,"","Enter a valid assessment date.  ")))</f>
        <v/>
      </c>
      <c r="BD580" s="37" t="str">
        <f t="shared" ref="BD580" si="311">IF(AND(C578="",H578&amp;I578&amp;H578&amp;J578&lt;&gt;""),"Information on this lesion exists, but no evaluation result is entered.  ","")</f>
        <v/>
      </c>
      <c r="BE580" s="37" t="str">
        <f ca="1">IF(C578="","",IF(AZ457="","",IF(AZ457&gt;NOW(),"Visit date is in the future.  ","")))</f>
        <v/>
      </c>
      <c r="BF580" s="37" t="str">
        <f t="shared" ref="BF580" ca="1" si="312">IF(AZ578&lt;&gt;"",IF(AZ578&gt;NOW(),"Assessment date is in the future.  ",""),"")</f>
        <v/>
      </c>
      <c r="BG580" s="37" t="str">
        <f t="shared" ref="BG580" si="313">IF(AND(C578&lt;&gt;"",F578&lt;&gt;""),"The result cannot be provided if indicated as Not Done.  ","")</f>
        <v/>
      </c>
      <c r="BH580" s="37" t="str">
        <f>IF(AZ457="","",IF(AZ457&lt;=AZ451,"Visit date is not after visit or assessment dates in the prior visit.  ",""))</f>
        <v/>
      </c>
      <c r="BI580" s="37" t="str">
        <f>IF(AZ578&lt;&gt;"",IF(AZ578&lt;=AZ451,"Assessment date is not after visit or assessment dates in the prior visit.  ",""),"")</f>
        <v/>
      </c>
      <c r="BJ580" s="37" t="str">
        <f>IF(AND(C454="",OR(C578&lt;&gt;"",F578&lt;&gt;"")),"The Visit ID is missing.  ","")</f>
        <v/>
      </c>
      <c r="BK580" s="37" t="str">
        <f>IF(AND(OR(C578&lt;&gt;"",F578&lt;&gt;""),C$136=""),"No V0 lesion information exists for this same lesion (if you are adding a NEW lesion, go to New Lesion section).  ","")</f>
        <v/>
      </c>
      <c r="BM580" s="37" t="str">
        <f>IF(AND(C578&lt;&gt;"",COUNTIF(AJ$2:AJ$21,C454)&gt;1),"Visit ID already used.  ","")</f>
        <v/>
      </c>
      <c r="CA580" s="37" t="str">
        <f ca="1">IF(BA580&amp;BB580&amp;BC580&amp;BD580&amp;BE580&amp;BF580&amp;BG580&amp;BH580&amp;BI580&amp;BJ580&amp;BK580&amp;BL580&amp;BM580&amp;BN580&amp;BO580&amp;BP580&amp;BQ580&amp;BR580&amp;BS580&amp;BT580&amp;BU580&amp;BV480&amp;BW580&amp;BX580&amp;BY580&amp;BZ580&lt;&gt;"","V3Issue","V3Clean")</f>
        <v>V3Clean</v>
      </c>
    </row>
    <row r="581" spans="1:79" x14ac:dyDescent="0.25">
      <c r="A581" s="51"/>
      <c r="B581" s="91"/>
      <c r="C581" s="91"/>
      <c r="D581" s="91"/>
      <c r="E581" s="91"/>
      <c r="F581" s="91"/>
      <c r="G581" s="91"/>
      <c r="H581" s="91"/>
      <c r="I581" s="91"/>
      <c r="J581" s="91"/>
      <c r="K581" s="91"/>
      <c r="L581" s="91"/>
      <c r="M581" s="91"/>
      <c r="N581" s="91"/>
      <c r="O581" s="91"/>
      <c r="P581" s="91"/>
      <c r="Q581" s="4"/>
      <c r="AN581" s="63" t="s">
        <v>3812</v>
      </c>
      <c r="AZ581" s="37" t="str">
        <f>IFERROR(IF(COUNTA(H581,I581,J581)=3,DATE(J581,MATCH(I581,{"Jan";"Feb";"Mar";"Apr";"May";"Jun";"Jul";"Aug";"Sep";"Oct";"Nov";"Dec"},0),H581),""),"")</f>
        <v/>
      </c>
    </row>
    <row r="582" spans="1:79" x14ac:dyDescent="0.25">
      <c r="A582" s="51"/>
      <c r="B582" s="51"/>
      <c r="C582" s="51"/>
      <c r="D582" s="51"/>
      <c r="E582" s="51"/>
      <c r="F582" s="51"/>
      <c r="G582" s="51"/>
      <c r="H582" s="19"/>
      <c r="I582" s="4"/>
      <c r="J582" s="4"/>
      <c r="K582" s="4"/>
      <c r="L582" s="51"/>
      <c r="M582" s="51"/>
      <c r="N582" s="51"/>
      <c r="O582" s="51"/>
      <c r="P582" s="51"/>
      <c r="Q582" s="4"/>
      <c r="AN582" s="63" t="s">
        <v>3813</v>
      </c>
      <c r="AZ582" s="37" t="str">
        <f>IFERROR(IF(COUNTA(H582,I582,J582)=3,DATE(J582,MATCH(I582,{"Jan";"Feb";"Mar";"Apr";"May";"Jun";"Jul";"Aug";"Sep";"Oct";"Nov";"Dec"},0),H582),""),"")</f>
        <v/>
      </c>
    </row>
    <row r="583" spans="1:79" x14ac:dyDescent="0.25">
      <c r="A583" s="51"/>
      <c r="B583" s="51"/>
      <c r="C583" s="51"/>
      <c r="D583" s="51"/>
      <c r="E583" s="51"/>
      <c r="F583" s="51"/>
      <c r="G583" s="51"/>
      <c r="H583" s="19" t="s">
        <v>92</v>
      </c>
      <c r="I583" s="4"/>
      <c r="J583" s="4"/>
      <c r="K583" s="4"/>
      <c r="L583" s="51"/>
      <c r="M583" s="51"/>
      <c r="N583" s="51"/>
      <c r="O583" s="51"/>
      <c r="P583" s="51"/>
      <c r="Q583" s="4"/>
      <c r="AN583" s="63" t="s">
        <v>3814</v>
      </c>
      <c r="AZ583" s="37" t="str">
        <f>IFERROR(IF(COUNTA(H583,I583,J583)=3,DATE(J583,MATCH(I583,{"Jan";"Feb";"Mar";"Apr";"May";"Jun";"Jul";"Aug";"Sep";"Oct";"Nov";"Dec"},0),H583),""),"")</f>
        <v/>
      </c>
    </row>
    <row r="584" spans="1:79" x14ac:dyDescent="0.25">
      <c r="A584" s="51"/>
      <c r="B584" s="4"/>
      <c r="C584" s="25" t="s">
        <v>186</v>
      </c>
      <c r="D584" s="25"/>
      <c r="E584" s="25"/>
      <c r="F584" s="25" t="s">
        <v>315</v>
      </c>
      <c r="G584" s="4"/>
      <c r="H584" s="25" t="s">
        <v>47</v>
      </c>
      <c r="I584" s="25" t="s">
        <v>48</v>
      </c>
      <c r="J584" s="25" t="s">
        <v>49</v>
      </c>
      <c r="K584" s="4"/>
      <c r="L584" s="51"/>
      <c r="M584" s="51"/>
      <c r="N584" s="51"/>
      <c r="O584" s="4"/>
      <c r="P584" s="4"/>
      <c r="Q584" s="4"/>
      <c r="AN584" s="63" t="s">
        <v>3815</v>
      </c>
      <c r="AZ584" s="37" t="str">
        <f>IFERROR(IF(COUNTA(H584,I584,J584)=3,DATE(J584,MATCH(I584,{"Jan";"Feb";"Mar";"Apr";"May";"Jun";"Jul";"Aug";"Sep";"Oct";"Nov";"Dec"},0),H584),""),"")</f>
        <v/>
      </c>
    </row>
    <row r="585" spans="1:79" x14ac:dyDescent="0.25">
      <c r="A585" s="51"/>
      <c r="B585" s="34" t="str">
        <f xml:space="preserve"> C454&amp;" Non-Target Lesion (NT10)"</f>
        <v>V3 Non-Target Lesion (NT10)</v>
      </c>
      <c r="C585" s="74"/>
      <c r="D585" s="75"/>
      <c r="E585" s="4"/>
      <c r="F585" s="17"/>
      <c r="G585" s="4"/>
      <c r="H585" s="32"/>
      <c r="I585" s="32"/>
      <c r="J585" s="32"/>
      <c r="K585" s="4"/>
      <c r="L585" s="51"/>
      <c r="M585" s="51"/>
      <c r="N585" s="51"/>
      <c r="O585" s="4"/>
      <c r="P585" s="4"/>
      <c r="Q585" s="4"/>
      <c r="AN585" s="63" t="s">
        <v>3816</v>
      </c>
      <c r="AZ585" s="37" t="str">
        <f>IFERROR(IF(COUNTA(H585,I585,J585)=3,DATE(J585,MATCH(I585,{"Jan";"Feb";"Mar";"Apr";"May";"Jun";"Jul";"Aug";"Sep";"Oct";"Nov";"Dec"},0),H585),""),"")</f>
        <v/>
      </c>
    </row>
    <row r="586" spans="1:79" x14ac:dyDescent="0.25">
      <c r="A586" s="51"/>
      <c r="B586" s="23" t="s">
        <v>713</v>
      </c>
      <c r="C586" s="23" t="s">
        <v>714</v>
      </c>
      <c r="D586" s="23"/>
      <c r="E586" s="26"/>
      <c r="F586" s="23" t="s">
        <v>715</v>
      </c>
      <c r="G586" s="26"/>
      <c r="H586" s="23" t="s">
        <v>716</v>
      </c>
      <c r="I586" s="23" t="s">
        <v>717</v>
      </c>
      <c r="J586" s="23" t="s">
        <v>718</v>
      </c>
      <c r="K586" s="4"/>
      <c r="L586" s="51"/>
      <c r="M586" s="51"/>
      <c r="N586" s="51"/>
      <c r="O586" s="4"/>
      <c r="P586" s="4"/>
      <c r="Q586" s="4"/>
      <c r="AN586" s="63" t="s">
        <v>3817</v>
      </c>
      <c r="AZ586" s="37" t="str">
        <f>IFERROR(IF(COUNTA(H586,I586,J586)=3,DATE(J586,MATCH(I586,{"Jan";"Feb";"Mar";"Apr";"May";"Jun";"Jul";"Aug";"Sep";"Oct";"Nov";"Dec"},0),H586),""),"")</f>
        <v/>
      </c>
    </row>
    <row r="587" spans="1:79" x14ac:dyDescent="0.25">
      <c r="A587" s="51"/>
      <c r="B587" s="90" t="str">
        <f ca="1">BA587&amp;BB587&amp;BC587&amp;BD587&amp;BE587&amp;BF587&amp;BG587&amp;BH587&amp;BI587&amp;BJ587&amp;BK587&amp;BL587&amp;BM587</f>
        <v/>
      </c>
      <c r="C587" s="91"/>
      <c r="D587" s="91"/>
      <c r="E587" s="91"/>
      <c r="F587" s="91"/>
      <c r="G587" s="91"/>
      <c r="H587" s="91"/>
      <c r="I587" s="91"/>
      <c r="J587" s="91"/>
      <c r="K587" s="91"/>
      <c r="L587" s="91"/>
      <c r="M587" s="91"/>
      <c r="N587" s="91"/>
      <c r="O587" s="91"/>
      <c r="P587" s="91"/>
      <c r="Q587" s="4"/>
      <c r="AN587" s="63" t="s">
        <v>3818</v>
      </c>
      <c r="AZ587" s="37" t="str">
        <f>IFERROR(IF(COUNTA(H587,I587,J587)=3,DATE(J587,MATCH(I587,{"Jan";"Feb";"Mar";"Apr";"May";"Jun";"Jul";"Aug";"Sep";"Oct";"Nov";"Dec"},0),H587),""),"")</f>
        <v/>
      </c>
      <c r="BA587" s="37" t="str">
        <f>IF(AND(C457="",H585="",C585&lt;&gt;""),"Please enter a complete visit or assessment date.  ","")</f>
        <v/>
      </c>
      <c r="BB587" s="37" t="str">
        <f>IF(C585="","",IF(AND(COUNTA(C457,D457,E457)&gt;1,COUNTA(C457,D457,E457)&lt;3),"Please enter a complete visit date.  ",IF(COUNTA(C457,D457,E457)=0,"",IF(COUNTIF(AN$2:AN$7306,C457&amp;D457&amp;E457)&gt;0,"","Enter a valid visit date.  "))))</f>
        <v/>
      </c>
      <c r="BC587" s="37" t="str">
        <f>IF(AND(COUNTA(H585,I585,J585)&gt;1,COUNTA(H585,I585,J585)&lt;3),"Please enter a complete assessment date.  ",IF(COUNTA(H585,I585,J585)=0,"",IF(COUNTIF(AN$2:AN$7306,H585&amp;I585&amp;J585)&gt;0,"","Enter a valid assessment date.  ")))</f>
        <v/>
      </c>
      <c r="BD587" s="37" t="str">
        <f t="shared" ref="BD587" si="314">IF(AND(C585="",H585&amp;I585&amp;H585&amp;J585&lt;&gt;""),"Information on this lesion exists, but no evaluation result is entered.  ","")</f>
        <v/>
      </c>
      <c r="BE587" s="37" t="str">
        <f ca="1">IF(C585="","",IF(AZ457="","",IF(AZ457&gt;NOW(),"Visit date is in the future.  ","")))</f>
        <v/>
      </c>
      <c r="BF587" s="37" t="str">
        <f t="shared" ref="BF587" ca="1" si="315">IF(AZ585&lt;&gt;"",IF(AZ585&gt;NOW(),"Assessment date is in the future.  ",""),"")</f>
        <v/>
      </c>
      <c r="BG587" s="37" t="str">
        <f t="shared" ref="BG587" si="316">IF(AND(C585&lt;&gt;"",F585&lt;&gt;""),"The result cannot be provided if indicated as Not Done.  ","")</f>
        <v/>
      </c>
      <c r="BH587" s="37" t="str">
        <f>IF(AZ457="","",IF(AZ457&lt;=AZ451,"Visit date is not after visit or assessment dates in the prior visit.  ",""))</f>
        <v/>
      </c>
      <c r="BI587" s="37" t="str">
        <f>IF(AZ585&lt;&gt;"",IF(AZ585&lt;=AZ451,"Assessment date is not after visit or assessment dates in the prior visit.  ",""),"")</f>
        <v/>
      </c>
      <c r="BJ587" s="37" t="str">
        <f>IF(AND(C454="",OR(C585&lt;&gt;"",F585&lt;&gt;"")),"The Visit ID is missing.  ","")</f>
        <v/>
      </c>
      <c r="BK587" s="37" t="str">
        <f>IF(AND(OR(C585&lt;&gt;"",F585&lt;&gt;""),C$143=""),"No V0 lesion information exists for this same lesion (if you are adding a NEW lesion, go to New Lesion section).  ","")</f>
        <v/>
      </c>
      <c r="BM587" s="37" t="str">
        <f>IF(AND(C585&lt;&gt;"",COUNTIF(AJ$2:AJ$21,C454)&gt;1),"Visit ID already used.  ","")</f>
        <v/>
      </c>
      <c r="CA587" s="37" t="str">
        <f ca="1">IF(BA587&amp;BB587&amp;BC587&amp;BD587&amp;BE587&amp;BF587&amp;BG587&amp;BH587&amp;BI587&amp;BJ587&amp;BK587&amp;BL587&amp;BM587&amp;BN587&amp;BO587&amp;BP587&amp;BQ587&amp;BR587&amp;BS587&amp;BT587&amp;BU587&amp;BV487&amp;BW587&amp;BX587&amp;BY587&amp;BZ587&lt;&gt;"","V3Issue","V3Clean")</f>
        <v>V3Clean</v>
      </c>
    </row>
    <row r="588" spans="1:79" x14ac:dyDescent="0.25">
      <c r="A588" s="51"/>
      <c r="B588" s="91"/>
      <c r="C588" s="91"/>
      <c r="D588" s="91"/>
      <c r="E588" s="91"/>
      <c r="F588" s="91"/>
      <c r="G588" s="91"/>
      <c r="H588" s="91"/>
      <c r="I588" s="91"/>
      <c r="J588" s="91"/>
      <c r="K588" s="91"/>
      <c r="L588" s="91"/>
      <c r="M588" s="91"/>
      <c r="N588" s="91"/>
      <c r="O588" s="91"/>
      <c r="P588" s="91"/>
      <c r="Q588" s="4"/>
      <c r="AN588" s="63" t="s">
        <v>3819</v>
      </c>
      <c r="AZ588" s="37" t="str">
        <f>IFERROR(IF(COUNTA(H588,I588,J588)=3,DATE(J588,MATCH(I588,{"Jan";"Feb";"Mar";"Apr";"May";"Jun";"Jul";"Aug";"Sep";"Oct";"Nov";"Dec"},0),H588),""),"")</f>
        <v/>
      </c>
    </row>
    <row r="589" spans="1:79" x14ac:dyDescent="0.25">
      <c r="A589" s="51"/>
      <c r="B589" s="51"/>
      <c r="C589" s="29"/>
      <c r="D589" s="29"/>
      <c r="E589" s="29"/>
      <c r="F589" s="29"/>
      <c r="G589" s="29"/>
      <c r="H589" s="29"/>
      <c r="I589" s="29"/>
      <c r="J589" s="51"/>
      <c r="K589" s="51"/>
      <c r="L589" s="51"/>
      <c r="M589" s="51"/>
      <c r="N589" s="51"/>
      <c r="O589" s="51"/>
      <c r="P589" s="51"/>
      <c r="Q589" s="4"/>
      <c r="AN589" s="63" t="s">
        <v>3820</v>
      </c>
      <c r="AZ589" s="37" t="str">
        <f>IFERROR(IF(COUNTA(H589,I589,J589)=3,DATE(J589,MATCH(I589,{"Jan";"Feb";"Mar";"Apr";"May";"Jun";"Jul";"Aug";"Sep";"Oct";"Nov";"Dec"},0),H589),""),"")</f>
        <v/>
      </c>
    </row>
    <row r="590" spans="1:79" ht="29.25" customHeight="1" x14ac:dyDescent="0.35">
      <c r="A590" s="51"/>
      <c r="B590" s="92" t="s">
        <v>10538</v>
      </c>
      <c r="C590" s="93"/>
      <c r="D590" s="93"/>
      <c r="E590" s="93"/>
      <c r="F590" s="93"/>
      <c r="G590" s="93"/>
      <c r="H590" s="93"/>
      <c r="I590" s="51"/>
      <c r="J590" s="51"/>
      <c r="K590" s="51"/>
      <c r="L590" s="51"/>
      <c r="M590" s="51"/>
      <c r="N590" s="51"/>
      <c r="O590" s="51"/>
      <c r="P590" s="51"/>
      <c r="Q590" s="4"/>
      <c r="AN590" s="63" t="s">
        <v>3821</v>
      </c>
      <c r="AZ590" s="37" t="str">
        <f>IFERROR(IF(COUNTA(H590,I590,J590)=3,DATE(J590,MATCH(I590,{"Jan";"Feb";"Mar";"Apr";"May";"Jun";"Jul";"Aug";"Sep";"Oct";"Nov";"Dec"},0),H590),""),"")</f>
        <v/>
      </c>
    </row>
    <row r="591" spans="1:79" ht="12" customHeight="1" x14ac:dyDescent="0.25">
      <c r="A591" s="51"/>
      <c r="B591" s="51"/>
      <c r="C591" s="29"/>
      <c r="D591" s="29"/>
      <c r="E591" s="29"/>
      <c r="F591" s="29"/>
      <c r="G591" s="29"/>
      <c r="H591" s="29"/>
      <c r="I591" s="29"/>
      <c r="J591" s="51"/>
      <c r="K591" s="51"/>
      <c r="L591" s="51"/>
      <c r="M591" s="51"/>
      <c r="N591" s="51"/>
      <c r="O591" s="51"/>
      <c r="P591" s="51"/>
      <c r="Q591" s="4"/>
      <c r="AN591" s="63" t="s">
        <v>3822</v>
      </c>
      <c r="AZ591" s="37" t="str">
        <f>IFERROR(IF(COUNTA(H591,I591,J591)=3,DATE(J591,MATCH(I591,{"Jan";"Feb";"Mar";"Apr";"May";"Jun";"Jul";"Aug";"Sep";"Oct";"Nov";"Dec"},0),H591),""),"")</f>
        <v/>
      </c>
    </row>
    <row r="592" spans="1:79" x14ac:dyDescent="0.25">
      <c r="A592" s="51"/>
      <c r="B592" s="52"/>
      <c r="C592" s="51"/>
      <c r="D592" s="51"/>
      <c r="E592" s="51"/>
      <c r="F592" s="51"/>
      <c r="G592" s="51"/>
      <c r="H592" s="19" t="s">
        <v>92</v>
      </c>
      <c r="I592" s="4"/>
      <c r="J592" s="4"/>
      <c r="K592" s="51"/>
      <c r="L592" s="51"/>
      <c r="M592" s="51"/>
      <c r="N592" s="51"/>
      <c r="O592" s="51"/>
      <c r="P592" s="51"/>
      <c r="Q592" s="4"/>
      <c r="AN592" s="63" t="s">
        <v>3823</v>
      </c>
      <c r="AZ592" s="37" t="str">
        <f>IFERROR(IF(COUNTA(H592,I592,J592)=3,DATE(J592,MATCH(I592,{"Jan";"Feb";"Mar";"Apr";"May";"Jun";"Jul";"Aug";"Sep";"Oct";"Nov";"Dec"},0),H592),""),"")</f>
        <v/>
      </c>
    </row>
    <row r="593" spans="1:80" ht="16.5" thickBot="1" x14ac:dyDescent="0.3">
      <c r="A593" s="51"/>
      <c r="B593" s="80" t="str">
        <f>C454&amp;" TARGET TIMEPOINT RESPONSE:"</f>
        <v>V3 TARGET TIMEPOINT RESPONSE:</v>
      </c>
      <c r="C593" s="81"/>
      <c r="D593" s="51"/>
      <c r="E593" s="51"/>
      <c r="F593" s="25"/>
      <c r="G593" s="4"/>
      <c r="H593" s="25" t="s">
        <v>47</v>
      </c>
      <c r="I593" s="25" t="s">
        <v>48</v>
      </c>
      <c r="J593" s="25" t="s">
        <v>49</v>
      </c>
      <c r="K593" s="51"/>
      <c r="L593" s="51"/>
      <c r="M593" s="51"/>
      <c r="N593" s="51"/>
      <c r="O593" s="51"/>
      <c r="P593" s="51"/>
      <c r="Q593" s="51"/>
      <c r="R593" s="67"/>
      <c r="S593" s="67"/>
      <c r="T593" s="67"/>
      <c r="U593" s="67"/>
      <c r="V593" s="67"/>
      <c r="W593" s="67"/>
      <c r="X593" s="67"/>
      <c r="Y593" s="67"/>
      <c r="Z593" s="67"/>
      <c r="AA593" s="67"/>
      <c r="AB593" s="67"/>
      <c r="AC593" s="67"/>
      <c r="AD593" s="67"/>
      <c r="AE593" s="67"/>
      <c r="AF593" s="67"/>
      <c r="AG593" s="67"/>
      <c r="AH593" s="67"/>
      <c r="AI593" s="67"/>
      <c r="AK593" s="67"/>
      <c r="AL593" s="67"/>
      <c r="AM593" s="67"/>
      <c r="AN593" s="63" t="s">
        <v>3824</v>
      </c>
      <c r="AO593" s="67"/>
      <c r="AP593" s="67"/>
      <c r="AQ593" s="67"/>
      <c r="AR593" s="67"/>
      <c r="AS593" s="67"/>
      <c r="AT593" s="67"/>
      <c r="AU593" s="67"/>
      <c r="AV593" s="67"/>
      <c r="AW593" s="67"/>
      <c r="AX593" s="67"/>
      <c r="AY593" s="67"/>
      <c r="AZ593" s="37" t="str">
        <f>IFERROR(IF(COUNTA(H593,I593,J593)=3,DATE(J593,MATCH(I593,{"Jan";"Feb";"Mar";"Apr";"May";"Jun";"Jul";"Aug";"Sep";"Oct";"Nov";"Dec"},0),H593),""),"")</f>
        <v/>
      </c>
      <c r="BA593" s="67"/>
      <c r="BB593" s="67"/>
    </row>
    <row r="594" spans="1:80" ht="15.75" thickBot="1" x14ac:dyDescent="0.3">
      <c r="A594" s="51"/>
      <c r="B594" s="70"/>
      <c r="C594" s="82"/>
      <c r="D594" s="51"/>
      <c r="E594" s="51"/>
      <c r="F594" s="25"/>
      <c r="G594" s="4"/>
      <c r="H594" s="32"/>
      <c r="I594" s="32"/>
      <c r="J594" s="32"/>
      <c r="K594" s="51"/>
      <c r="L594" s="83" t="str">
        <f ca="1">BA594&amp;BB594&amp;BC594&amp;BD594&amp;BE594&amp;BF594&amp;BG594&amp;BH594&amp;BI594&amp;BJ594&amp;BK594</f>
        <v/>
      </c>
      <c r="M594" s="84"/>
      <c r="N594" s="84"/>
      <c r="O594" s="84"/>
      <c r="P594" s="84"/>
      <c r="Q594" s="51"/>
      <c r="R594" s="67"/>
      <c r="S594" s="67"/>
      <c r="T594" s="67"/>
      <c r="U594" s="67"/>
      <c r="V594" s="67"/>
      <c r="W594" s="67"/>
      <c r="X594" s="67"/>
      <c r="Y594" s="67"/>
      <c r="Z594" s="67"/>
      <c r="AA594" s="67"/>
      <c r="AB594" s="67"/>
      <c r="AC594" s="67"/>
      <c r="AD594" s="67"/>
      <c r="AE594" s="67"/>
      <c r="AF594" s="67"/>
      <c r="AG594" s="67"/>
      <c r="AH594" s="67"/>
      <c r="AI594" s="67"/>
      <c r="AK594" s="67"/>
      <c r="AL594" s="67"/>
      <c r="AM594" s="67"/>
      <c r="AN594" s="63" t="s">
        <v>3825</v>
      </c>
      <c r="AO594" s="67"/>
      <c r="AP594" s="67"/>
      <c r="AQ594" s="67"/>
      <c r="AR594" s="67"/>
      <c r="AS594" s="67"/>
      <c r="AT594" s="67"/>
      <c r="AU594" s="67"/>
      <c r="AV594" s="67"/>
      <c r="AW594" s="67"/>
      <c r="AX594" s="67"/>
      <c r="AY594" s="67"/>
      <c r="AZ594" s="37" t="str">
        <f>IFERROR(IF(COUNTA(H594,I594,J594)=3,DATE(J594,MATCH(I594,{"Jan";"Feb";"Mar";"Apr";"May";"Jun";"Jul";"Aug";"Sep";"Oct";"Nov";"Dec"},0),H594),""),"")</f>
        <v/>
      </c>
      <c r="BA594" s="37" t="str">
        <f>IF(AND(C457="",H594="",B594&lt;&gt;""),"Please enter a complete visit or assessment date.  ","")</f>
        <v/>
      </c>
      <c r="BB594" s="37" t="str">
        <f>IF(B594="","",IF(AND(COUNTA(C457,D457,E457)&gt;1,COUNTA(C457,D457,E457)&lt;3),"Please enter a complete visit date.  ",IF(COUNTA(C457,D457,E457)=0,"",IF(COUNTIF(AN$2:AN$7306,C457&amp;D457&amp;E457)&gt;0,"","Enter a valid visit date.  "))))</f>
        <v/>
      </c>
      <c r="BC594" s="37" t="str">
        <f>IF(AND(COUNTA(H594,I594,J594)&gt;1,COUNTA(H594,I594,J594)&lt;3),"Please enter a complete assessment date.  ",IF(COUNTA(H594,I594,J594)=0,"",IF(COUNTIF(AN$2:AN$7306,H594&amp;I594&amp;J594)&gt;0,"","Enter a valid assessment date.  ")))</f>
        <v/>
      </c>
      <c r="BD594" s="37" t="str">
        <f>IF(AND(B594="",H594&amp;I594&amp;J594&lt;&gt;""),"Assessment date entered, but no response is entered.  ","")</f>
        <v/>
      </c>
      <c r="BE594" s="37" t="str">
        <f ca="1">IF(B594="","",IF(AZ457="","",IF(AZ457&gt;NOW(),"Visit date is in the future.  ","")))</f>
        <v/>
      </c>
      <c r="BF594" s="37" t="str">
        <f ca="1">IF(AZ594&lt;&gt;"",IF(AZ594&gt;NOW(),"Assessment date is in the future.  ",""),"")</f>
        <v/>
      </c>
      <c r="BG594" s="37" t="str">
        <f>IF(AND(B594&lt;&gt;"",F594&lt;&gt;""),"The response cannot be provided if indicated as Not Done.  ","")</f>
        <v/>
      </c>
      <c r="BH594" s="37" t="str">
        <f>IF(AZ457="","",IF(AZ457&lt;=AZ451,"Visit date is not after visit or assessment dates in the prior visit.  ",""))</f>
        <v/>
      </c>
      <c r="BI594" s="37" t="str">
        <f>IF(AZ594&lt;&gt;"",IF(AZ594&lt;=AZ451,"Assessment date is not after visit or assessment dates in the prior visit.  ",""),"")</f>
        <v/>
      </c>
      <c r="BJ594" s="37" t="str">
        <f>IF(AND(C454="",B594&lt;&gt;""),"The Visit ID is missing.  ","")</f>
        <v/>
      </c>
      <c r="CA594" s="37" t="str">
        <f ca="1">IF(BA594&amp;BB594&amp;BC594&amp;BD594&amp;BE594&amp;BF594&amp;BG594&amp;BH594&amp;BI594&amp;BJ594&amp;BK594&amp;BL594&amp;BM594&amp;BN594&amp;BO594&amp;BP594&amp;BQ594&amp;BR594&amp;BS594&amp;BT594&amp;BU594&amp;BV494&amp;BW594&amp;BX594&amp;BY594&amp;BZ594&lt;&gt;"","V3Issue","V3Clean")</f>
        <v>V3Clean</v>
      </c>
    </row>
    <row r="595" spans="1:80" x14ac:dyDescent="0.25">
      <c r="A595" s="51"/>
      <c r="B595" s="23" t="s">
        <v>719</v>
      </c>
      <c r="C595" s="51"/>
      <c r="D595" s="51"/>
      <c r="E595" s="51"/>
      <c r="F595" s="25"/>
      <c r="G595" s="26"/>
      <c r="H595" s="23" t="s">
        <v>720</v>
      </c>
      <c r="I595" s="23" t="s">
        <v>721</v>
      </c>
      <c r="J595" s="23" t="s">
        <v>722</v>
      </c>
      <c r="K595" s="51"/>
      <c r="L595" s="84"/>
      <c r="M595" s="84"/>
      <c r="N595" s="84"/>
      <c r="O595" s="84"/>
      <c r="P595" s="84"/>
      <c r="Q595" s="51"/>
      <c r="R595" s="67"/>
      <c r="S595" s="67"/>
      <c r="T595" s="67"/>
      <c r="U595" s="67"/>
      <c r="V595" s="67"/>
      <c r="W595" s="67"/>
      <c r="X595" s="67"/>
      <c r="Y595" s="67"/>
      <c r="Z595" s="67"/>
      <c r="AA595" s="67"/>
      <c r="AB595" s="67"/>
      <c r="AC595" s="67"/>
      <c r="AD595" s="67"/>
      <c r="AE595" s="67"/>
      <c r="AF595" s="67"/>
      <c r="AG595" s="67"/>
      <c r="AH595" s="67"/>
      <c r="AI595" s="67"/>
      <c r="AK595" s="67"/>
      <c r="AL595" s="67"/>
      <c r="AM595" s="67"/>
      <c r="AN595" s="63" t="s">
        <v>3826</v>
      </c>
      <c r="AO595" s="67"/>
      <c r="AP595" s="67"/>
      <c r="AQ595" s="67"/>
      <c r="AR595" s="67"/>
      <c r="AS595" s="67"/>
      <c r="AT595" s="67"/>
      <c r="AU595" s="67"/>
      <c r="AV595" s="67"/>
      <c r="AW595" s="67"/>
      <c r="AX595" s="67"/>
      <c r="AY595" s="67"/>
      <c r="AZ595" s="37" t="str">
        <f>IFERROR(IF(COUNTA(H595,I595,J595)=3,DATE(J595,MATCH(I595,{"Jan";"Feb";"Mar";"Apr";"May";"Jun";"Jul";"Aug";"Sep";"Oct";"Nov";"Dec"},0),H595),""),"")</f>
        <v/>
      </c>
      <c r="BA595" s="67"/>
      <c r="BB595" s="67"/>
    </row>
    <row r="596" spans="1:80" x14ac:dyDescent="0.25">
      <c r="A596" s="51"/>
      <c r="B596" s="51"/>
      <c r="C596" s="51"/>
      <c r="D596" s="51"/>
      <c r="E596" s="51"/>
      <c r="F596" s="25"/>
      <c r="G596" s="51"/>
      <c r="H596" s="19" t="s">
        <v>92</v>
      </c>
      <c r="I596" s="4"/>
      <c r="J596" s="4"/>
      <c r="K596" s="51"/>
      <c r="L596" s="51"/>
      <c r="M596" s="51"/>
      <c r="N596" s="51"/>
      <c r="O596" s="51"/>
      <c r="P596" s="51"/>
      <c r="Q596" s="51"/>
      <c r="R596" s="67"/>
      <c r="S596" s="67"/>
      <c r="T596" s="67"/>
      <c r="U596" s="67"/>
      <c r="V596" s="67"/>
      <c r="W596" s="67"/>
      <c r="X596" s="67"/>
      <c r="Y596" s="67"/>
      <c r="Z596" s="67"/>
      <c r="AA596" s="67"/>
      <c r="AB596" s="67"/>
      <c r="AC596" s="67"/>
      <c r="AD596" s="67"/>
      <c r="AE596" s="67"/>
      <c r="AF596" s="67"/>
      <c r="AG596" s="67"/>
      <c r="AH596" s="67"/>
      <c r="AI596" s="67"/>
      <c r="AK596" s="67"/>
      <c r="AL596" s="67"/>
      <c r="AM596" s="67"/>
      <c r="AN596" s="63" t="s">
        <v>3827</v>
      </c>
      <c r="AO596" s="67"/>
      <c r="AP596" s="67"/>
      <c r="AQ596" s="67"/>
      <c r="AR596" s="67"/>
      <c r="AS596" s="67"/>
      <c r="AT596" s="67"/>
      <c r="AU596" s="67"/>
      <c r="AV596" s="67"/>
      <c r="AW596" s="67"/>
      <c r="AX596" s="67"/>
      <c r="AY596" s="67"/>
      <c r="AZ596" s="37" t="str">
        <f>IFERROR(IF(COUNTA(H596,I596,J596)=3,DATE(J596,MATCH(I596,{"Jan";"Feb";"Mar";"Apr";"May";"Jun";"Jul";"Aug";"Sep";"Oct";"Nov";"Dec"},0),H596),""),"")</f>
        <v/>
      </c>
      <c r="BA596" s="67"/>
      <c r="BB596" s="67"/>
    </row>
    <row r="597" spans="1:80" ht="16.5" thickBot="1" x14ac:dyDescent="0.3">
      <c r="A597" s="51"/>
      <c r="B597" s="80" t="str">
        <f>C454&amp;" NON-TARGET TIMEPOINT RESPONSE:"</f>
        <v>V3 NON-TARGET TIMEPOINT RESPONSE:</v>
      </c>
      <c r="C597" s="81"/>
      <c r="D597" s="51"/>
      <c r="E597" s="51"/>
      <c r="F597" s="25"/>
      <c r="G597" s="4"/>
      <c r="H597" s="25" t="s">
        <v>47</v>
      </c>
      <c r="I597" s="25" t="s">
        <v>48</v>
      </c>
      <c r="J597" s="25" t="s">
        <v>49</v>
      </c>
      <c r="K597" s="51"/>
      <c r="L597" s="51"/>
      <c r="M597" s="51"/>
      <c r="N597" s="51"/>
      <c r="O597" s="51"/>
      <c r="P597" s="51"/>
      <c r="Q597" s="51"/>
      <c r="R597" s="67"/>
      <c r="S597" s="67"/>
      <c r="T597" s="67"/>
      <c r="U597" s="67"/>
      <c r="V597" s="67"/>
      <c r="W597" s="67"/>
      <c r="X597" s="67"/>
      <c r="Y597" s="67"/>
      <c r="Z597" s="67"/>
      <c r="AA597" s="67"/>
      <c r="AB597" s="67"/>
      <c r="AC597" s="67"/>
      <c r="AD597" s="67"/>
      <c r="AE597" s="67"/>
      <c r="AF597" s="67"/>
      <c r="AG597" s="67"/>
      <c r="AH597" s="67"/>
      <c r="AI597" s="67"/>
      <c r="AK597" s="67"/>
      <c r="AL597" s="67"/>
      <c r="AM597" s="67"/>
      <c r="AN597" s="63" t="s">
        <v>3828</v>
      </c>
      <c r="AO597" s="67"/>
      <c r="AP597" s="67"/>
      <c r="AQ597" s="67"/>
      <c r="AR597" s="67"/>
      <c r="AS597" s="67"/>
      <c r="AT597" s="67"/>
      <c r="AU597" s="67"/>
      <c r="AV597" s="67"/>
      <c r="AW597" s="67"/>
      <c r="AX597" s="67"/>
      <c r="AY597" s="67"/>
      <c r="AZ597" s="37" t="str">
        <f>IFERROR(IF(COUNTA(H597,I597,J597)=3,DATE(J597,MATCH(I597,{"Jan";"Feb";"Mar";"Apr";"May";"Jun";"Jul";"Aug";"Sep";"Oct";"Nov";"Dec"},0),H597),""),"")</f>
        <v/>
      </c>
      <c r="BA597" s="67"/>
      <c r="BB597" s="67"/>
    </row>
    <row r="598" spans="1:80" ht="15.75" thickBot="1" x14ac:dyDescent="0.3">
      <c r="A598" s="51"/>
      <c r="B598" s="70"/>
      <c r="C598" s="82"/>
      <c r="D598" s="51"/>
      <c r="E598" s="51"/>
      <c r="F598" s="25"/>
      <c r="G598" s="4"/>
      <c r="H598" s="32"/>
      <c r="I598" s="32"/>
      <c r="J598" s="32"/>
      <c r="K598" s="51"/>
      <c r="L598" s="83" t="str">
        <f ca="1">BA598&amp;BB598&amp;BC598&amp;BD598&amp;BE598&amp;BF598&amp;BG598&amp;BH598&amp;BI598&amp;BJ598&amp;BK598</f>
        <v/>
      </c>
      <c r="M598" s="84"/>
      <c r="N598" s="84"/>
      <c r="O598" s="84"/>
      <c r="P598" s="84"/>
      <c r="Q598" s="51"/>
      <c r="R598" s="67"/>
      <c r="S598" s="67"/>
      <c r="T598" s="67"/>
      <c r="U598" s="67"/>
      <c r="V598" s="67"/>
      <c r="W598" s="67"/>
      <c r="X598" s="67"/>
      <c r="Y598" s="67"/>
      <c r="Z598" s="67"/>
      <c r="AA598" s="67"/>
      <c r="AB598" s="67"/>
      <c r="AC598" s="67"/>
      <c r="AD598" s="67"/>
      <c r="AE598" s="67"/>
      <c r="AF598" s="67"/>
      <c r="AG598" s="67"/>
      <c r="AH598" s="67"/>
      <c r="AI598" s="67"/>
      <c r="AK598" s="67"/>
      <c r="AL598" s="67"/>
      <c r="AM598" s="67"/>
      <c r="AN598" s="63" t="s">
        <v>3829</v>
      </c>
      <c r="AO598" s="67"/>
      <c r="AP598" s="67"/>
      <c r="AQ598" s="67"/>
      <c r="AR598" s="67"/>
      <c r="AS598" s="67"/>
      <c r="AT598" s="67"/>
      <c r="AU598" s="67"/>
      <c r="AV598" s="67"/>
      <c r="AW598" s="67"/>
      <c r="AX598" s="67"/>
      <c r="AY598" s="67"/>
      <c r="AZ598" s="37" t="str">
        <f>IFERROR(IF(COUNTA(H598,I598,J598)=3,DATE(J598,MATCH(I598,{"Jan";"Feb";"Mar";"Apr";"May";"Jun";"Jul";"Aug";"Sep";"Oct";"Nov";"Dec"},0),H598),""),"")</f>
        <v/>
      </c>
      <c r="BA598" s="37" t="str">
        <f>IF(AND(C457="",H598="",B598&lt;&gt;""),"Please enter a complete visit or assessment date.  ","")</f>
        <v/>
      </c>
      <c r="BB598" s="37" t="str">
        <f>IF(B598="","",IF(AND(COUNTA(C457,D457,E457)&gt;1,COUNTA(C457,D457,E457)&lt;3),"Please enter a complete visit date.  ",IF(COUNTA(C457,D457,E457)=0,"",IF(COUNTIF(AN$2:AN$7306,C457&amp;D457&amp;E457)&gt;0,"","Enter a valid visit date.  "))))</f>
        <v/>
      </c>
      <c r="BC598" s="37" t="str">
        <f>IF(AND(COUNTA(H598,I598,J598)&gt;1,COUNTA(H598,I598,J598)&lt;3),"Please enter a complete assessment date.  ",IF(COUNTA(H598,I598,J598)=0,"",IF(COUNTIF(AN$2:AN$7306,H598&amp;I598&amp;J598)&gt;0,"","Enter a valid assessment date.  ")))</f>
        <v/>
      </c>
      <c r="BD598" s="37" t="str">
        <f t="shared" ref="BD598" si="317">IF(AND(B598="",H598&amp;I598&amp;J598&lt;&gt;""),"Assessment date entered, but no response is entered.  ","")</f>
        <v/>
      </c>
      <c r="BE598" s="37" t="str">
        <f ca="1">IF(B598="","",IF(AZ457="","",IF(AZ457&gt;NOW(),"Visit date is in the future.  ","")))</f>
        <v/>
      </c>
      <c r="BF598" s="37" t="str">
        <f t="shared" ref="BF598" ca="1" si="318">IF(AZ598&lt;&gt;"",IF(AZ598&gt;NOW(),"Assessment date is in the future.  ",""),"")</f>
        <v/>
      </c>
      <c r="BG598" s="37" t="str">
        <f t="shared" ref="BG598" si="319">IF(AND(B598&lt;&gt;"",F598&lt;&gt;""),"The response cannot be provided if indicated as Not Done.  ","")</f>
        <v/>
      </c>
      <c r="BH598" s="37" t="str">
        <f>IF(AZ457="","",IF(AZ457&lt;=AZ451,"Visit date is not after visit or assessment dates in the prior visit.  ",""))</f>
        <v/>
      </c>
      <c r="BI598" s="37" t="str">
        <f>IF(AZ598&lt;&gt;"",IF(AZ598&lt;=AZ451,"Assessment date is not after visit or assessment dates in the prior visit.  ",""),"")</f>
        <v/>
      </c>
      <c r="BJ598" s="37" t="str">
        <f>IF(AND(C454="",B598&lt;&gt;""),"The Visit ID is missing.  ","")</f>
        <v/>
      </c>
      <c r="CA598" s="37" t="str">
        <f ca="1">IF(BA598&amp;BB598&amp;BC598&amp;BD598&amp;BE598&amp;BF598&amp;BG598&amp;BH598&amp;BI598&amp;BJ598&amp;BK598&amp;BL598&amp;BM598&amp;BN598&amp;BO598&amp;BP598&amp;BQ598&amp;BR598&amp;BS598&amp;BT598&amp;BU598&amp;BV498&amp;BW598&amp;BX598&amp;BY598&amp;BZ598&lt;&gt;"","V3Issue","V3Clean")</f>
        <v>V3Clean</v>
      </c>
    </row>
    <row r="599" spans="1:80" x14ac:dyDescent="0.25">
      <c r="A599" s="51"/>
      <c r="B599" s="23" t="s">
        <v>723</v>
      </c>
      <c r="C599" s="51"/>
      <c r="D599" s="51"/>
      <c r="E599" s="51"/>
      <c r="F599" s="25"/>
      <c r="G599" s="26"/>
      <c r="H599" s="23" t="s">
        <v>724</v>
      </c>
      <c r="I599" s="23" t="s">
        <v>725</v>
      </c>
      <c r="J599" s="23" t="s">
        <v>726</v>
      </c>
      <c r="K599" s="51"/>
      <c r="L599" s="84"/>
      <c r="M599" s="84"/>
      <c r="N599" s="84"/>
      <c r="O599" s="84"/>
      <c r="P599" s="84"/>
      <c r="Q599" s="51"/>
      <c r="R599" s="67"/>
      <c r="S599" s="67"/>
      <c r="T599" s="67"/>
      <c r="U599" s="67"/>
      <c r="V599" s="67"/>
      <c r="W599" s="67"/>
      <c r="X599" s="67"/>
      <c r="Y599" s="67"/>
      <c r="Z599" s="67"/>
      <c r="AA599" s="67"/>
      <c r="AB599" s="67"/>
      <c r="AC599" s="67"/>
      <c r="AD599" s="67"/>
      <c r="AE599" s="67"/>
      <c r="AF599" s="67"/>
      <c r="AG599" s="67"/>
      <c r="AH599" s="67"/>
      <c r="AI599" s="67"/>
      <c r="AK599" s="67"/>
      <c r="AL599" s="67"/>
      <c r="AM599" s="67"/>
      <c r="AN599" s="63" t="s">
        <v>3830</v>
      </c>
      <c r="AO599" s="67"/>
      <c r="AP599" s="67"/>
      <c r="AQ599" s="67"/>
      <c r="AR599" s="67"/>
      <c r="AS599" s="67"/>
      <c r="AT599" s="67"/>
      <c r="AU599" s="67"/>
      <c r="AV599" s="67"/>
      <c r="AW599" s="67"/>
      <c r="AX599" s="67"/>
      <c r="AY599" s="67"/>
      <c r="AZ599" s="37" t="str">
        <f>IFERROR(IF(COUNTA(H599,I599,J599)=3,DATE(J599,MATCH(I599,{"Jan";"Feb";"Mar";"Apr";"May";"Jun";"Jul";"Aug";"Sep";"Oct";"Nov";"Dec"},0),H599),""),"")</f>
        <v/>
      </c>
      <c r="BA599" s="67"/>
      <c r="BB599" s="67"/>
    </row>
    <row r="600" spans="1:80" x14ac:dyDescent="0.25">
      <c r="A600" s="51"/>
      <c r="B600" s="51"/>
      <c r="C600" s="51"/>
      <c r="D600" s="51"/>
      <c r="E600" s="51"/>
      <c r="F600" s="25"/>
      <c r="G600" s="51"/>
      <c r="H600" s="19" t="s">
        <v>92</v>
      </c>
      <c r="I600" s="4"/>
      <c r="J600" s="4"/>
      <c r="K600" s="51"/>
      <c r="L600" s="51"/>
      <c r="M600" s="51"/>
      <c r="N600" s="51"/>
      <c r="O600" s="51"/>
      <c r="P600" s="51"/>
      <c r="Q600" s="51"/>
      <c r="R600" s="67"/>
      <c r="S600" s="67"/>
      <c r="T600" s="67"/>
      <c r="U600" s="67"/>
      <c r="V600" s="67"/>
      <c r="W600" s="67"/>
      <c r="X600" s="67"/>
      <c r="Y600" s="67"/>
      <c r="Z600" s="67"/>
      <c r="AA600" s="67"/>
      <c r="AB600" s="67"/>
      <c r="AC600" s="67"/>
      <c r="AD600" s="67"/>
      <c r="AE600" s="67"/>
      <c r="AF600" s="67"/>
      <c r="AG600" s="67"/>
      <c r="AH600" s="67"/>
      <c r="AI600" s="67"/>
      <c r="AK600" s="67"/>
      <c r="AL600" s="67"/>
      <c r="AM600" s="67"/>
      <c r="AN600" s="63" t="s">
        <v>3831</v>
      </c>
      <c r="AO600" s="67"/>
      <c r="AP600" s="67"/>
      <c r="AQ600" s="67"/>
      <c r="AR600" s="67"/>
      <c r="AS600" s="67"/>
      <c r="AT600" s="67"/>
      <c r="AU600" s="67"/>
      <c r="AV600" s="67"/>
      <c r="AW600" s="67"/>
      <c r="AX600" s="67"/>
      <c r="AY600" s="67"/>
      <c r="AZ600" s="37" t="str">
        <f>IFERROR(IF(COUNTA(H600,I600,J600)=3,DATE(J600,MATCH(I600,{"Jan";"Feb";"Mar";"Apr";"May";"Jun";"Jul";"Aug";"Sep";"Oct";"Nov";"Dec"},0),H600),""),"")</f>
        <v/>
      </c>
      <c r="BA600" s="67"/>
      <c r="BB600" s="67"/>
    </row>
    <row r="601" spans="1:80" ht="16.5" thickBot="1" x14ac:dyDescent="0.3">
      <c r="A601" s="51"/>
      <c r="B601" s="80" t="str">
        <f>C454&amp;" OVERALL TIMEPOINT RESPONSE:"</f>
        <v>V3 OVERALL TIMEPOINT RESPONSE:</v>
      </c>
      <c r="C601" s="81"/>
      <c r="D601" s="51"/>
      <c r="E601" s="51"/>
      <c r="F601" s="25"/>
      <c r="G601" s="4"/>
      <c r="H601" s="25" t="s">
        <v>47</v>
      </c>
      <c r="I601" s="25" t="s">
        <v>48</v>
      </c>
      <c r="J601" s="25" t="s">
        <v>49</v>
      </c>
      <c r="K601" s="51"/>
      <c r="L601" s="51"/>
      <c r="M601" s="51"/>
      <c r="N601" s="51"/>
      <c r="O601" s="51"/>
      <c r="P601" s="51"/>
      <c r="Q601" s="51"/>
      <c r="R601" s="67"/>
      <c r="S601" s="67"/>
      <c r="T601" s="67"/>
      <c r="U601" s="67"/>
      <c r="V601" s="67"/>
      <c r="W601" s="67"/>
      <c r="X601" s="67"/>
      <c r="Y601" s="67"/>
      <c r="Z601" s="67"/>
      <c r="AA601" s="67"/>
      <c r="AB601" s="67"/>
      <c r="AC601" s="67"/>
      <c r="AD601" s="67"/>
      <c r="AE601" s="67"/>
      <c r="AF601" s="67"/>
      <c r="AG601" s="67"/>
      <c r="AH601" s="67"/>
      <c r="AI601" s="67"/>
      <c r="AK601" s="67"/>
      <c r="AL601" s="67"/>
      <c r="AM601" s="67"/>
      <c r="AN601" s="63" t="s">
        <v>3832</v>
      </c>
      <c r="AO601" s="67"/>
      <c r="AP601" s="67"/>
      <c r="AQ601" s="67"/>
      <c r="AR601" s="67"/>
      <c r="AS601" s="67"/>
      <c r="AT601" s="67"/>
      <c r="AU601" s="67"/>
      <c r="AV601" s="67"/>
      <c r="AW601" s="67"/>
      <c r="AX601" s="67"/>
      <c r="AY601" s="67"/>
      <c r="AZ601" s="37" t="str">
        <f>IFERROR(IF(COUNTA(H601,I601,J601)=3,DATE(J601,MATCH(I601,{"Jan";"Feb";"Mar";"Apr";"May";"Jun";"Jul";"Aug";"Sep";"Oct";"Nov";"Dec"},0),H601),""),"")</f>
        <v/>
      </c>
      <c r="BA601" s="67"/>
      <c r="BB601" s="67"/>
    </row>
    <row r="602" spans="1:80" ht="15.75" thickBot="1" x14ac:dyDescent="0.3">
      <c r="A602" s="51"/>
      <c r="B602" s="70"/>
      <c r="C602" s="85"/>
      <c r="D602" s="33"/>
      <c r="E602" s="33"/>
      <c r="F602" s="25"/>
      <c r="G602" s="4"/>
      <c r="H602" s="32"/>
      <c r="I602" s="32"/>
      <c r="J602" s="32"/>
      <c r="K602" s="51"/>
      <c r="L602" s="83" t="str">
        <f ca="1">BA602&amp;BB602&amp;BC602&amp;BD602&amp;BE602&amp;BF602&amp;BG602&amp;BH602&amp;BI602&amp;BJ602&amp;BK602</f>
        <v/>
      </c>
      <c r="M602" s="84"/>
      <c r="N602" s="84"/>
      <c r="O602" s="84"/>
      <c r="P602" s="84"/>
      <c r="Q602" s="33"/>
      <c r="R602" s="65"/>
      <c r="S602" s="65"/>
      <c r="T602" s="65"/>
      <c r="U602" s="65"/>
      <c r="V602" s="65"/>
      <c r="W602" s="65"/>
      <c r="X602" s="67"/>
      <c r="Y602" s="67"/>
      <c r="Z602" s="67"/>
      <c r="AA602" s="67"/>
      <c r="AB602" s="67"/>
      <c r="AC602" s="67"/>
      <c r="AD602" s="67"/>
      <c r="AE602" s="67"/>
      <c r="AF602" s="67"/>
      <c r="AG602" s="67"/>
      <c r="AH602" s="67"/>
      <c r="AI602" s="67"/>
      <c r="AK602" s="67"/>
      <c r="AL602" s="67"/>
      <c r="AM602" s="67"/>
      <c r="AN602" s="63" t="s">
        <v>3833</v>
      </c>
      <c r="AO602" s="67"/>
      <c r="AP602" s="67"/>
      <c r="AQ602" s="67"/>
      <c r="AR602" s="67"/>
      <c r="AS602" s="67"/>
      <c r="AT602" s="67"/>
      <c r="AU602" s="67"/>
      <c r="AV602" s="67"/>
      <c r="AW602" s="67"/>
      <c r="AX602" s="67"/>
      <c r="AY602" s="67"/>
      <c r="AZ602" s="37" t="str">
        <f>IFERROR(IF(COUNTA(H602,I602,J602)=3,DATE(J602,MATCH(I602,{"Jan";"Feb";"Mar";"Apr";"May";"Jun";"Jul";"Aug";"Sep";"Oct";"Nov";"Dec"},0),H602),""),"")</f>
        <v/>
      </c>
      <c r="BA602" s="37" t="str">
        <f>IF(AND(C457="",H602="",B602&lt;&gt;""),"Please enter a complete visit or assessment date.  ","")</f>
        <v/>
      </c>
      <c r="BB602" s="37" t="str">
        <f>IF(B602="","",IF(AND(COUNTA(C457,D457,E457)&gt;1,COUNTA(C457,D457,E457)&lt;3),"Please enter a complete visit date.  ",IF(COUNTA(C457,D457,E457)=0,"",IF(COUNTIF(AN$2:AN$7306,C457&amp;D457&amp;E457)&gt;0,"","Enter a valid visit date.  "))))</f>
        <v/>
      </c>
      <c r="BC602" s="37" t="str">
        <f>IF(AND(COUNTA(H602,I602,J602)&gt;1,COUNTA(H602,I602,J602)&lt;3),"Please enter a complete assessment date.  ",IF(COUNTA(H602,I602,J602)=0,"",IF(COUNTIF(AN$2:AN$7306,H602&amp;I602&amp;J602)&gt;0,"","Enter a valid assessment date.  ")))</f>
        <v/>
      </c>
      <c r="BD602" s="37" t="str">
        <f t="shared" ref="BD602" si="320">IF(AND(B602="",H602&amp;I602&amp;J602&lt;&gt;""),"Assessment date entered, but no response is entered.  ","")</f>
        <v/>
      </c>
      <c r="BE602" s="37" t="str">
        <f ca="1">IF(B602="","",IF(AZ457="","",IF(AZ457&gt;NOW(),"Visit date is in the future.  ","")))</f>
        <v/>
      </c>
      <c r="BF602" s="37" t="str">
        <f t="shared" ref="BF602" ca="1" si="321">IF(AZ602&lt;&gt;"",IF(AZ602&gt;NOW(),"Assessment date is in the future.  ",""),"")</f>
        <v/>
      </c>
      <c r="BG602" s="37" t="str">
        <f t="shared" ref="BG602" si="322">IF(AND(B602&lt;&gt;"",F602&lt;&gt;""),"The response cannot be provided if indicated as Not Done.  ","")</f>
        <v/>
      </c>
      <c r="BH602" s="37" t="str">
        <f>IF(AZ457="","",IF(AZ457&lt;=AZ451,"Visit date is not after visit or assessment dates in the prior visit.  ",""))</f>
        <v/>
      </c>
      <c r="BI602" s="37" t="str">
        <f>IF(AZ602&lt;&gt;"",IF(AZ602&lt;=AZ451,"Assessment date is not after visit or assessment dates in the prior visit.  ",""),"")</f>
        <v/>
      </c>
      <c r="BJ602" s="37" t="str">
        <f>IF(AND(C454="",B602&lt;&gt;""),"The Visit ID is missing.  ","")</f>
        <v/>
      </c>
      <c r="CA602" s="37" t="str">
        <f ca="1">IF(BA602&amp;BB602&amp;BC602&amp;BD602&amp;BE602&amp;BF602&amp;BG602&amp;BH602&amp;BI602&amp;BJ602&amp;BK602&amp;BL602&amp;BM602&amp;BN602&amp;BO602&amp;BP602&amp;BQ602&amp;BR602&amp;BS602&amp;BT602&amp;BU602&amp;BV502&amp;BW602&amp;BX602&amp;BY602&amp;BZ602&lt;&gt;"","V3Issue","V3Clean")</f>
        <v>V3Clean</v>
      </c>
    </row>
    <row r="603" spans="1:80" x14ac:dyDescent="0.25">
      <c r="A603" s="51"/>
      <c r="B603" s="23" t="s">
        <v>727</v>
      </c>
      <c r="C603" s="51"/>
      <c r="D603" s="33"/>
      <c r="E603" s="33"/>
      <c r="F603" s="25"/>
      <c r="G603" s="26"/>
      <c r="H603" s="23" t="s">
        <v>728</v>
      </c>
      <c r="I603" s="23" t="s">
        <v>729</v>
      </c>
      <c r="J603" s="23" t="s">
        <v>730</v>
      </c>
      <c r="K603" s="51"/>
      <c r="L603" s="84"/>
      <c r="M603" s="84"/>
      <c r="N603" s="84"/>
      <c r="O603" s="84"/>
      <c r="P603" s="84"/>
      <c r="Q603" s="33"/>
      <c r="R603" s="65"/>
      <c r="S603" s="65"/>
      <c r="T603" s="65"/>
      <c r="U603" s="65"/>
      <c r="V603" s="65"/>
      <c r="W603" s="65"/>
      <c r="X603" s="67"/>
      <c r="Y603" s="67"/>
      <c r="Z603" s="67"/>
      <c r="AA603" s="67"/>
      <c r="AB603" s="67"/>
      <c r="AC603" s="67"/>
      <c r="AD603" s="67"/>
      <c r="AE603" s="67"/>
      <c r="AF603" s="67"/>
      <c r="AG603" s="67"/>
      <c r="AH603" s="67"/>
      <c r="AI603" s="67"/>
      <c r="AK603" s="67"/>
      <c r="AL603" s="67"/>
      <c r="AM603" s="67"/>
      <c r="AN603" s="63" t="s">
        <v>3834</v>
      </c>
      <c r="AO603" s="67"/>
      <c r="AP603" s="67"/>
      <c r="AQ603" s="67"/>
      <c r="AR603" s="67"/>
      <c r="AS603" s="67"/>
      <c r="AT603" s="67"/>
      <c r="AU603" s="67"/>
      <c r="AV603" s="67"/>
      <c r="AW603" s="67"/>
      <c r="AX603" s="67" t="str">
        <f>C454&amp;"Max"</f>
        <v>V3Max</v>
      </c>
      <c r="AY603" s="37" t="s">
        <v>358</v>
      </c>
      <c r="AZ603" s="37" t="str">
        <f>IF(MAX(AZ453:AZ585)=0,"",MAX(AZ453:AZ585))</f>
        <v/>
      </c>
      <c r="BA603" s="67"/>
      <c r="BB603" s="67"/>
    </row>
    <row r="604" spans="1:80" x14ac:dyDescent="0.25">
      <c r="A604" s="33"/>
      <c r="B604" s="29"/>
      <c r="C604" s="29"/>
      <c r="D604" s="29"/>
      <c r="E604" s="29"/>
      <c r="F604" s="29"/>
      <c r="G604" s="29"/>
      <c r="H604" s="29"/>
      <c r="I604" s="29"/>
      <c r="J604" s="29"/>
      <c r="K604" s="29"/>
      <c r="L604" s="29"/>
      <c r="M604" s="29"/>
      <c r="N604" s="29"/>
      <c r="O604" s="29"/>
      <c r="P604" s="29"/>
      <c r="Q604" s="33"/>
      <c r="R604" s="65"/>
      <c r="S604" s="65"/>
      <c r="T604" s="65"/>
      <c r="AN604" s="63" t="s">
        <v>3835</v>
      </c>
      <c r="AX604" s="37" t="str">
        <f>C454&amp;"Min"</f>
        <v>V3Min</v>
      </c>
      <c r="AY604" s="37" t="s">
        <v>359</v>
      </c>
      <c r="AZ604" s="37" t="str">
        <f>IF(MIN(AZ453:AZ585)=0,"",MIN(AZ453:AZ585))</f>
        <v/>
      </c>
      <c r="BA604" s="67"/>
      <c r="BB604" s="67"/>
      <c r="CA604" s="65"/>
    </row>
    <row r="605" spans="1:80" x14ac:dyDescent="0.25">
      <c r="A605" s="50"/>
      <c r="B605" s="50"/>
      <c r="C605" s="50"/>
      <c r="D605" s="50"/>
      <c r="E605" s="50"/>
      <c r="F605" s="50"/>
      <c r="G605" s="50"/>
      <c r="H605" s="12"/>
      <c r="I605" s="5"/>
      <c r="J605" s="5"/>
      <c r="K605" s="5"/>
      <c r="L605" s="50"/>
      <c r="M605" s="50"/>
      <c r="N605" s="50"/>
      <c r="O605" s="50"/>
      <c r="P605" s="50"/>
      <c r="Q605" s="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3" t="s">
        <v>3836</v>
      </c>
      <c r="AO605" s="65"/>
      <c r="AP605" s="65"/>
      <c r="AQ605" s="65"/>
      <c r="AR605" s="65"/>
      <c r="AS605" s="65"/>
      <c r="AT605" s="65"/>
      <c r="AU605" s="65"/>
      <c r="AV605" s="65"/>
      <c r="AW605" s="65"/>
      <c r="AX605" s="65"/>
      <c r="AY605" s="65"/>
      <c r="AZ605" s="65" t="str">
        <f>IFERROR(IF(COUNTA(C605,D605,E605)=3,DATE(E605,MATCH(D605,{"Jan";"Feb";"Mar";"Apr";"May";"Jun";"Jul";"Aug";"Sep";"Oct";"Nov";"Dec"},0),C605),""),"")</f>
        <v/>
      </c>
      <c r="BD605" s="65"/>
      <c r="BE605" s="65"/>
      <c r="BF605" s="65"/>
      <c r="BG605" s="65"/>
      <c r="BH605" s="65"/>
      <c r="BI605" s="65"/>
      <c r="BK605" s="65"/>
      <c r="BL605" s="65"/>
      <c r="BM605" s="65"/>
      <c r="BN605" s="65"/>
      <c r="BO605" s="65"/>
      <c r="BP605" s="65"/>
      <c r="BQ605" s="65"/>
      <c r="BR605" s="65"/>
      <c r="BS605" s="65"/>
      <c r="BT605" s="65"/>
      <c r="BU605" s="65"/>
      <c r="BV605" s="65"/>
      <c r="BW605" s="65"/>
      <c r="BX605" s="65"/>
      <c r="BY605" s="65"/>
      <c r="BZ605" s="65"/>
      <c r="CA605" s="65"/>
      <c r="CB605" s="65"/>
    </row>
    <row r="606" spans="1:80" ht="19.5" x14ac:dyDescent="0.4">
      <c r="A606" s="50"/>
      <c r="B606" s="53" t="s">
        <v>731</v>
      </c>
      <c r="C606" s="86" t="s">
        <v>560</v>
      </c>
      <c r="D606" s="87"/>
      <c r="E606" s="87"/>
      <c r="F606" s="87"/>
      <c r="G606" s="88"/>
      <c r="H606" s="5"/>
      <c r="I606" s="5"/>
      <c r="J606" s="5"/>
      <c r="K606" s="5"/>
      <c r="L606" s="50"/>
      <c r="M606" s="50"/>
      <c r="N606" s="50"/>
      <c r="O606" s="50"/>
      <c r="P606" s="50"/>
      <c r="Q606" s="5"/>
      <c r="R606" s="65"/>
      <c r="AN606" s="63" t="s">
        <v>3837</v>
      </c>
      <c r="AZ606" s="37" t="str">
        <f>IFERROR(IF(COUNTA(C606,D606,E606)=3,DATE(E606,MATCH(D606,{"Jan";"Feb";"Mar";"Apr";"May";"Jun";"Jul";"Aug";"Sep";"Oct";"Nov";"Dec"},0),C606),""),"")</f>
        <v/>
      </c>
      <c r="CB606" s="65"/>
    </row>
    <row r="607" spans="1:80" x14ac:dyDescent="0.25">
      <c r="A607" s="50"/>
      <c r="B607" s="50"/>
      <c r="C607" s="8" t="s">
        <v>732</v>
      </c>
      <c r="D607" s="50"/>
      <c r="E607" s="50"/>
      <c r="F607" s="50"/>
      <c r="G607" s="12"/>
      <c r="H607" s="5"/>
      <c r="I607" s="5"/>
      <c r="J607" s="5"/>
      <c r="K607" s="5"/>
      <c r="L607" s="50"/>
      <c r="M607" s="50"/>
      <c r="N607" s="50"/>
      <c r="O607" s="50"/>
      <c r="P607" s="50"/>
      <c r="Q607" s="5"/>
      <c r="R607" s="65"/>
      <c r="AN607" s="63" t="s">
        <v>3838</v>
      </c>
      <c r="AZ607" s="37" t="str">
        <f>IFERROR(IF(COUNTA(C607,D607,E607)=3,DATE(E607,MATCH(D607,{"Jan";"Feb";"Mar";"Apr";"May";"Jun";"Jul";"Aug";"Sep";"Oct";"Nov";"Dec"},0),C607),""),"")</f>
        <v/>
      </c>
      <c r="CB607" s="65"/>
    </row>
    <row r="608" spans="1:80" x14ac:dyDescent="0.25">
      <c r="A608" s="50"/>
      <c r="B608" s="5"/>
      <c r="C608" s="14" t="s">
        <v>47</v>
      </c>
      <c r="D608" s="14" t="s">
        <v>48</v>
      </c>
      <c r="E608" s="14" t="s">
        <v>49</v>
      </c>
      <c r="F608" s="50"/>
      <c r="G608" s="50"/>
      <c r="H608" s="12"/>
      <c r="I608" s="5"/>
      <c r="J608" s="5"/>
      <c r="K608" s="5"/>
      <c r="L608" s="50"/>
      <c r="M608" s="50"/>
      <c r="N608" s="50"/>
      <c r="O608" s="50"/>
      <c r="P608" s="50"/>
      <c r="Q608" s="5"/>
      <c r="R608" s="65"/>
      <c r="AN608" s="63" t="s">
        <v>3839</v>
      </c>
      <c r="AZ608" s="37" t="str">
        <f>IFERROR(IF(COUNTA(C608,D608,E608)=3,DATE(E608,MATCH(D608,{"Jan";"Feb";"Mar";"Apr";"May";"Jun";"Jul";"Aug";"Sep";"Oct";"Nov";"Dec"},0),C608),""),"")</f>
        <v/>
      </c>
      <c r="CB608" s="65"/>
    </row>
    <row r="609" spans="1:80" x14ac:dyDescent="0.25">
      <c r="A609" s="50"/>
      <c r="B609" s="13" t="s">
        <v>93</v>
      </c>
      <c r="C609" s="32"/>
      <c r="D609" s="32"/>
      <c r="E609" s="32"/>
      <c r="F609" s="89" t="s">
        <v>369</v>
      </c>
      <c r="G609" s="77"/>
      <c r="H609" s="77"/>
      <c r="I609" s="77"/>
      <c r="J609" s="77"/>
      <c r="K609" s="77"/>
      <c r="L609" s="77"/>
      <c r="M609" s="77"/>
      <c r="N609" s="77"/>
      <c r="O609" s="50"/>
      <c r="P609" s="50"/>
      <c r="Q609" s="5"/>
      <c r="R609" s="65"/>
      <c r="AN609" s="63" t="s">
        <v>3840</v>
      </c>
      <c r="AZ609" s="37" t="str">
        <f>IFERROR(IF(COUNTA(C609,D609,E609)=3,DATE(E609,MATCH(D609,{"Jan";"Feb";"Mar";"Apr";"May";"Jun";"Jul";"Aug";"Sep";"Oct";"Nov";"Dec"},0),C609),""),"")</f>
        <v/>
      </c>
      <c r="CB609" s="65"/>
    </row>
    <row r="610" spans="1:80" ht="19.5" x14ac:dyDescent="0.4">
      <c r="A610" s="50"/>
      <c r="B610" s="53"/>
      <c r="C610" s="8" t="s">
        <v>733</v>
      </c>
      <c r="D610" s="8" t="s">
        <v>734</v>
      </c>
      <c r="E610" s="8" t="s">
        <v>735</v>
      </c>
      <c r="F610" s="50"/>
      <c r="G610" s="50"/>
      <c r="H610" s="12"/>
      <c r="I610" s="5"/>
      <c r="J610" s="5"/>
      <c r="K610" s="5"/>
      <c r="L610" s="50"/>
      <c r="M610" s="50"/>
      <c r="N610" s="50"/>
      <c r="O610" s="50"/>
      <c r="P610" s="50"/>
      <c r="Q610" s="5"/>
      <c r="R610" s="65"/>
      <c r="AN610" s="63" t="s">
        <v>3841</v>
      </c>
      <c r="CB610" s="65"/>
    </row>
    <row r="611" spans="1:80" x14ac:dyDescent="0.25">
      <c r="A611" s="50"/>
      <c r="B611" s="5"/>
      <c r="C611" s="7"/>
      <c r="D611" s="7"/>
      <c r="E611" s="7"/>
      <c r="F611" s="7"/>
      <c r="G611" s="5"/>
      <c r="H611" s="12" t="s">
        <v>92</v>
      </c>
      <c r="I611" s="5"/>
      <c r="J611" s="5"/>
      <c r="K611" s="5"/>
      <c r="L611" s="50"/>
      <c r="M611" s="5"/>
      <c r="N611" s="5"/>
      <c r="O611" s="5"/>
      <c r="P611" s="5"/>
      <c r="Q611" s="38"/>
      <c r="R611" s="65"/>
      <c r="S611" s="66"/>
      <c r="T611" s="66"/>
      <c r="U611" s="66"/>
      <c r="V611" s="66"/>
      <c r="W611" s="66"/>
      <c r="X611" s="66"/>
      <c r="Y611" s="66"/>
      <c r="Z611" s="66"/>
      <c r="AA611" s="66"/>
      <c r="AB611" s="66"/>
      <c r="AC611" s="66"/>
      <c r="AD611" s="66"/>
      <c r="AE611" s="66"/>
      <c r="AF611" s="66"/>
      <c r="AG611" s="66"/>
      <c r="AH611" s="66"/>
      <c r="AI611" s="66"/>
      <c r="AK611" s="66"/>
      <c r="AL611" s="66"/>
      <c r="AM611" s="66"/>
      <c r="AN611" s="63" t="s">
        <v>3842</v>
      </c>
      <c r="AO611" s="66"/>
      <c r="AP611" s="66"/>
      <c r="AQ611" s="66"/>
      <c r="AR611" s="66"/>
      <c r="AS611" s="66"/>
      <c r="AT611" s="66"/>
      <c r="AU611" s="66"/>
      <c r="AV611" s="66"/>
      <c r="AW611" s="66"/>
      <c r="AX611" s="66"/>
      <c r="AY611" s="66"/>
      <c r="BA611" s="66"/>
      <c r="BB611" s="66"/>
      <c r="CB611" s="65"/>
    </row>
    <row r="612" spans="1:80" x14ac:dyDescent="0.25">
      <c r="A612" s="50"/>
      <c r="B612" s="5"/>
      <c r="C612" s="7" t="s">
        <v>35</v>
      </c>
      <c r="D612" s="7" t="s">
        <v>36</v>
      </c>
      <c r="E612" s="7"/>
      <c r="F612" s="7" t="s">
        <v>315</v>
      </c>
      <c r="G612" s="5"/>
      <c r="H612" s="7" t="s">
        <v>47</v>
      </c>
      <c r="I612" s="7" t="s">
        <v>48</v>
      </c>
      <c r="J612" s="7" t="s">
        <v>49</v>
      </c>
      <c r="K612" s="5"/>
      <c r="L612" s="50"/>
      <c r="M612" s="5"/>
      <c r="N612" s="5"/>
      <c r="O612" s="5"/>
      <c r="P612" s="5"/>
      <c r="Q612" s="38"/>
      <c r="R612" s="65"/>
      <c r="S612" s="66"/>
      <c r="T612" s="66"/>
      <c r="U612" s="66"/>
      <c r="V612" s="66"/>
      <c r="W612" s="66"/>
      <c r="X612" s="66"/>
      <c r="Y612" s="66"/>
      <c r="Z612" s="66"/>
      <c r="AA612" s="66"/>
      <c r="AB612" s="66"/>
      <c r="AC612" s="66"/>
      <c r="AD612" s="66"/>
      <c r="AE612" s="66"/>
      <c r="AF612" s="66"/>
      <c r="AG612" s="66"/>
      <c r="AH612" s="66"/>
      <c r="AI612" s="66"/>
      <c r="AK612" s="66"/>
      <c r="AL612" s="66"/>
      <c r="AM612" s="66"/>
      <c r="AN612" s="63" t="s">
        <v>3843</v>
      </c>
      <c r="AO612" s="66"/>
      <c r="AP612" s="66"/>
      <c r="AQ612" s="66"/>
      <c r="AR612" s="66"/>
      <c r="AS612" s="66"/>
      <c r="AT612" s="66"/>
      <c r="AU612" s="66"/>
      <c r="AV612" s="66"/>
      <c r="AW612" s="66"/>
      <c r="AX612" s="66"/>
      <c r="AY612" s="66"/>
      <c r="BA612" s="66"/>
      <c r="BB612" s="66"/>
      <c r="CB612" s="65"/>
    </row>
    <row r="613" spans="1:80" x14ac:dyDescent="0.25">
      <c r="A613" s="50"/>
      <c r="B613" s="39" t="str">
        <f xml:space="preserve"> C606&amp;" Target Lesion (T1)"</f>
        <v>V4 Target Lesion (T1)</v>
      </c>
      <c r="C613" s="16"/>
      <c r="D613" s="15" t="s">
        <v>9</v>
      </c>
      <c r="E613" s="5"/>
      <c r="F613" s="17"/>
      <c r="G613" s="5"/>
      <c r="H613" s="32"/>
      <c r="I613" s="32"/>
      <c r="J613" s="32"/>
      <c r="K613" s="5"/>
      <c r="L613" s="50"/>
      <c r="M613" s="50"/>
      <c r="N613" s="50"/>
      <c r="O613" s="50"/>
      <c r="P613" s="50"/>
      <c r="Q613" s="50"/>
      <c r="R613" s="65"/>
      <c r="S613" s="67"/>
      <c r="T613" s="67"/>
      <c r="U613" s="67"/>
      <c r="V613" s="67"/>
      <c r="W613" s="67"/>
      <c r="X613" s="67"/>
      <c r="Y613" s="67"/>
      <c r="Z613" s="67"/>
      <c r="AA613" s="67"/>
      <c r="AB613" s="67"/>
      <c r="AC613" s="67"/>
      <c r="AD613" s="67"/>
      <c r="AE613" s="67"/>
      <c r="AF613" s="67"/>
      <c r="AG613" s="67"/>
      <c r="AH613" s="67"/>
      <c r="AI613" s="67"/>
      <c r="AK613" s="67"/>
      <c r="AL613" s="67"/>
      <c r="AM613" s="67"/>
      <c r="AN613" s="63" t="s">
        <v>3844</v>
      </c>
      <c r="AO613" s="67"/>
      <c r="AP613" s="67"/>
      <c r="AQ613" s="67"/>
      <c r="AR613" s="67"/>
      <c r="AS613" s="67"/>
      <c r="AT613" s="67"/>
      <c r="AU613" s="67"/>
      <c r="AV613" s="67"/>
      <c r="AW613" s="67"/>
      <c r="AX613" s="67"/>
      <c r="AY613" s="67"/>
      <c r="AZ613" s="37" t="str">
        <f>IFERROR(IF(COUNTA(H613,I613,J613)=3,DATE(J613,MATCH(I613,{"Jan";"Feb";"Mar";"Apr";"May";"Jun";"Jul";"Aug";"Sep";"Oct";"Nov";"Dec"},0),H613),""),"")</f>
        <v/>
      </c>
      <c r="BA613" s="67"/>
      <c r="BB613" s="67"/>
      <c r="CB613" s="65"/>
    </row>
    <row r="614" spans="1:80" x14ac:dyDescent="0.25">
      <c r="A614" s="50"/>
      <c r="B614" s="8" t="s">
        <v>736</v>
      </c>
      <c r="C614" s="8" t="s">
        <v>737</v>
      </c>
      <c r="D614" s="8" t="s">
        <v>738</v>
      </c>
      <c r="E614" s="9"/>
      <c r="F614" s="8" t="s">
        <v>739</v>
      </c>
      <c r="G614" s="9"/>
      <c r="H614" s="8" t="s">
        <v>740</v>
      </c>
      <c r="I614" s="8" t="s">
        <v>741</v>
      </c>
      <c r="J614" s="8" t="s">
        <v>742</v>
      </c>
      <c r="K614" s="5"/>
      <c r="L614" s="40"/>
      <c r="M614" s="41"/>
      <c r="N614" s="40"/>
      <c r="O614" s="41"/>
      <c r="P614" s="40"/>
      <c r="Q614" s="38"/>
      <c r="R614" s="65"/>
      <c r="S614" s="66"/>
      <c r="T614" s="66"/>
      <c r="U614" s="66"/>
      <c r="V614" s="66"/>
      <c r="W614" s="66"/>
      <c r="X614" s="66"/>
      <c r="Y614" s="66"/>
      <c r="Z614" s="66"/>
      <c r="AA614" s="66"/>
      <c r="AB614" s="66"/>
      <c r="AC614" s="66"/>
      <c r="AD614" s="66"/>
      <c r="AE614" s="66"/>
      <c r="AF614" s="66"/>
      <c r="AG614" s="66"/>
      <c r="AH614" s="66"/>
      <c r="AI614" s="66"/>
      <c r="AK614" s="66"/>
      <c r="AL614" s="66"/>
      <c r="AM614" s="66"/>
      <c r="AN614" s="63" t="s">
        <v>3845</v>
      </c>
      <c r="AO614" s="66"/>
      <c r="AP614" s="66"/>
      <c r="AQ614" s="66"/>
      <c r="AR614" s="66"/>
      <c r="AS614" s="66"/>
      <c r="AT614" s="66"/>
      <c r="AU614" s="66"/>
      <c r="AV614" s="66"/>
      <c r="AW614" s="66"/>
      <c r="AX614" s="66"/>
      <c r="AY614" s="66"/>
      <c r="AZ614" s="37" t="str">
        <f>IFERROR(IF(COUNTA(H614,I614,J614)=3,DATE(J614,MATCH(I614,{"Jan";"Feb";"Mar";"Apr";"May";"Jun";"Jul";"Aug";"Sep";"Oct";"Nov";"Dec"},0),H614),""),"")</f>
        <v/>
      </c>
      <c r="BA614" s="66"/>
      <c r="BB614" s="66"/>
      <c r="CB614" s="65"/>
    </row>
    <row r="615" spans="1:80" x14ac:dyDescent="0.25">
      <c r="A615" s="50"/>
      <c r="B615" s="76" t="str">
        <f ca="1">BA615&amp;BB615&amp;BC615&amp;BD615&amp;BE615&amp;BF615&amp;BG615&amp;BH615&amp;BI615&amp;BJ615&amp;BK615&amp;BL615&amp;BM615</f>
        <v/>
      </c>
      <c r="C615" s="77"/>
      <c r="D615" s="77"/>
      <c r="E615" s="77"/>
      <c r="F615" s="77"/>
      <c r="G615" s="77"/>
      <c r="H615" s="77"/>
      <c r="I615" s="77"/>
      <c r="J615" s="77"/>
      <c r="K615" s="77"/>
      <c r="L615" s="77"/>
      <c r="M615" s="77"/>
      <c r="N615" s="77"/>
      <c r="O615" s="77"/>
      <c r="P615" s="77"/>
      <c r="Q615" s="5"/>
      <c r="R615" s="65"/>
      <c r="AN615" s="63" t="s">
        <v>3846</v>
      </c>
      <c r="AZ615" s="37" t="str">
        <f>IFERROR(IF(COUNTA(H615,I615,J615)=3,DATE(J615,MATCH(I615,{"Jan";"Feb";"Mar";"Apr";"May";"Jun";"Jul";"Aug";"Sep";"Oct";"Nov";"Dec"},0),H615),""),"")</f>
        <v/>
      </c>
      <c r="BA615" s="37" t="str">
        <f>IF(AND(C609="",H613="",C613&lt;&gt;""),"Please enter a complete visit or assessment date.  ","")</f>
        <v/>
      </c>
      <c r="BB615" s="37" t="str">
        <f>IF(C613="","",IF(AND(COUNTA(C609,D609,E609)&gt;1,COUNTA(C609,D609,E609)&lt;3),"Please enter a complete visit date.  ",IF(COUNTA(C609,D609,E609)=0,"",IF(COUNTIF(AN$2:AN$7306,C609&amp;D609&amp;E609)&gt;0,"","Enter a valid visit date.  "))))</f>
        <v/>
      </c>
      <c r="BC615" s="37" t="str">
        <f>IF(AND(COUNTA(H613,I613,J613)&gt;1,COUNTA(H613,I613,J613)&lt;3),"Please enter a complete assessment date.  ",IF(COUNTA(H613,I613,J613)=0,"",IF(COUNTIF(AN$2:AN$7306,H613&amp;I613&amp;J613)&gt;0,"","Enter a valid assessment date.  ")))</f>
        <v/>
      </c>
      <c r="BD615" s="37" t="str">
        <f>IF(AND(C613="",H613&amp;I613&amp;H613&amp;J613&lt;&gt;""),"Information on this lesion exists, but no evaluation result is entered.  ","")</f>
        <v/>
      </c>
      <c r="BE615" s="37" t="str">
        <f ca="1">IF(C613="","",IF(AZ609="","",IF(AZ609&gt;NOW(),"Visit date is in the future.  ","")))</f>
        <v/>
      </c>
      <c r="BF615" s="37" t="str">
        <f t="shared" ref="BF615" ca="1" si="323">IF(AZ613&lt;&gt;"",IF(AZ613&gt;NOW(),"Assessment date is in the future.  ",""),"")</f>
        <v/>
      </c>
      <c r="BG615" s="37" t="str">
        <f>IF(AND(C613&lt;&gt;"",F613&lt;&gt;""),"The result cannot be provided if indicated as Not Done.  ","")</f>
        <v/>
      </c>
      <c r="BH615" s="37" t="str">
        <f>IF(AZ609="","",IF(AZ609&lt;=AZ603,"Visit date is not after visit or assessment dates in the prior visit.  ",""))</f>
        <v/>
      </c>
      <c r="BI615" s="37" t="str">
        <f>IF(AZ613&lt;&gt;"",IF(AZ613&lt;=AZ603,"Assessment date is not after visit or assessment dates in the prior visit.  ",""),"")</f>
        <v/>
      </c>
      <c r="BJ615" s="37" t="str">
        <f>IF(AND(C606="",OR(C613&lt;&gt;"",F613&lt;&gt;"")),"The Visit ID is missing.  ","")</f>
        <v/>
      </c>
      <c r="BK615" s="37" t="str">
        <f>IF(AND(OR(C613&lt;&gt;"",F613&lt;&gt;""),C$19=""),"No V0 lesion information exists for this same lesion (if you are adding a NEW lesion, go to New Lesion section).  ","")</f>
        <v/>
      </c>
      <c r="BL615" s="37" t="str">
        <f>IF(AND(C613&lt;&gt;"",D613=""),"Select a Unit.  ","")</f>
        <v/>
      </c>
      <c r="BM615" s="37" t="str">
        <f>IF(AND(C613&lt;&gt;"",COUNTIF(AJ$2:AJ$21,C606)&gt;1),"Visit ID already used.  ","")</f>
        <v/>
      </c>
      <c r="CA615" s="37" t="str">
        <f ca="1">IF(BA615&amp;BB615&amp;BC615&amp;BD615&amp;BE615&amp;BF615&amp;BG615&amp;BH615&amp;BI615&amp;BJ615&amp;BK615&amp;BL615&amp;BM615&amp;BN615&amp;BO615&amp;BP615&amp;BQ615&amp;BR615&amp;BS615&amp;BT615&amp;BU615&amp;BV615&amp;BW615&amp;BX615&amp;BY615&amp;BZ615&lt;&gt;"","V4Issue","V4Clean")</f>
        <v>V4Clean</v>
      </c>
      <c r="CB615" s="65"/>
    </row>
    <row r="616" spans="1:80" x14ac:dyDescent="0.25">
      <c r="A616" s="50"/>
      <c r="B616" s="77"/>
      <c r="C616" s="77"/>
      <c r="D616" s="77"/>
      <c r="E616" s="77"/>
      <c r="F616" s="77"/>
      <c r="G616" s="77"/>
      <c r="H616" s="77"/>
      <c r="I616" s="77"/>
      <c r="J616" s="77"/>
      <c r="K616" s="77"/>
      <c r="L616" s="77"/>
      <c r="M616" s="77"/>
      <c r="N616" s="77"/>
      <c r="O616" s="77"/>
      <c r="P616" s="77"/>
      <c r="Q616" s="5"/>
      <c r="R616" s="65"/>
      <c r="AN616" s="63" t="s">
        <v>3847</v>
      </c>
      <c r="AZ616" s="37" t="str">
        <f>IFERROR(IF(COUNTA(H616,I616,J616)=3,DATE(J616,MATCH(I616,{"Jan";"Feb";"Mar";"Apr";"May";"Jun";"Jul";"Aug";"Sep";"Oct";"Nov";"Dec"},0),H616),""),"")</f>
        <v/>
      </c>
      <c r="CB616" s="65"/>
    </row>
    <row r="617" spans="1:80" x14ac:dyDescent="0.25">
      <c r="A617" s="50"/>
      <c r="B617" s="5"/>
      <c r="C617" s="7"/>
      <c r="D617" s="7"/>
      <c r="E617" s="7"/>
      <c r="F617" s="7"/>
      <c r="G617" s="5"/>
      <c r="H617" s="12" t="s">
        <v>92</v>
      </c>
      <c r="I617" s="5"/>
      <c r="J617" s="5"/>
      <c r="K617" s="5"/>
      <c r="L617" s="50"/>
      <c r="M617" s="5"/>
      <c r="N617" s="5"/>
      <c r="O617" s="5"/>
      <c r="P617" s="5"/>
      <c r="Q617" s="5"/>
      <c r="R617" s="65"/>
      <c r="AN617" s="63" t="s">
        <v>3848</v>
      </c>
      <c r="AZ617" s="37" t="str">
        <f>IFERROR(IF(COUNTA(H617,I617,J617)=3,DATE(J617,MATCH(I617,{"Jan";"Feb";"Mar";"Apr";"May";"Jun";"Jul";"Aug";"Sep";"Oct";"Nov";"Dec"},0),H617),""),"")</f>
        <v/>
      </c>
      <c r="CB617" s="65"/>
    </row>
    <row r="618" spans="1:80" x14ac:dyDescent="0.25">
      <c r="A618" s="50"/>
      <c r="B618" s="5"/>
      <c r="C618" s="7" t="s">
        <v>35</v>
      </c>
      <c r="D618" s="7" t="s">
        <v>36</v>
      </c>
      <c r="E618" s="7"/>
      <c r="F618" s="7" t="s">
        <v>315</v>
      </c>
      <c r="G618" s="5"/>
      <c r="H618" s="7" t="s">
        <v>47</v>
      </c>
      <c r="I618" s="7" t="s">
        <v>48</v>
      </c>
      <c r="J618" s="7" t="s">
        <v>49</v>
      </c>
      <c r="K618" s="5"/>
      <c r="L618" s="50"/>
      <c r="M618" s="5"/>
      <c r="N618" s="5"/>
      <c r="O618" s="5"/>
      <c r="P618" s="5"/>
      <c r="Q618" s="5"/>
      <c r="R618" s="65"/>
      <c r="AN618" s="63" t="s">
        <v>3849</v>
      </c>
      <c r="AZ618" s="37" t="str">
        <f>IFERROR(IF(COUNTA(H618,I618,J618)=3,DATE(J618,MATCH(I618,{"Jan";"Feb";"Mar";"Apr";"May";"Jun";"Jul";"Aug";"Sep";"Oct";"Nov";"Dec"},0),H618),""),"")</f>
        <v/>
      </c>
      <c r="CB618" s="65"/>
    </row>
    <row r="619" spans="1:80" x14ac:dyDescent="0.25">
      <c r="A619" s="50"/>
      <c r="B619" s="39" t="str">
        <f xml:space="preserve"> C606&amp;" Target Lesion (T2)"</f>
        <v>V4 Target Lesion (T2)</v>
      </c>
      <c r="C619" s="16"/>
      <c r="D619" s="15" t="s">
        <v>9</v>
      </c>
      <c r="E619" s="5"/>
      <c r="F619" s="17"/>
      <c r="G619" s="5"/>
      <c r="H619" s="32"/>
      <c r="I619" s="32"/>
      <c r="J619" s="32"/>
      <c r="K619" s="5"/>
      <c r="L619" s="50"/>
      <c r="M619" s="50"/>
      <c r="N619" s="50"/>
      <c r="O619" s="50"/>
      <c r="P619" s="50"/>
      <c r="Q619" s="5"/>
      <c r="R619" s="65"/>
      <c r="AN619" s="63" t="s">
        <v>3850</v>
      </c>
      <c r="AZ619" s="37" t="str">
        <f>IFERROR(IF(COUNTA(H619,I619,J619)=3,DATE(J619,MATCH(I619,{"Jan";"Feb";"Mar";"Apr";"May";"Jun";"Jul";"Aug";"Sep";"Oct";"Nov";"Dec"},0),H619),""),"")</f>
        <v/>
      </c>
      <c r="CB619" s="65"/>
    </row>
    <row r="620" spans="1:80" x14ac:dyDescent="0.25">
      <c r="A620" s="50"/>
      <c r="B620" s="8" t="s">
        <v>743</v>
      </c>
      <c r="C620" s="8" t="s">
        <v>744</v>
      </c>
      <c r="D620" s="8" t="s">
        <v>745</v>
      </c>
      <c r="E620" s="9"/>
      <c r="F620" s="8" t="s">
        <v>746</v>
      </c>
      <c r="G620" s="9"/>
      <c r="H620" s="8" t="s">
        <v>747</v>
      </c>
      <c r="I620" s="8" t="s">
        <v>748</v>
      </c>
      <c r="J620" s="8" t="s">
        <v>749</v>
      </c>
      <c r="K620" s="5"/>
      <c r="L620" s="40"/>
      <c r="M620" s="41"/>
      <c r="N620" s="40"/>
      <c r="O620" s="41"/>
      <c r="P620" s="40"/>
      <c r="Q620" s="5"/>
      <c r="R620" s="65"/>
      <c r="AN620" s="63" t="s">
        <v>3851</v>
      </c>
      <c r="AZ620" s="37" t="str">
        <f>IFERROR(IF(COUNTA(H620,I620,J620)=3,DATE(J620,MATCH(I620,{"Jan";"Feb";"Mar";"Apr";"May";"Jun";"Jul";"Aug";"Sep";"Oct";"Nov";"Dec"},0),H620),""),"")</f>
        <v/>
      </c>
      <c r="CB620" s="65"/>
    </row>
    <row r="621" spans="1:80" x14ac:dyDescent="0.25">
      <c r="A621" s="50"/>
      <c r="B621" s="76" t="str">
        <f ca="1">BA621&amp;BB621&amp;BC621&amp;BD621&amp;BE621&amp;BF621&amp;BG621&amp;BH621&amp;BI621&amp;BJ621&amp;BK621&amp;BL621&amp;BM621</f>
        <v/>
      </c>
      <c r="C621" s="77"/>
      <c r="D621" s="77"/>
      <c r="E621" s="77"/>
      <c r="F621" s="77"/>
      <c r="G621" s="77"/>
      <c r="H621" s="77"/>
      <c r="I621" s="77"/>
      <c r="J621" s="77"/>
      <c r="K621" s="77"/>
      <c r="L621" s="77"/>
      <c r="M621" s="77"/>
      <c r="N621" s="77"/>
      <c r="O621" s="77"/>
      <c r="P621" s="77"/>
      <c r="Q621" s="5"/>
      <c r="R621" s="65"/>
      <c r="AN621" s="63" t="s">
        <v>3852</v>
      </c>
      <c r="AZ621" s="37" t="str">
        <f>IFERROR(IF(COUNTA(H621,I621,J621)=3,DATE(J621,MATCH(I621,{"Jan";"Feb";"Mar";"Apr";"May";"Jun";"Jul";"Aug";"Sep";"Oct";"Nov";"Dec"},0),H621),""),"")</f>
        <v/>
      </c>
      <c r="BA621" s="37" t="str">
        <f>IF(AND(C609="",H619="",C619&lt;&gt;""),"Please enter a complete visit or assessment date.  ","")</f>
        <v/>
      </c>
      <c r="BB621" s="37" t="str">
        <f>IF(C619="","",IF(AND(COUNTA(C609,D609,E609)&gt;1,COUNTA(C609,D609,E609)&lt;3),"Please enter a complete visit date.  ",IF(COUNTA(C609,D609,E609)=0,"",IF(COUNTIF(AN$2:AN$7306,C609&amp;D609&amp;E609)&gt;0,"","Enter a valid visit date.  "))))</f>
        <v/>
      </c>
      <c r="BC621" s="37" t="str">
        <f>IF(AND(COUNTA(H619,I619,J619)&gt;1,COUNTA(H619,I619,J619)&lt;3),"Please enter a complete assessment date.  ",IF(COUNTA(H619,I619,J619)=0,"",IF(COUNTIF(AN$2:AN$7306,H619&amp;I619&amp;J619)&gt;0,"","Enter a valid assessment date.  ")))</f>
        <v/>
      </c>
      <c r="BD621" s="37" t="str">
        <f t="shared" ref="BD621" si="324">IF(AND(C619="",H619&amp;I619&amp;H619&amp;J619&lt;&gt;""),"Information on this lesion exists, but no evaluation result is entered.  ","")</f>
        <v/>
      </c>
      <c r="BE621" s="37" t="str">
        <f ca="1">IF(C619="","",IF(AZ609="","",IF(AZ609&gt;NOW(),"Visit date is in the future.  ","")))</f>
        <v/>
      </c>
      <c r="BF621" s="37" t="str">
        <f t="shared" ref="BF621" ca="1" si="325">IF(AZ619&lt;&gt;"",IF(AZ619&gt;NOW(),"Assessment date is in the future.  ",""),"")</f>
        <v/>
      </c>
      <c r="BG621" s="37" t="str">
        <f t="shared" ref="BG621" si="326">IF(AND(C619&lt;&gt;"",F619&lt;&gt;""),"The result cannot be provided if indicated as Not Done.  ","")</f>
        <v/>
      </c>
      <c r="BH621" s="37" t="str">
        <f>IF(AZ609="","",IF(AZ609&lt;=AZ603,"Visit date is not after visit or assessment dates in the prior visit.  ",""))</f>
        <v/>
      </c>
      <c r="BI621" s="37" t="str">
        <f>IF(AZ619&lt;&gt;"",IF(AZ619&lt;=AZ603,"Assessment date is not after visit or assessment dates in the prior visit.  ",""),"")</f>
        <v/>
      </c>
      <c r="BJ621" s="37" t="str">
        <f>IF(AND(C606="",OR(C619&lt;&gt;"",F619&lt;&gt;"")),"The Visit ID is missing.  ","")</f>
        <v/>
      </c>
      <c r="BK621" s="37" t="str">
        <f>IF(AND(OR(C619&lt;&gt;"",F619&lt;&gt;""),C$25=""),"No V0 lesion information exists for this same lesion (if you are adding a NEW lesion, go to New Lesion section).  ","")</f>
        <v/>
      </c>
      <c r="BL621" s="37" t="str">
        <f t="shared" ref="BL621" si="327">IF(AND(C619&lt;&gt;"",D619=""),"Select a Unit.  ","")</f>
        <v/>
      </c>
      <c r="BM621" s="37" t="str">
        <f>IF(AND(C619&lt;&gt;"",COUNTIF(AJ$2:AJ$21,C606)&gt;1),"Visit ID already used.  ","")</f>
        <v/>
      </c>
      <c r="CA621" s="37" t="str">
        <f ca="1">IF(BA621&amp;BB621&amp;BC621&amp;BD621&amp;BE621&amp;BF621&amp;BG621&amp;BH621&amp;BI621&amp;BJ621&amp;BK621&amp;BL621&amp;BM621&amp;BN621&amp;BO621&amp;BP621&amp;BQ621&amp;BR621&amp;BS621&amp;BT621&amp;BU621&amp;BV621&amp;BW621&amp;BX621&amp;BY621&amp;BZ621&lt;&gt;"","V4Issue","V4Clean")</f>
        <v>V4Clean</v>
      </c>
      <c r="CB621" s="65"/>
    </row>
    <row r="622" spans="1:80" x14ac:dyDescent="0.25">
      <c r="A622" s="50"/>
      <c r="B622" s="77"/>
      <c r="C622" s="77"/>
      <c r="D622" s="77"/>
      <c r="E622" s="77"/>
      <c r="F622" s="77"/>
      <c r="G622" s="77"/>
      <c r="H622" s="77"/>
      <c r="I622" s="77"/>
      <c r="J622" s="77"/>
      <c r="K622" s="77"/>
      <c r="L622" s="77"/>
      <c r="M622" s="77"/>
      <c r="N622" s="77"/>
      <c r="O622" s="77"/>
      <c r="P622" s="77"/>
      <c r="Q622" s="5"/>
      <c r="R622" s="65"/>
      <c r="AN622" s="63" t="s">
        <v>3853</v>
      </c>
      <c r="AZ622" s="37" t="str">
        <f>IFERROR(IF(COUNTA(H622,I622,J622)=3,DATE(J622,MATCH(I622,{"Jan";"Feb";"Mar";"Apr";"May";"Jun";"Jul";"Aug";"Sep";"Oct";"Nov";"Dec"},0),H622),""),"")</f>
        <v/>
      </c>
      <c r="CB622" s="65"/>
    </row>
    <row r="623" spans="1:80" x14ac:dyDescent="0.25">
      <c r="A623" s="50"/>
      <c r="B623" s="5"/>
      <c r="C623" s="7"/>
      <c r="D623" s="7"/>
      <c r="E623" s="7"/>
      <c r="F623" s="7"/>
      <c r="G623" s="5"/>
      <c r="H623" s="12" t="s">
        <v>92</v>
      </c>
      <c r="I623" s="5"/>
      <c r="J623" s="5"/>
      <c r="K623" s="5"/>
      <c r="L623" s="50"/>
      <c r="M623" s="5"/>
      <c r="N623" s="5"/>
      <c r="O623" s="5"/>
      <c r="P623" s="5"/>
      <c r="Q623" s="5"/>
      <c r="R623" s="65"/>
      <c r="AN623" s="63" t="s">
        <v>3854</v>
      </c>
      <c r="AZ623" s="37" t="str">
        <f>IFERROR(IF(COUNTA(H623,I623,J623)=3,DATE(J623,MATCH(I623,{"Jan";"Feb";"Mar";"Apr";"May";"Jun";"Jul";"Aug";"Sep";"Oct";"Nov";"Dec"},0),H623),""),"")</f>
        <v/>
      </c>
      <c r="CB623" s="65"/>
    </row>
    <row r="624" spans="1:80" x14ac:dyDescent="0.25">
      <c r="A624" s="50"/>
      <c r="B624" s="5"/>
      <c r="C624" s="7" t="s">
        <v>35</v>
      </c>
      <c r="D624" s="7" t="s">
        <v>36</v>
      </c>
      <c r="E624" s="7"/>
      <c r="F624" s="7" t="s">
        <v>315</v>
      </c>
      <c r="G624" s="5"/>
      <c r="H624" s="7" t="s">
        <v>47</v>
      </c>
      <c r="I624" s="7" t="s">
        <v>48</v>
      </c>
      <c r="J624" s="7" t="s">
        <v>49</v>
      </c>
      <c r="K624" s="5"/>
      <c r="L624" s="50"/>
      <c r="M624" s="5"/>
      <c r="N624" s="5"/>
      <c r="O624" s="5"/>
      <c r="P624" s="5"/>
      <c r="Q624" s="5"/>
      <c r="R624" s="65"/>
      <c r="AN624" s="63" t="s">
        <v>3855</v>
      </c>
      <c r="AZ624" s="37" t="str">
        <f>IFERROR(IF(COUNTA(H624,I624,J624)=3,DATE(J624,MATCH(I624,{"Jan";"Feb";"Mar";"Apr";"May";"Jun";"Jul";"Aug";"Sep";"Oct";"Nov";"Dec"},0),H624),""),"")</f>
        <v/>
      </c>
      <c r="CB624" s="65"/>
    </row>
    <row r="625" spans="1:80" x14ac:dyDescent="0.25">
      <c r="A625" s="50"/>
      <c r="B625" s="39" t="str">
        <f xml:space="preserve"> C606&amp;"  Target Lesion (T3)"</f>
        <v>V4  Target Lesion (T3)</v>
      </c>
      <c r="C625" s="16"/>
      <c r="D625" s="15" t="s">
        <v>9</v>
      </c>
      <c r="E625" s="5"/>
      <c r="F625" s="17"/>
      <c r="G625" s="5"/>
      <c r="H625" s="32"/>
      <c r="I625" s="32"/>
      <c r="J625" s="32"/>
      <c r="K625" s="5"/>
      <c r="L625" s="50"/>
      <c r="M625" s="50"/>
      <c r="N625" s="50"/>
      <c r="O625" s="50"/>
      <c r="P625" s="50"/>
      <c r="Q625" s="5"/>
      <c r="R625" s="65"/>
      <c r="AN625" s="63" t="s">
        <v>3856</v>
      </c>
      <c r="AZ625" s="37" t="str">
        <f>IFERROR(IF(COUNTA(H625,I625,J625)=3,DATE(J625,MATCH(I625,{"Jan";"Feb";"Mar";"Apr";"May";"Jun";"Jul";"Aug";"Sep";"Oct";"Nov";"Dec"},0),H625),""),"")</f>
        <v/>
      </c>
      <c r="CB625" s="65"/>
    </row>
    <row r="626" spans="1:80" x14ac:dyDescent="0.25">
      <c r="A626" s="50"/>
      <c r="B626" s="8" t="s">
        <v>750</v>
      </c>
      <c r="C626" s="8" t="s">
        <v>751</v>
      </c>
      <c r="D626" s="8" t="s">
        <v>752</v>
      </c>
      <c r="E626" s="9"/>
      <c r="F626" s="8" t="s">
        <v>753</v>
      </c>
      <c r="G626" s="9"/>
      <c r="H626" s="8" t="s">
        <v>754</v>
      </c>
      <c r="I626" s="8" t="s">
        <v>755</v>
      </c>
      <c r="J626" s="8" t="s">
        <v>756</v>
      </c>
      <c r="K626" s="5"/>
      <c r="L626" s="40"/>
      <c r="M626" s="41"/>
      <c r="N626" s="40"/>
      <c r="O626" s="41"/>
      <c r="P626" s="40"/>
      <c r="Q626" s="5"/>
      <c r="R626" s="65"/>
      <c r="AN626" s="63" t="s">
        <v>3857</v>
      </c>
      <c r="AZ626" s="37" t="str">
        <f>IFERROR(IF(COUNTA(H626,I626,J626)=3,DATE(J626,MATCH(I626,{"Jan";"Feb";"Mar";"Apr";"May";"Jun";"Jul";"Aug";"Sep";"Oct";"Nov";"Dec"},0),H626),""),"")</f>
        <v/>
      </c>
      <c r="CB626" s="65"/>
    </row>
    <row r="627" spans="1:80" x14ac:dyDescent="0.25">
      <c r="A627" s="50"/>
      <c r="B627" s="76" t="str">
        <f ca="1">BA627&amp;BB627&amp;BC627&amp;BD627&amp;BE627&amp;BF627&amp;BG627&amp;BH627&amp;BI627&amp;BJ627&amp;BK627&amp;BL627&amp;BM627</f>
        <v/>
      </c>
      <c r="C627" s="77"/>
      <c r="D627" s="77"/>
      <c r="E627" s="77"/>
      <c r="F627" s="77"/>
      <c r="G627" s="77"/>
      <c r="H627" s="77"/>
      <c r="I627" s="77"/>
      <c r="J627" s="77"/>
      <c r="K627" s="77"/>
      <c r="L627" s="77"/>
      <c r="M627" s="77"/>
      <c r="N627" s="77"/>
      <c r="O627" s="77"/>
      <c r="P627" s="77"/>
      <c r="Q627" s="5"/>
      <c r="R627" s="65"/>
      <c r="AN627" s="63" t="s">
        <v>3858</v>
      </c>
      <c r="AZ627" s="37" t="str">
        <f>IFERROR(IF(COUNTA(H627,I627,J627)=3,DATE(J627,MATCH(I627,{"Jan";"Feb";"Mar";"Apr";"May";"Jun";"Jul";"Aug";"Sep";"Oct";"Nov";"Dec"},0),H627),""),"")</f>
        <v/>
      </c>
      <c r="BA627" s="37" t="str">
        <f>IF(AND(C609="",H625="",C625&lt;&gt;""),"Please enter a complete visit or assessment date.  ","")</f>
        <v/>
      </c>
      <c r="BB627" s="37" t="str">
        <f>IF(C625="","",IF(AND(COUNTA(C609,D609,E609)&gt;1,COUNTA(C609,D609,E609)&lt;3),"Please enter a complete visit date.  ",IF(COUNTA(C609,D609,E609)=0,"",IF(COUNTIF(AN$2:AN$7306,C609&amp;D609&amp;E609)&gt;0,"","Enter a valid visit date.  "))))</f>
        <v/>
      </c>
      <c r="BC627" s="37" t="str">
        <f>IF(AND(COUNTA(H625,I625,J625)&gt;1,COUNTA(H625,I625,J625)&lt;3),"Please enter a complete assessment date.  ",IF(COUNTA(H625,I625,J625)=0,"",IF(COUNTIF(AN$2:AN$7306,H625&amp;I625&amp;J625)&gt;0,"","Enter a valid assessment date.  ")))</f>
        <v/>
      </c>
      <c r="BD627" s="37" t="str">
        <f t="shared" ref="BD627" si="328">IF(AND(C625="",H625&amp;I625&amp;H625&amp;J625&lt;&gt;""),"Information on this lesion exists, but no evaluation result is entered.  ","")</f>
        <v/>
      </c>
      <c r="BE627" s="37" t="str">
        <f ca="1">IF(C625="","",IF(AZ609="","",IF(AZ609&gt;NOW(),"Visit date is in the future.  ","")))</f>
        <v/>
      </c>
      <c r="BF627" s="37" t="str">
        <f t="shared" ref="BF627" ca="1" si="329">IF(AZ625&lt;&gt;"",IF(AZ625&gt;NOW(),"Assessment date is in the future.  ",""),"")</f>
        <v/>
      </c>
      <c r="BG627" s="37" t="str">
        <f t="shared" ref="BG627" si="330">IF(AND(C625&lt;&gt;"",F625&lt;&gt;""),"The result cannot be provided if indicated as Not Done.  ","")</f>
        <v/>
      </c>
      <c r="BH627" s="37" t="str">
        <f>IF(AZ609="","",IF(AZ609&lt;=AZ603,"Visit date is not after visit or assessment dates in the prior visit.  ",""))</f>
        <v/>
      </c>
      <c r="BI627" s="37" t="str">
        <f>IF(AZ625&lt;&gt;"",IF(AZ625&lt;=AZ603,"Assessment date is not after visit or assessment dates in the prior visit.  ",""),"")</f>
        <v/>
      </c>
      <c r="BJ627" s="37" t="str">
        <f>IF(AND(C606="",OR(C625&lt;&gt;"",F625&lt;&gt;"")),"The Visit ID is missing.  ","")</f>
        <v/>
      </c>
      <c r="BK627" s="37" t="str">
        <f>IF(AND(OR(C625&lt;&gt;"",F625&lt;&gt;""),C$31=""),"No V0 lesion information exists for this same lesion (if you are adding a NEW lesion, go to New Lesion section).  ","")</f>
        <v/>
      </c>
      <c r="BL627" s="37" t="str">
        <f t="shared" ref="BL627" si="331">IF(AND(C625&lt;&gt;"",D625=""),"Select a Unit.  ","")</f>
        <v/>
      </c>
      <c r="BM627" s="37" t="str">
        <f>IF(AND(C625&lt;&gt;"",COUNTIF(AJ$2:AJ$21,C606)&gt;1),"Visit ID already used.  ","")</f>
        <v/>
      </c>
      <c r="CA627" s="37" t="str">
        <f ca="1">IF(BA627&amp;BB627&amp;BC627&amp;BD627&amp;BE627&amp;BF627&amp;BG627&amp;BH627&amp;BI627&amp;BJ627&amp;BK627&amp;BL627&amp;BM627&amp;BN627&amp;BO627&amp;BP627&amp;BQ627&amp;BR627&amp;BS627&amp;BT627&amp;BU627&amp;BV627&amp;BW627&amp;BX627&amp;BY627&amp;BZ627&lt;&gt;"","V4Issue","V4Clean")</f>
        <v>V4Clean</v>
      </c>
      <c r="CB627" s="65"/>
    </row>
    <row r="628" spans="1:80" x14ac:dyDescent="0.25">
      <c r="A628" s="50"/>
      <c r="B628" s="77"/>
      <c r="C628" s="77"/>
      <c r="D628" s="77"/>
      <c r="E628" s="77"/>
      <c r="F628" s="77"/>
      <c r="G628" s="77"/>
      <c r="H628" s="77"/>
      <c r="I628" s="77"/>
      <c r="J628" s="77"/>
      <c r="K628" s="77"/>
      <c r="L628" s="77"/>
      <c r="M628" s="77"/>
      <c r="N628" s="77"/>
      <c r="O628" s="77"/>
      <c r="P628" s="77"/>
      <c r="Q628" s="5"/>
      <c r="R628" s="65"/>
      <c r="AN628" s="63" t="s">
        <v>3859</v>
      </c>
      <c r="AZ628" s="37" t="str">
        <f>IFERROR(IF(COUNTA(H628,I628,J628)=3,DATE(J628,MATCH(I628,{"Jan";"Feb";"Mar";"Apr";"May";"Jun";"Jul";"Aug";"Sep";"Oct";"Nov";"Dec"},0),H628),""),"")</f>
        <v/>
      </c>
      <c r="CB628" s="65"/>
    </row>
    <row r="629" spans="1:80" x14ac:dyDescent="0.25">
      <c r="A629" s="50"/>
      <c r="B629" s="5"/>
      <c r="C629" s="7"/>
      <c r="D629" s="7"/>
      <c r="E629" s="7"/>
      <c r="F629" s="7"/>
      <c r="G629" s="5"/>
      <c r="H629" s="12" t="s">
        <v>92</v>
      </c>
      <c r="I629" s="5"/>
      <c r="J629" s="5"/>
      <c r="K629" s="5"/>
      <c r="L629" s="50"/>
      <c r="M629" s="5"/>
      <c r="N629" s="5"/>
      <c r="O629" s="5"/>
      <c r="P629" s="5"/>
      <c r="Q629" s="5"/>
      <c r="R629" s="65"/>
      <c r="AN629" s="63" t="s">
        <v>3860</v>
      </c>
      <c r="AZ629" s="37" t="str">
        <f>IFERROR(IF(COUNTA(H629,I629,J629)=3,DATE(J629,MATCH(I629,{"Jan";"Feb";"Mar";"Apr";"May";"Jun";"Jul";"Aug";"Sep";"Oct";"Nov";"Dec"},0),H629),""),"")</f>
        <v/>
      </c>
      <c r="CB629" s="65"/>
    </row>
    <row r="630" spans="1:80" x14ac:dyDescent="0.25">
      <c r="A630" s="50"/>
      <c r="B630" s="5"/>
      <c r="C630" s="7" t="s">
        <v>35</v>
      </c>
      <c r="D630" s="7" t="s">
        <v>36</v>
      </c>
      <c r="E630" s="7"/>
      <c r="F630" s="7" t="s">
        <v>315</v>
      </c>
      <c r="G630" s="5"/>
      <c r="H630" s="7" t="s">
        <v>47</v>
      </c>
      <c r="I630" s="7" t="s">
        <v>48</v>
      </c>
      <c r="J630" s="7" t="s">
        <v>49</v>
      </c>
      <c r="K630" s="5"/>
      <c r="L630" s="50"/>
      <c r="M630" s="5"/>
      <c r="N630" s="5"/>
      <c r="O630" s="5"/>
      <c r="P630" s="5"/>
      <c r="Q630" s="5"/>
      <c r="R630" s="65"/>
      <c r="AN630" s="63" t="s">
        <v>3861</v>
      </c>
      <c r="AZ630" s="37" t="str">
        <f>IFERROR(IF(COUNTA(H630,I630,J630)=3,DATE(J630,MATCH(I630,{"Jan";"Feb";"Mar";"Apr";"May";"Jun";"Jul";"Aug";"Sep";"Oct";"Nov";"Dec"},0),H630),""),"")</f>
        <v/>
      </c>
      <c r="CB630" s="65"/>
    </row>
    <row r="631" spans="1:80" x14ac:dyDescent="0.25">
      <c r="A631" s="50"/>
      <c r="B631" s="39" t="str">
        <f xml:space="preserve"> C606&amp;"  Target Lesion (T4)"</f>
        <v>V4  Target Lesion (T4)</v>
      </c>
      <c r="C631" s="16"/>
      <c r="D631" s="15" t="s">
        <v>9</v>
      </c>
      <c r="E631" s="5"/>
      <c r="F631" s="17"/>
      <c r="G631" s="5"/>
      <c r="H631" s="32"/>
      <c r="I631" s="32"/>
      <c r="J631" s="32"/>
      <c r="K631" s="5"/>
      <c r="L631" s="50"/>
      <c r="M631" s="50"/>
      <c r="N631" s="50"/>
      <c r="O631" s="50"/>
      <c r="P631" s="50"/>
      <c r="Q631" s="5"/>
      <c r="R631" s="65"/>
      <c r="AN631" s="63" t="s">
        <v>3862</v>
      </c>
      <c r="AZ631" s="37" t="str">
        <f>IFERROR(IF(COUNTA(H631,I631,J631)=3,DATE(J631,MATCH(I631,{"Jan";"Feb";"Mar";"Apr";"May";"Jun";"Jul";"Aug";"Sep";"Oct";"Nov";"Dec"},0),H631),""),"")</f>
        <v/>
      </c>
      <c r="CB631" s="65"/>
    </row>
    <row r="632" spans="1:80" x14ac:dyDescent="0.25">
      <c r="A632" s="50"/>
      <c r="B632" s="8" t="s">
        <v>757</v>
      </c>
      <c r="C632" s="8" t="s">
        <v>758</v>
      </c>
      <c r="D632" s="8" t="s">
        <v>759</v>
      </c>
      <c r="E632" s="9"/>
      <c r="F632" s="8" t="s">
        <v>760</v>
      </c>
      <c r="G632" s="9"/>
      <c r="H632" s="8" t="s">
        <v>761</v>
      </c>
      <c r="I632" s="8" t="s">
        <v>762</v>
      </c>
      <c r="J632" s="8" t="s">
        <v>763</v>
      </c>
      <c r="K632" s="5"/>
      <c r="L632" s="40"/>
      <c r="M632" s="41"/>
      <c r="N632" s="40"/>
      <c r="O632" s="41"/>
      <c r="P632" s="40"/>
      <c r="Q632" s="5"/>
      <c r="R632" s="65"/>
      <c r="AN632" s="63" t="s">
        <v>3863</v>
      </c>
      <c r="AZ632" s="37" t="str">
        <f>IFERROR(IF(COUNTA(H632,I632,J632)=3,DATE(J632,MATCH(I632,{"Jan";"Feb";"Mar";"Apr";"May";"Jun";"Jul";"Aug";"Sep";"Oct";"Nov";"Dec"},0),H632),""),"")</f>
        <v/>
      </c>
      <c r="CB632" s="65"/>
    </row>
    <row r="633" spans="1:80" x14ac:dyDescent="0.25">
      <c r="A633" s="50"/>
      <c r="B633" s="76" t="str">
        <f ca="1">BA633&amp;BB633&amp;BC633&amp;BD633&amp;BE633&amp;BF633&amp;BG633&amp;BH633&amp;BI633&amp;BJ633&amp;BK633&amp;BL633&amp;BM633</f>
        <v/>
      </c>
      <c r="C633" s="77"/>
      <c r="D633" s="77"/>
      <c r="E633" s="77"/>
      <c r="F633" s="77"/>
      <c r="G633" s="77"/>
      <c r="H633" s="77"/>
      <c r="I633" s="77"/>
      <c r="J633" s="77"/>
      <c r="K633" s="77"/>
      <c r="L633" s="77"/>
      <c r="M633" s="77"/>
      <c r="N633" s="77"/>
      <c r="O633" s="77"/>
      <c r="P633" s="77"/>
      <c r="Q633" s="5"/>
      <c r="R633" s="65"/>
      <c r="AN633" s="63" t="s">
        <v>3864</v>
      </c>
      <c r="AZ633" s="37" t="str">
        <f>IFERROR(IF(COUNTA(H633,I633,J633)=3,DATE(J633,MATCH(I633,{"Jan";"Feb";"Mar";"Apr";"May";"Jun";"Jul";"Aug";"Sep";"Oct";"Nov";"Dec"},0),H633),""),"")</f>
        <v/>
      </c>
      <c r="BA633" s="37" t="str">
        <f>IF(AND(C609="",H631="",C631&lt;&gt;""),"Please enter a complete visit or assessment date.  ","")</f>
        <v/>
      </c>
      <c r="BB633" s="37" t="str">
        <f>IF(C631="","",IF(AND(COUNTA(C609,D609,E609)&gt;1,COUNTA(C609,D609,E609)&lt;3),"Please enter a complete visit date.  ",IF(COUNTA(C609,D609,E609)=0,"",IF(COUNTIF(AN$2:AN$7306,C609&amp;D609&amp;E609)&gt;0,"","Enter a valid visit date.  "))))</f>
        <v/>
      </c>
      <c r="BC633" s="37" t="str">
        <f>IF(AND(COUNTA(H631,I631,J631)&gt;1,COUNTA(H631,I631,J631)&lt;3),"Please enter a complete assessment date.  ",IF(COUNTA(H631,I631,J631)=0,"",IF(COUNTIF(AN$2:AN$7306,H631&amp;I631&amp;J631)&gt;0,"","Enter a valid assessment date.  ")))</f>
        <v/>
      </c>
      <c r="BD633" s="37" t="str">
        <f t="shared" ref="BD633" si="332">IF(AND(C631="",H631&amp;I631&amp;H631&amp;J631&lt;&gt;""),"Information on this lesion exists, but no evaluation result is entered.  ","")</f>
        <v/>
      </c>
      <c r="BE633" s="37" t="str">
        <f ca="1">IF(C631="","",IF(AZ609="","",IF(AZ609&gt;NOW(),"Visit date is in the future.  ","")))</f>
        <v/>
      </c>
      <c r="BF633" s="37" t="str">
        <f t="shared" ref="BF633" ca="1" si="333">IF(AZ631&lt;&gt;"",IF(AZ631&gt;NOW(),"Assessment date is in the future.  ",""),"")</f>
        <v/>
      </c>
      <c r="BG633" s="37" t="str">
        <f t="shared" ref="BG633" si="334">IF(AND(C631&lt;&gt;"",F631&lt;&gt;""),"The result cannot be provided if indicated as Not Done.  ","")</f>
        <v/>
      </c>
      <c r="BH633" s="37" t="str">
        <f>IF(AZ609="","",IF(AZ609&lt;=AZ603,"Visit date is not after visit or assessment dates in the prior visit.  ",""))</f>
        <v/>
      </c>
      <c r="BI633" s="37" t="str">
        <f>IF(AZ631&lt;&gt;"",IF(AZ631&lt;=AZ603,"Assessment date is not after visit or assessment dates in the prior visit.  ",""),"")</f>
        <v/>
      </c>
      <c r="BJ633" s="37" t="str">
        <f>IF(AND(C606="",OR(C631&lt;&gt;"",F631&lt;&gt;"")),"The Visit ID is missing.  ","")</f>
        <v/>
      </c>
      <c r="BK633" s="37" t="str">
        <f>IF(AND(OR(C631&lt;&gt;"",F631&lt;&gt;""),C$37=""),"No V0 lesion information exists for this same lesion (if you are adding a NEW lesion, go to New Lesion section).  ","")</f>
        <v/>
      </c>
      <c r="BL633" s="37" t="str">
        <f t="shared" ref="BL633" si="335">IF(AND(C631&lt;&gt;"",D631=""),"Select a Unit.  ","")</f>
        <v/>
      </c>
      <c r="BM633" s="37" t="str">
        <f>IF(AND(C631&lt;&gt;"",COUNTIF(AJ$2:AJ$21,C606)&gt;1),"Visit ID already used.  ","")</f>
        <v/>
      </c>
      <c r="CA633" s="37" t="str">
        <f ca="1">IF(BA633&amp;BB633&amp;BC633&amp;BD633&amp;BE633&amp;BF633&amp;BG633&amp;BH633&amp;BI633&amp;BJ633&amp;BK633&amp;BL633&amp;BM633&amp;BN633&amp;BO633&amp;BP633&amp;BQ633&amp;BR633&amp;BS633&amp;BT633&amp;BU633&amp;BV633&amp;BW633&amp;BX633&amp;BY633&amp;BZ633&lt;&gt;"","V4Issue","V4Clean")</f>
        <v>V4Clean</v>
      </c>
      <c r="CB633" s="65"/>
    </row>
    <row r="634" spans="1:80" x14ac:dyDescent="0.25">
      <c r="A634" s="50"/>
      <c r="B634" s="77"/>
      <c r="C634" s="77"/>
      <c r="D634" s="77"/>
      <c r="E634" s="77"/>
      <c r="F634" s="77"/>
      <c r="G634" s="77"/>
      <c r="H634" s="77"/>
      <c r="I634" s="77"/>
      <c r="J634" s="77"/>
      <c r="K634" s="77"/>
      <c r="L634" s="77"/>
      <c r="M634" s="77"/>
      <c r="N634" s="77"/>
      <c r="O634" s="77"/>
      <c r="P634" s="77"/>
      <c r="Q634" s="50"/>
      <c r="R634" s="65"/>
      <c r="S634" s="67"/>
      <c r="T634" s="67"/>
      <c r="U634" s="67"/>
      <c r="V634" s="67"/>
      <c r="W634" s="67"/>
      <c r="X634" s="67"/>
      <c r="Y634" s="67"/>
      <c r="Z634" s="67"/>
      <c r="AA634" s="67"/>
      <c r="AB634" s="67"/>
      <c r="AC634" s="67"/>
      <c r="AD634" s="67"/>
      <c r="AE634" s="67"/>
      <c r="AF634" s="67"/>
      <c r="AG634" s="67"/>
      <c r="AH634" s="67"/>
      <c r="AI634" s="67"/>
      <c r="AK634" s="67"/>
      <c r="AL634" s="67"/>
      <c r="AM634" s="67"/>
      <c r="AN634" s="63" t="s">
        <v>3865</v>
      </c>
      <c r="AO634" s="67"/>
      <c r="AP634" s="67"/>
      <c r="AQ634" s="67"/>
      <c r="AR634" s="67"/>
      <c r="AS634" s="67"/>
      <c r="AT634" s="67"/>
      <c r="AU634" s="67"/>
      <c r="AV634" s="67"/>
      <c r="AW634" s="67"/>
      <c r="AX634" s="67"/>
      <c r="AY634" s="67"/>
      <c r="AZ634" s="37" t="str">
        <f>IFERROR(IF(COUNTA(H634,I634,J634)=3,DATE(J634,MATCH(I634,{"Jan";"Feb";"Mar";"Apr";"May";"Jun";"Jul";"Aug";"Sep";"Oct";"Nov";"Dec"},0),H634),""),"")</f>
        <v/>
      </c>
      <c r="CB634" s="65"/>
    </row>
    <row r="635" spans="1:80" x14ac:dyDescent="0.25">
      <c r="A635" s="50"/>
      <c r="B635" s="5"/>
      <c r="C635" s="7"/>
      <c r="D635" s="7"/>
      <c r="E635" s="7"/>
      <c r="F635" s="7"/>
      <c r="G635" s="5"/>
      <c r="H635" s="12" t="s">
        <v>92</v>
      </c>
      <c r="I635" s="5"/>
      <c r="J635" s="5"/>
      <c r="K635" s="5"/>
      <c r="L635" s="50"/>
      <c r="M635" s="5"/>
      <c r="N635" s="5"/>
      <c r="O635" s="5"/>
      <c r="P635" s="5"/>
      <c r="Q635" s="50"/>
      <c r="R635" s="65"/>
      <c r="S635" s="67"/>
      <c r="T635" s="67"/>
      <c r="U635" s="67"/>
      <c r="V635" s="67"/>
      <c r="W635" s="67"/>
      <c r="X635" s="67"/>
      <c r="Y635" s="67"/>
      <c r="Z635" s="67"/>
      <c r="AA635" s="67"/>
      <c r="AB635" s="67"/>
      <c r="AC635" s="67"/>
      <c r="AD635" s="67"/>
      <c r="AE635" s="67"/>
      <c r="AF635" s="67"/>
      <c r="AG635" s="67"/>
      <c r="AH635" s="67"/>
      <c r="AI635" s="67"/>
      <c r="AK635" s="67"/>
      <c r="AL635" s="67"/>
      <c r="AM635" s="67"/>
      <c r="AN635" s="63" t="s">
        <v>3866</v>
      </c>
      <c r="AO635" s="67"/>
      <c r="AP635" s="67"/>
      <c r="AQ635" s="67"/>
      <c r="AR635" s="67"/>
      <c r="AS635" s="67"/>
      <c r="AT635" s="67"/>
      <c r="AU635" s="67"/>
      <c r="AV635" s="67"/>
      <c r="AW635" s="67"/>
      <c r="AX635" s="67"/>
      <c r="AY635" s="67"/>
      <c r="AZ635" s="37" t="str">
        <f>IFERROR(IF(COUNTA(H635,I635,J635)=3,DATE(J635,MATCH(I635,{"Jan";"Feb";"Mar";"Apr";"May";"Jun";"Jul";"Aug";"Sep";"Oct";"Nov";"Dec"},0),H635),""),"")</f>
        <v/>
      </c>
      <c r="CB635" s="65"/>
    </row>
    <row r="636" spans="1:80" x14ac:dyDescent="0.25">
      <c r="A636" s="50"/>
      <c r="B636" s="5"/>
      <c r="C636" s="7" t="s">
        <v>35</v>
      </c>
      <c r="D636" s="7" t="s">
        <v>36</v>
      </c>
      <c r="E636" s="7"/>
      <c r="F636" s="7" t="s">
        <v>315</v>
      </c>
      <c r="G636" s="5"/>
      <c r="H636" s="7" t="s">
        <v>47</v>
      </c>
      <c r="I636" s="7" t="s">
        <v>48</v>
      </c>
      <c r="J636" s="7" t="s">
        <v>49</v>
      </c>
      <c r="K636" s="5"/>
      <c r="L636" s="50"/>
      <c r="M636" s="5"/>
      <c r="N636" s="5"/>
      <c r="O636" s="5"/>
      <c r="P636" s="5"/>
      <c r="Q636" s="50"/>
      <c r="R636" s="65"/>
      <c r="S636" s="67"/>
      <c r="T636" s="67"/>
      <c r="U636" s="67"/>
      <c r="V636" s="67"/>
      <c r="W636" s="67"/>
      <c r="X636" s="67"/>
      <c r="Y636" s="67"/>
      <c r="Z636" s="67"/>
      <c r="AA636" s="67"/>
      <c r="AB636" s="67"/>
      <c r="AC636" s="67"/>
      <c r="AD636" s="67"/>
      <c r="AE636" s="67"/>
      <c r="AF636" s="67"/>
      <c r="AG636" s="67"/>
      <c r="AH636" s="67"/>
      <c r="AI636" s="67"/>
      <c r="AK636" s="67"/>
      <c r="AL636" s="67"/>
      <c r="AM636" s="67"/>
      <c r="AN636" s="63" t="s">
        <v>3867</v>
      </c>
      <c r="AO636" s="67"/>
      <c r="AP636" s="67"/>
      <c r="AQ636" s="67"/>
      <c r="AR636" s="67"/>
      <c r="AS636" s="67"/>
      <c r="AT636" s="67"/>
      <c r="AU636" s="67"/>
      <c r="AV636" s="67"/>
      <c r="AW636" s="67"/>
      <c r="AX636" s="67"/>
      <c r="AY636" s="67"/>
      <c r="AZ636" s="37" t="str">
        <f>IFERROR(IF(COUNTA(H636,I636,J636)=3,DATE(J636,MATCH(I636,{"Jan";"Feb";"Mar";"Apr";"May";"Jun";"Jul";"Aug";"Sep";"Oct";"Nov";"Dec"},0),H636),""),"")</f>
        <v/>
      </c>
      <c r="CB636" s="65"/>
    </row>
    <row r="637" spans="1:80" x14ac:dyDescent="0.25">
      <c r="A637" s="50"/>
      <c r="B637" s="39" t="str">
        <f xml:space="preserve"> C606&amp;"  Target Lesion (T5)"</f>
        <v>V4  Target Lesion (T5)</v>
      </c>
      <c r="C637" s="16"/>
      <c r="D637" s="15" t="s">
        <v>9</v>
      </c>
      <c r="E637" s="5"/>
      <c r="F637" s="17"/>
      <c r="G637" s="5"/>
      <c r="H637" s="32"/>
      <c r="I637" s="32"/>
      <c r="J637" s="32"/>
      <c r="K637" s="5"/>
      <c r="L637" s="50"/>
      <c r="M637" s="50"/>
      <c r="N637" s="50"/>
      <c r="O637" s="50"/>
      <c r="P637" s="50"/>
      <c r="Q637" s="50"/>
      <c r="R637" s="65"/>
      <c r="S637" s="67"/>
      <c r="T637" s="67"/>
      <c r="U637" s="67"/>
      <c r="V637" s="67"/>
      <c r="W637" s="67"/>
      <c r="X637" s="67"/>
      <c r="Y637" s="67"/>
      <c r="Z637" s="67"/>
      <c r="AA637" s="67"/>
      <c r="AB637" s="67"/>
      <c r="AC637" s="67"/>
      <c r="AD637" s="67"/>
      <c r="AE637" s="67"/>
      <c r="AF637" s="67"/>
      <c r="AG637" s="67"/>
      <c r="AH637" s="67"/>
      <c r="AI637" s="67"/>
      <c r="AK637" s="67"/>
      <c r="AL637" s="67"/>
      <c r="AM637" s="67"/>
      <c r="AN637" s="63" t="s">
        <v>3868</v>
      </c>
      <c r="AO637" s="67"/>
      <c r="AP637" s="67"/>
      <c r="AQ637" s="67"/>
      <c r="AR637" s="67"/>
      <c r="AS637" s="67"/>
      <c r="AT637" s="67"/>
      <c r="AU637" s="67"/>
      <c r="AV637" s="67"/>
      <c r="AW637" s="67"/>
      <c r="AX637" s="67"/>
      <c r="AY637" s="67"/>
      <c r="AZ637" s="37" t="str">
        <f>IFERROR(IF(COUNTA(H637,I637,J637)=3,DATE(J637,MATCH(I637,{"Jan";"Feb";"Mar";"Apr";"May";"Jun";"Jul";"Aug";"Sep";"Oct";"Nov";"Dec"},0),H637),""),"")</f>
        <v/>
      </c>
      <c r="CB637" s="65"/>
    </row>
    <row r="638" spans="1:80" x14ac:dyDescent="0.25">
      <c r="A638" s="50"/>
      <c r="B638" s="8" t="s">
        <v>764</v>
      </c>
      <c r="C638" s="8" t="s">
        <v>765</v>
      </c>
      <c r="D638" s="8" t="s">
        <v>766</v>
      </c>
      <c r="E638" s="9"/>
      <c r="F638" s="8" t="s">
        <v>767</v>
      </c>
      <c r="G638" s="9"/>
      <c r="H638" s="8" t="s">
        <v>768</v>
      </c>
      <c r="I638" s="8" t="s">
        <v>769</v>
      </c>
      <c r="J638" s="8" t="s">
        <v>770</v>
      </c>
      <c r="K638" s="5"/>
      <c r="L638" s="40"/>
      <c r="M638" s="41"/>
      <c r="N638" s="40"/>
      <c r="O638" s="41"/>
      <c r="P638" s="40"/>
      <c r="Q638" s="50"/>
      <c r="R638" s="65"/>
      <c r="S638" s="67"/>
      <c r="T638" s="67"/>
      <c r="U638" s="67"/>
      <c r="V638" s="67"/>
      <c r="W638" s="67"/>
      <c r="X638" s="67"/>
      <c r="Y638" s="67"/>
      <c r="Z638" s="67"/>
      <c r="AA638" s="67"/>
      <c r="AB638" s="67"/>
      <c r="AC638" s="67"/>
      <c r="AD638" s="67"/>
      <c r="AE638" s="67"/>
      <c r="AF638" s="67"/>
      <c r="AG638" s="67"/>
      <c r="AH638" s="67"/>
      <c r="AI638" s="67"/>
      <c r="AK638" s="67"/>
      <c r="AL638" s="67"/>
      <c r="AM638" s="67"/>
      <c r="AN638" s="63" t="s">
        <v>3869</v>
      </c>
      <c r="AO638" s="67"/>
      <c r="AP638" s="67"/>
      <c r="AQ638" s="67"/>
      <c r="AR638" s="67"/>
      <c r="AS638" s="67"/>
      <c r="AT638" s="67"/>
      <c r="AU638" s="67"/>
      <c r="AV638" s="67"/>
      <c r="AW638" s="67"/>
      <c r="AX638" s="67"/>
      <c r="AY638" s="67"/>
      <c r="AZ638" s="37" t="str">
        <f>IFERROR(IF(COUNTA(H638,I638,J638)=3,DATE(J638,MATCH(I638,{"Jan";"Feb";"Mar";"Apr";"May";"Jun";"Jul";"Aug";"Sep";"Oct";"Nov";"Dec"},0),H638),""),"")</f>
        <v/>
      </c>
      <c r="CB638" s="65"/>
    </row>
    <row r="639" spans="1:80" x14ac:dyDescent="0.25">
      <c r="A639" s="50"/>
      <c r="B639" s="76" t="str">
        <f ca="1">BA639&amp;BB639&amp;BC639&amp;BD639&amp;BE639&amp;BF639&amp;BG639&amp;BH639&amp;BI639&amp;BJ639&amp;BK639&amp;BL639&amp;BM639</f>
        <v/>
      </c>
      <c r="C639" s="77"/>
      <c r="D639" s="77"/>
      <c r="E639" s="77"/>
      <c r="F639" s="77"/>
      <c r="G639" s="77"/>
      <c r="H639" s="77"/>
      <c r="I639" s="77"/>
      <c r="J639" s="77"/>
      <c r="K639" s="77"/>
      <c r="L639" s="77"/>
      <c r="M639" s="77"/>
      <c r="N639" s="77"/>
      <c r="O639" s="77"/>
      <c r="P639" s="77"/>
      <c r="Q639" s="50"/>
      <c r="R639" s="65"/>
      <c r="S639" s="67"/>
      <c r="T639" s="67"/>
      <c r="U639" s="67"/>
      <c r="V639" s="67"/>
      <c r="W639" s="67"/>
      <c r="X639" s="67"/>
      <c r="Y639" s="67"/>
      <c r="Z639" s="67"/>
      <c r="AA639" s="67"/>
      <c r="AB639" s="67"/>
      <c r="AC639" s="67"/>
      <c r="AD639" s="67"/>
      <c r="AE639" s="67"/>
      <c r="AF639" s="67"/>
      <c r="AG639" s="67"/>
      <c r="AH639" s="67"/>
      <c r="AI639" s="67"/>
      <c r="AK639" s="67"/>
      <c r="AL639" s="67"/>
      <c r="AM639" s="67"/>
      <c r="AN639" s="63" t="s">
        <v>3870</v>
      </c>
      <c r="AO639" s="67"/>
      <c r="AP639" s="67"/>
      <c r="AQ639" s="67"/>
      <c r="AR639" s="67"/>
      <c r="AS639" s="67"/>
      <c r="AT639" s="67"/>
      <c r="AU639" s="67"/>
      <c r="AV639" s="67"/>
      <c r="AW639" s="67"/>
      <c r="AX639" s="67"/>
      <c r="AY639" s="67"/>
      <c r="AZ639" s="37" t="str">
        <f>IFERROR(IF(COUNTA(H639,I639,J639)=3,DATE(J639,MATCH(I639,{"Jan";"Feb";"Mar";"Apr";"May";"Jun";"Jul";"Aug";"Sep";"Oct";"Nov";"Dec"},0),H639),""),"")</f>
        <v/>
      </c>
      <c r="BA639" s="37" t="str">
        <f>IF(AND(C609="",H637="",C637&lt;&gt;""),"Please enter a complete visit or assessment date.  ","")</f>
        <v/>
      </c>
      <c r="BB639" s="37" t="str">
        <f>IF(C637="","",IF(AND(COUNTA(C609,D609,E609)&gt;1,COUNTA(C609,D609,E609)&lt;3),"Please enter a complete visit date.  ",IF(COUNTA(C609,D609,E609)=0,"",IF(COUNTIF(AN$2:AN$7306,C609&amp;D609&amp;E609)&gt;0,"","Enter a valid visit date.  "))))</f>
        <v/>
      </c>
      <c r="BC639" s="37" t="str">
        <f>IF(AND(COUNTA(H637,I637,J637)&gt;1,COUNTA(H637,I637,J637)&lt;3),"Please enter a complete assessment date.  ",IF(COUNTA(H637,I637,J637)=0,"",IF(COUNTIF(AN$2:AN$7306,H637&amp;I637&amp;J637)&gt;0,"","Enter a valid assessment date.  ")))</f>
        <v/>
      </c>
      <c r="BD639" s="37" t="str">
        <f t="shared" ref="BD639" si="336">IF(AND(C637="",H637&amp;I637&amp;H637&amp;J637&lt;&gt;""),"Information on this lesion exists, but no evaluation result is entered.  ","")</f>
        <v/>
      </c>
      <c r="BE639" s="37" t="str">
        <f ca="1">IF(C637="","",IF(AZ609="","",IF(AZ609&gt;NOW(),"Visit date is in the future.  ","")))</f>
        <v/>
      </c>
      <c r="BF639" s="37" t="str">
        <f t="shared" ref="BF639" ca="1" si="337">IF(AZ637&lt;&gt;"",IF(AZ637&gt;NOW(),"Assessment date is in the future.  ",""),"")</f>
        <v/>
      </c>
      <c r="BG639" s="37" t="str">
        <f t="shared" ref="BG639" si="338">IF(AND(C637&lt;&gt;"",F637&lt;&gt;""),"The result cannot be provided if indicated as Not Done.  ","")</f>
        <v/>
      </c>
      <c r="BH639" s="37" t="str">
        <f>IF(AZ609="","",IF(AZ609&lt;=AZ603,"Visit date is not after visit or assessment dates in the prior visit.  ",""))</f>
        <v/>
      </c>
      <c r="BI639" s="37" t="str">
        <f>IF(AZ637&lt;&gt;"",IF(AZ637&lt;=AZ603,"Assessment date is not after visit or assessment dates in the prior visit.  ",""),"")</f>
        <v/>
      </c>
      <c r="BJ639" s="37" t="str">
        <f>IF(AND(C606="",OR(C637&lt;&gt;"",F637&lt;&gt;"")),"The Visit ID is missing.  ","")</f>
        <v/>
      </c>
      <c r="BK639" s="37" t="str">
        <f>IF(AND(OR(C637&lt;&gt;"",F637&lt;&gt;""),C$43=""),"No V0 lesion information exists for this same lesion (if you are adding a NEW lesion, go to New Lesion section).  ","")</f>
        <v/>
      </c>
      <c r="BL639" s="37" t="str">
        <f t="shared" ref="BL639" si="339">IF(AND(C637&lt;&gt;"",D637=""),"Select a Unit.  ","")</f>
        <v/>
      </c>
      <c r="BM639" s="37" t="str">
        <f>IF(AND(C637&lt;&gt;"",COUNTIF(AJ$2:AJ$21,C606)&gt;1),"Visit ID already used.  ","")</f>
        <v/>
      </c>
      <c r="CA639" s="37" t="str">
        <f ca="1">IF(BA639&amp;BB639&amp;BC639&amp;BD639&amp;BE639&amp;BF639&amp;BG639&amp;BH639&amp;BI639&amp;BJ639&amp;BK639&amp;BL639&amp;BM639&amp;BN639&amp;BO639&amp;BP639&amp;BQ639&amp;BR639&amp;BS639&amp;BT639&amp;BU639&amp;BV639&amp;BW639&amp;BX639&amp;BY639&amp;BZ639&lt;&gt;"","V4Issue","V4Clean")</f>
        <v>V4Clean</v>
      </c>
      <c r="CB639" s="65"/>
    </row>
    <row r="640" spans="1:80" x14ac:dyDescent="0.25">
      <c r="A640" s="50"/>
      <c r="B640" s="77"/>
      <c r="C640" s="77"/>
      <c r="D640" s="77"/>
      <c r="E640" s="77"/>
      <c r="F640" s="77"/>
      <c r="G640" s="77"/>
      <c r="H640" s="77"/>
      <c r="I640" s="77"/>
      <c r="J640" s="77"/>
      <c r="K640" s="77"/>
      <c r="L640" s="77"/>
      <c r="M640" s="77"/>
      <c r="N640" s="77"/>
      <c r="O640" s="77"/>
      <c r="P640" s="77"/>
      <c r="Q640" s="50"/>
      <c r="R640" s="65"/>
      <c r="S640" s="67"/>
      <c r="T640" s="67"/>
      <c r="U640" s="67"/>
      <c r="V640" s="67"/>
      <c r="W640" s="67"/>
      <c r="X640" s="67"/>
      <c r="Y640" s="67"/>
      <c r="Z640" s="67"/>
      <c r="AA640" s="67"/>
      <c r="AB640" s="67"/>
      <c r="AC640" s="67"/>
      <c r="AD640" s="67"/>
      <c r="AE640" s="67"/>
      <c r="AF640" s="67"/>
      <c r="AG640" s="67"/>
      <c r="AH640" s="67"/>
      <c r="AI640" s="67"/>
      <c r="AK640" s="67"/>
      <c r="AL640" s="67"/>
      <c r="AM640" s="67"/>
      <c r="AN640" s="63" t="s">
        <v>3871</v>
      </c>
      <c r="AO640" s="67"/>
      <c r="AP640" s="67"/>
      <c r="AQ640" s="67"/>
      <c r="AR640" s="67"/>
      <c r="AS640" s="67"/>
      <c r="AT640" s="67"/>
      <c r="AU640" s="67"/>
      <c r="AV640" s="67"/>
      <c r="AW640" s="67"/>
      <c r="AX640" s="67"/>
      <c r="AY640" s="67"/>
      <c r="AZ640" s="37" t="str">
        <f>IFERROR(IF(COUNTA(H640,I640,J640)=3,DATE(J640,MATCH(I640,{"Jan";"Feb";"Mar";"Apr";"May";"Jun";"Jul";"Aug";"Sep";"Oct";"Nov";"Dec"},0),H640),""),"")</f>
        <v/>
      </c>
      <c r="CB640" s="65"/>
    </row>
    <row r="641" spans="1:80" x14ac:dyDescent="0.25">
      <c r="A641" s="50"/>
      <c r="B641" s="5"/>
      <c r="C641" s="7"/>
      <c r="D641" s="7"/>
      <c r="E641" s="7"/>
      <c r="F641" s="7"/>
      <c r="G641" s="5"/>
      <c r="H641" s="12" t="s">
        <v>92</v>
      </c>
      <c r="I641" s="5"/>
      <c r="J641" s="5"/>
      <c r="K641" s="5"/>
      <c r="L641" s="50"/>
      <c r="M641" s="5"/>
      <c r="N641" s="5"/>
      <c r="O641" s="5"/>
      <c r="P641" s="5"/>
      <c r="Q641" s="50"/>
      <c r="R641" s="65"/>
      <c r="S641" s="67"/>
      <c r="T641" s="67"/>
      <c r="U641" s="67"/>
      <c r="V641" s="67"/>
      <c r="W641" s="67"/>
      <c r="X641" s="67"/>
      <c r="Y641" s="67"/>
      <c r="Z641" s="67"/>
      <c r="AA641" s="67"/>
      <c r="AB641" s="67"/>
      <c r="AC641" s="67"/>
      <c r="AD641" s="67"/>
      <c r="AE641" s="67"/>
      <c r="AF641" s="67"/>
      <c r="AG641" s="67"/>
      <c r="AH641" s="67"/>
      <c r="AI641" s="67"/>
      <c r="AK641" s="67"/>
      <c r="AL641" s="67"/>
      <c r="AM641" s="67"/>
      <c r="AN641" s="63" t="s">
        <v>3872</v>
      </c>
      <c r="AO641" s="67"/>
      <c r="AP641" s="67"/>
      <c r="AQ641" s="67"/>
      <c r="AR641" s="67"/>
      <c r="AS641" s="67"/>
      <c r="AT641" s="67"/>
      <c r="AU641" s="67"/>
      <c r="AV641" s="67"/>
      <c r="AW641" s="67"/>
      <c r="AX641" s="67"/>
      <c r="AY641" s="67"/>
      <c r="AZ641" s="37" t="str">
        <f>IFERROR(IF(COUNTA(H641,I641,J641)=3,DATE(J641,MATCH(I641,{"Jan";"Feb";"Mar";"Apr";"May";"Jun";"Jul";"Aug";"Sep";"Oct";"Nov";"Dec"},0),H641),""),"")</f>
        <v/>
      </c>
      <c r="CB641" s="65"/>
    </row>
    <row r="642" spans="1:80" x14ac:dyDescent="0.25">
      <c r="A642" s="50"/>
      <c r="B642" s="5"/>
      <c r="C642" s="7" t="s">
        <v>35</v>
      </c>
      <c r="D642" s="7" t="s">
        <v>36</v>
      </c>
      <c r="E642" s="7"/>
      <c r="F642" s="7" t="s">
        <v>315</v>
      </c>
      <c r="G642" s="5"/>
      <c r="H642" s="7" t="s">
        <v>47</v>
      </c>
      <c r="I642" s="7" t="s">
        <v>48</v>
      </c>
      <c r="J642" s="7" t="s">
        <v>49</v>
      </c>
      <c r="K642" s="5"/>
      <c r="L642" s="50"/>
      <c r="M642" s="5"/>
      <c r="N642" s="5"/>
      <c r="O642" s="5"/>
      <c r="P642" s="5"/>
      <c r="Q642" s="50"/>
      <c r="R642" s="65"/>
      <c r="S642" s="67"/>
      <c r="T642" s="67"/>
      <c r="U642" s="67"/>
      <c r="V642" s="67"/>
      <c r="W642" s="67"/>
      <c r="X642" s="67"/>
      <c r="Y642" s="67"/>
      <c r="Z642" s="67"/>
      <c r="AA642" s="67"/>
      <c r="AB642" s="67"/>
      <c r="AC642" s="67"/>
      <c r="AD642" s="67"/>
      <c r="AE642" s="67"/>
      <c r="AF642" s="67"/>
      <c r="AG642" s="67"/>
      <c r="AH642" s="67"/>
      <c r="AI642" s="67"/>
      <c r="AK642" s="67"/>
      <c r="AL642" s="67"/>
      <c r="AM642" s="67"/>
      <c r="AN642" s="63" t="s">
        <v>3873</v>
      </c>
      <c r="AO642" s="67"/>
      <c r="AP642" s="67"/>
      <c r="AQ642" s="67"/>
      <c r="AR642" s="67"/>
      <c r="AS642" s="67"/>
      <c r="AT642" s="67"/>
      <c r="AU642" s="67"/>
      <c r="AV642" s="67"/>
      <c r="AW642" s="67"/>
      <c r="AX642" s="67"/>
      <c r="AY642" s="67"/>
      <c r="AZ642" s="37" t="str">
        <f>IFERROR(IF(COUNTA(H642,I642,J642)=3,DATE(J642,MATCH(I642,{"Jan";"Feb";"Mar";"Apr";"May";"Jun";"Jul";"Aug";"Sep";"Oct";"Nov";"Dec"},0),H642),""),"")</f>
        <v/>
      </c>
      <c r="CB642" s="65"/>
    </row>
    <row r="643" spans="1:80" x14ac:dyDescent="0.25">
      <c r="A643" s="50"/>
      <c r="B643" s="39" t="str">
        <f xml:space="preserve"> C606&amp;" Target Lesion (T6)"</f>
        <v>V4 Target Lesion (T6)</v>
      </c>
      <c r="C643" s="16"/>
      <c r="D643" s="15" t="s">
        <v>9</v>
      </c>
      <c r="E643" s="5"/>
      <c r="F643" s="17"/>
      <c r="G643" s="5"/>
      <c r="H643" s="32"/>
      <c r="I643" s="32"/>
      <c r="J643" s="32"/>
      <c r="K643" s="5"/>
      <c r="L643" s="50"/>
      <c r="M643" s="50"/>
      <c r="N643" s="50"/>
      <c r="O643" s="50"/>
      <c r="P643" s="50"/>
      <c r="Q643" s="50"/>
      <c r="R643" s="65"/>
      <c r="S643" s="67"/>
      <c r="T643" s="67"/>
      <c r="U643" s="67"/>
      <c r="V643" s="67"/>
      <c r="W643" s="67"/>
      <c r="X643" s="67"/>
      <c r="Y643" s="67"/>
      <c r="Z643" s="67"/>
      <c r="AA643" s="67"/>
      <c r="AB643" s="67"/>
      <c r="AC643" s="67"/>
      <c r="AD643" s="67"/>
      <c r="AE643" s="67"/>
      <c r="AF643" s="67"/>
      <c r="AG643" s="67"/>
      <c r="AH643" s="67"/>
      <c r="AI643" s="67"/>
      <c r="AK643" s="67"/>
      <c r="AL643" s="67"/>
      <c r="AM643" s="67"/>
      <c r="AN643" s="63" t="s">
        <v>3874</v>
      </c>
      <c r="AO643" s="67"/>
      <c r="AP643" s="67"/>
      <c r="AQ643" s="67"/>
      <c r="AR643" s="67"/>
      <c r="AS643" s="67"/>
      <c r="AT643" s="67"/>
      <c r="AU643" s="67"/>
      <c r="AV643" s="67"/>
      <c r="AW643" s="67"/>
      <c r="AX643" s="67"/>
      <c r="AY643" s="67"/>
      <c r="AZ643" s="37" t="str">
        <f>IFERROR(IF(COUNTA(H643,I643,J643)=3,DATE(J643,MATCH(I643,{"Jan";"Feb";"Mar";"Apr";"May";"Jun";"Jul";"Aug";"Sep";"Oct";"Nov";"Dec"},0),H643),""),"")</f>
        <v/>
      </c>
      <c r="CB643" s="65"/>
    </row>
    <row r="644" spans="1:80" x14ac:dyDescent="0.25">
      <c r="A644" s="50"/>
      <c r="B644" s="8" t="s">
        <v>771</v>
      </c>
      <c r="C644" s="8" t="s">
        <v>772</v>
      </c>
      <c r="D644" s="8" t="s">
        <v>773</v>
      </c>
      <c r="E644" s="9"/>
      <c r="F644" s="8" t="s">
        <v>774</v>
      </c>
      <c r="G644" s="9"/>
      <c r="H644" s="8" t="s">
        <v>775</v>
      </c>
      <c r="I644" s="8" t="s">
        <v>776</v>
      </c>
      <c r="J644" s="8" t="s">
        <v>777</v>
      </c>
      <c r="K644" s="5"/>
      <c r="L644" s="40"/>
      <c r="M644" s="41"/>
      <c r="N644" s="40"/>
      <c r="O644" s="41"/>
      <c r="P644" s="40"/>
      <c r="Q644" s="50"/>
      <c r="R644" s="65"/>
      <c r="S644" s="67"/>
      <c r="T644" s="67"/>
      <c r="U644" s="67"/>
      <c r="V644" s="67"/>
      <c r="W644" s="67"/>
      <c r="X644" s="67"/>
      <c r="Y644" s="67"/>
      <c r="Z644" s="67"/>
      <c r="AA644" s="67"/>
      <c r="AB644" s="67"/>
      <c r="AC644" s="67"/>
      <c r="AD644" s="67"/>
      <c r="AE644" s="67"/>
      <c r="AF644" s="67"/>
      <c r="AG644" s="67"/>
      <c r="AH644" s="67"/>
      <c r="AI644" s="67"/>
      <c r="AK644" s="67"/>
      <c r="AL644" s="67"/>
      <c r="AM644" s="67"/>
      <c r="AN644" s="63" t="s">
        <v>3875</v>
      </c>
      <c r="AO644" s="67"/>
      <c r="AP644" s="67"/>
      <c r="AQ644" s="67"/>
      <c r="AR644" s="67"/>
      <c r="AS644" s="67"/>
      <c r="AT644" s="67"/>
      <c r="AU644" s="67"/>
      <c r="AV644" s="67"/>
      <c r="AW644" s="67"/>
      <c r="AX644" s="67"/>
      <c r="AY644" s="67"/>
      <c r="AZ644" s="37" t="str">
        <f>IFERROR(IF(COUNTA(H644,I644,J644)=3,DATE(J644,MATCH(I644,{"Jan";"Feb";"Mar";"Apr";"May";"Jun";"Jul";"Aug";"Sep";"Oct";"Nov";"Dec"},0),H644),""),"")</f>
        <v/>
      </c>
      <c r="CB644" s="65"/>
    </row>
    <row r="645" spans="1:80" x14ac:dyDescent="0.25">
      <c r="A645" s="50"/>
      <c r="B645" s="76" t="str">
        <f ca="1">BA645&amp;BB645&amp;BC645&amp;BD645&amp;BE645&amp;BF645&amp;BG645&amp;BH645&amp;BI645&amp;BJ645&amp;BK645&amp;BL645&amp;BM645</f>
        <v/>
      </c>
      <c r="C645" s="77"/>
      <c r="D645" s="77"/>
      <c r="E645" s="77"/>
      <c r="F645" s="77"/>
      <c r="G645" s="77"/>
      <c r="H645" s="77"/>
      <c r="I645" s="77"/>
      <c r="J645" s="77"/>
      <c r="K645" s="77"/>
      <c r="L645" s="77"/>
      <c r="M645" s="77"/>
      <c r="N645" s="77"/>
      <c r="O645" s="77"/>
      <c r="P645" s="77"/>
      <c r="Q645" s="50"/>
      <c r="R645" s="65"/>
      <c r="S645" s="67"/>
      <c r="T645" s="67"/>
      <c r="U645" s="67"/>
      <c r="V645" s="67"/>
      <c r="W645" s="67"/>
      <c r="X645" s="67"/>
      <c r="Y645" s="67"/>
      <c r="Z645" s="67"/>
      <c r="AA645" s="67"/>
      <c r="AB645" s="67"/>
      <c r="AC645" s="67"/>
      <c r="AD645" s="67"/>
      <c r="AE645" s="67"/>
      <c r="AF645" s="67"/>
      <c r="AG645" s="67"/>
      <c r="AH645" s="67"/>
      <c r="AI645" s="67"/>
      <c r="AK645" s="67"/>
      <c r="AL645" s="67"/>
      <c r="AM645" s="67"/>
      <c r="AN645" s="63" t="s">
        <v>3876</v>
      </c>
      <c r="AO645" s="67"/>
      <c r="AP645" s="67"/>
      <c r="AQ645" s="67"/>
      <c r="AR645" s="67"/>
      <c r="AS645" s="67"/>
      <c r="AT645" s="67"/>
      <c r="AU645" s="67"/>
      <c r="AV645" s="67"/>
      <c r="AW645" s="67"/>
      <c r="AX645" s="67"/>
      <c r="AY645" s="67"/>
      <c r="AZ645" s="37" t="str">
        <f>IFERROR(IF(COUNTA(H645,I645,J645)=3,DATE(J645,MATCH(I645,{"Jan";"Feb";"Mar";"Apr";"May";"Jun";"Jul";"Aug";"Sep";"Oct";"Nov";"Dec"},0),H645),""),"")</f>
        <v/>
      </c>
      <c r="BA645" s="37" t="str">
        <f>IF(AND(C609="",H643="",C643&lt;&gt;""),"Please enter a complete visit or assessment date.  ","")</f>
        <v/>
      </c>
      <c r="BB645" s="37" t="str">
        <f>IF(C643="","",IF(AND(COUNTA(C609,D609,E609)&gt;1,COUNTA(C609,D609,E609)&lt;3),"Please enter a complete visit date.  ",IF(COUNTA(C609,D609,E609)=0,"",IF(COUNTIF(AN$2:AN$7306,C609&amp;D609&amp;E609)&gt;0,"","Enter a valid visit date.  "))))</f>
        <v/>
      </c>
      <c r="BC645" s="37" t="str">
        <f>IF(AND(COUNTA(H643,I643,J643)&gt;1,COUNTA(H643,I643,J643)&lt;3),"Please enter a complete assessment date.  ",IF(COUNTA(H643,I643,J643)=0,"",IF(COUNTIF(AN$2:AN$7306,H643&amp;I643&amp;J643)&gt;0,"","Enter a valid assessment date.  ")))</f>
        <v/>
      </c>
      <c r="BD645" s="37" t="str">
        <f t="shared" ref="BD645" si="340">IF(AND(C643="",H643&amp;I643&amp;H643&amp;J643&lt;&gt;""),"Information on this lesion exists, but no evaluation result is entered.  ","")</f>
        <v/>
      </c>
      <c r="BE645" s="37" t="str">
        <f ca="1">IF(C643="","",IF(AZ609="","",IF(AZ609&gt;NOW(),"Visit date is in the future.  ","")))</f>
        <v/>
      </c>
      <c r="BF645" s="37" t="str">
        <f t="shared" ref="BF645" ca="1" si="341">IF(AZ643&lt;&gt;"",IF(AZ643&gt;NOW(),"Assessment date is in the future.  ",""),"")</f>
        <v/>
      </c>
      <c r="BG645" s="37" t="str">
        <f t="shared" ref="BG645" si="342">IF(AND(C643&lt;&gt;"",F643&lt;&gt;""),"The result cannot be provided if indicated as Not Done.  ","")</f>
        <v/>
      </c>
      <c r="BH645" s="37" t="str">
        <f>IF(AZ609="","",IF(AZ609&lt;=AZ603,"Visit date is not after visit or assessment dates in the prior visit.  ",""))</f>
        <v/>
      </c>
      <c r="BI645" s="37" t="str">
        <f>IF(AZ643&lt;&gt;"",IF(AZ643&lt;=AZ603,"Assessment date is not after visit or assessment dates in the prior visit.  ",""),"")</f>
        <v/>
      </c>
      <c r="BJ645" s="37" t="str">
        <f>IF(AND(C606="",OR(C643&lt;&gt;"",F643&lt;&gt;"")),"The Visit ID is missing.  ","")</f>
        <v/>
      </c>
      <c r="BK645" s="37" t="str">
        <f>IF(AND(OR(C643&lt;&gt;"",F643&lt;&gt;""),C$49=""),"No V0 lesion information exists for this same lesion (if you are adding a NEW lesion, go to New Lesion section).  ","")</f>
        <v/>
      </c>
      <c r="BL645" s="37" t="str">
        <f t="shared" ref="BL645" si="343">IF(AND(C643&lt;&gt;"",D643=""),"Select a Unit.  ","")</f>
        <v/>
      </c>
      <c r="BM645" s="37" t="str">
        <f t="shared" ref="BM645" si="344">IF(AND(C643&lt;&gt;"",COUNTIF(AJ$2:AJ$21,C612)&gt;1),"Visit ID already used.  ","")</f>
        <v/>
      </c>
      <c r="CA645" s="37" t="str">
        <f ca="1">IF(BA645&amp;BB645&amp;BC645&amp;BD645&amp;BE645&amp;BF645&amp;BG645&amp;BH645&amp;BI645&amp;BJ645&amp;BK645&amp;BL645&amp;BM645&amp;BN645&amp;BO645&amp;BP645&amp;BQ645&amp;BR645&amp;BS645&amp;BT645&amp;BU645&amp;BV645&amp;BW645&amp;BX645&amp;BY645&amp;BZ645&lt;&gt;"","V4Issue","V4Clean")</f>
        <v>V4Clean</v>
      </c>
      <c r="CB645" s="65"/>
    </row>
    <row r="646" spans="1:80" x14ac:dyDescent="0.25">
      <c r="A646" s="50"/>
      <c r="B646" s="77"/>
      <c r="C646" s="77"/>
      <c r="D646" s="77"/>
      <c r="E646" s="77"/>
      <c r="F646" s="77"/>
      <c r="G646" s="77"/>
      <c r="H646" s="77"/>
      <c r="I646" s="77"/>
      <c r="J646" s="77"/>
      <c r="K646" s="77"/>
      <c r="L646" s="77"/>
      <c r="M646" s="77"/>
      <c r="N646" s="77"/>
      <c r="O646" s="77"/>
      <c r="P646" s="77"/>
      <c r="Q646" s="50"/>
      <c r="R646" s="65"/>
      <c r="S646" s="67"/>
      <c r="T646" s="67"/>
      <c r="U646" s="67"/>
      <c r="V646" s="67"/>
      <c r="W646" s="67"/>
      <c r="X646" s="67"/>
      <c r="Y646" s="67"/>
      <c r="Z646" s="67"/>
      <c r="AA646" s="67"/>
      <c r="AB646" s="67"/>
      <c r="AC646" s="67"/>
      <c r="AD646" s="67"/>
      <c r="AE646" s="67"/>
      <c r="AF646" s="67"/>
      <c r="AG646" s="67"/>
      <c r="AH646" s="67"/>
      <c r="AI646" s="67"/>
      <c r="AK646" s="67"/>
      <c r="AL646" s="67"/>
      <c r="AM646" s="67"/>
      <c r="AN646" s="63" t="s">
        <v>3877</v>
      </c>
      <c r="AO646" s="67"/>
      <c r="AP646" s="67"/>
      <c r="AQ646" s="67"/>
      <c r="AR646" s="67"/>
      <c r="AS646" s="67"/>
      <c r="AT646" s="67"/>
      <c r="AU646" s="67"/>
      <c r="AV646" s="67"/>
      <c r="AW646" s="67"/>
      <c r="AX646" s="67"/>
      <c r="AY646" s="67"/>
      <c r="AZ646" s="37" t="str">
        <f>IFERROR(IF(COUNTA(H646,I646,J646)=3,DATE(J646,MATCH(I646,{"Jan";"Feb";"Mar";"Apr";"May";"Jun";"Jul";"Aug";"Sep";"Oct";"Nov";"Dec"},0),H646),""),"")</f>
        <v/>
      </c>
      <c r="CB646" s="65"/>
    </row>
    <row r="647" spans="1:80" x14ac:dyDescent="0.25">
      <c r="A647" s="50"/>
      <c r="B647" s="5"/>
      <c r="C647" s="7"/>
      <c r="D647" s="7"/>
      <c r="E647" s="7"/>
      <c r="F647" s="7"/>
      <c r="G647" s="5"/>
      <c r="H647" s="12" t="s">
        <v>92</v>
      </c>
      <c r="I647" s="5"/>
      <c r="J647" s="5"/>
      <c r="K647" s="5"/>
      <c r="L647" s="50"/>
      <c r="M647" s="5"/>
      <c r="N647" s="5"/>
      <c r="O647" s="5"/>
      <c r="P647" s="5"/>
      <c r="Q647" s="50"/>
      <c r="R647" s="65"/>
      <c r="S647" s="67"/>
      <c r="T647" s="67"/>
      <c r="U647" s="67"/>
      <c r="V647" s="67"/>
      <c r="W647" s="67"/>
      <c r="X647" s="67"/>
      <c r="Y647" s="67"/>
      <c r="Z647" s="67"/>
      <c r="AA647" s="67"/>
      <c r="AB647" s="67"/>
      <c r="AC647" s="67"/>
      <c r="AD647" s="67"/>
      <c r="AE647" s="67"/>
      <c r="AF647" s="67"/>
      <c r="AG647" s="67"/>
      <c r="AH647" s="67"/>
      <c r="AI647" s="67"/>
      <c r="AK647" s="67"/>
      <c r="AL647" s="67"/>
      <c r="AM647" s="67"/>
      <c r="AN647" s="63" t="s">
        <v>3878</v>
      </c>
      <c r="AO647" s="67"/>
      <c r="AP647" s="67"/>
      <c r="AQ647" s="67"/>
      <c r="AR647" s="67"/>
      <c r="AS647" s="67"/>
      <c r="AT647" s="67"/>
      <c r="AU647" s="67"/>
      <c r="AV647" s="67"/>
      <c r="AW647" s="67"/>
      <c r="AX647" s="67"/>
      <c r="AY647" s="67"/>
      <c r="AZ647" s="37" t="str">
        <f>IFERROR(IF(COUNTA(H647,I647,J647)=3,DATE(J647,MATCH(I647,{"Jan";"Feb";"Mar";"Apr";"May";"Jun";"Jul";"Aug";"Sep";"Oct";"Nov";"Dec"},0),H647),""),"")</f>
        <v/>
      </c>
      <c r="CB647" s="65"/>
    </row>
    <row r="648" spans="1:80" x14ac:dyDescent="0.25">
      <c r="A648" s="50"/>
      <c r="B648" s="5"/>
      <c r="C648" s="7" t="s">
        <v>35</v>
      </c>
      <c r="D648" s="7" t="s">
        <v>36</v>
      </c>
      <c r="E648" s="7"/>
      <c r="F648" s="7" t="s">
        <v>315</v>
      </c>
      <c r="G648" s="5"/>
      <c r="H648" s="7" t="s">
        <v>47</v>
      </c>
      <c r="I648" s="7" t="s">
        <v>48</v>
      </c>
      <c r="J648" s="7" t="s">
        <v>49</v>
      </c>
      <c r="K648" s="5"/>
      <c r="L648" s="50"/>
      <c r="M648" s="5"/>
      <c r="N648" s="5"/>
      <c r="O648" s="5"/>
      <c r="P648" s="5"/>
      <c r="Q648" s="50"/>
      <c r="R648" s="65"/>
      <c r="S648" s="67"/>
      <c r="T648" s="67"/>
      <c r="U648" s="67"/>
      <c r="V648" s="67"/>
      <c r="W648" s="67"/>
      <c r="X648" s="67"/>
      <c r="Y648" s="67"/>
      <c r="Z648" s="67"/>
      <c r="AA648" s="67"/>
      <c r="AB648" s="67"/>
      <c r="AC648" s="67"/>
      <c r="AD648" s="67"/>
      <c r="AE648" s="67"/>
      <c r="AF648" s="67"/>
      <c r="AG648" s="67"/>
      <c r="AH648" s="67"/>
      <c r="AI648" s="67"/>
      <c r="AK648" s="67"/>
      <c r="AL648" s="67"/>
      <c r="AM648" s="67"/>
      <c r="AN648" s="63" t="s">
        <v>3879</v>
      </c>
      <c r="AO648" s="67"/>
      <c r="AP648" s="67"/>
      <c r="AQ648" s="67"/>
      <c r="AR648" s="67"/>
      <c r="AS648" s="67"/>
      <c r="AT648" s="67"/>
      <c r="AU648" s="67"/>
      <c r="AV648" s="67"/>
      <c r="AW648" s="67"/>
      <c r="AX648" s="67"/>
      <c r="AY648" s="67"/>
      <c r="AZ648" s="37" t="str">
        <f>IFERROR(IF(COUNTA(H648,I648,J648)=3,DATE(J648,MATCH(I648,{"Jan";"Feb";"Mar";"Apr";"May";"Jun";"Jul";"Aug";"Sep";"Oct";"Nov";"Dec"},0),H648),""),"")</f>
        <v/>
      </c>
      <c r="CB648" s="65"/>
    </row>
    <row r="649" spans="1:80" x14ac:dyDescent="0.25">
      <c r="A649" s="50"/>
      <c r="B649" s="39" t="str">
        <f xml:space="preserve"> C606&amp;"  Target Lesion (T7)"</f>
        <v>V4  Target Lesion (T7)</v>
      </c>
      <c r="C649" s="16"/>
      <c r="D649" s="15" t="s">
        <v>9</v>
      </c>
      <c r="E649" s="5"/>
      <c r="F649" s="17"/>
      <c r="G649" s="5"/>
      <c r="H649" s="32"/>
      <c r="I649" s="32"/>
      <c r="J649" s="32"/>
      <c r="K649" s="5"/>
      <c r="L649" s="50"/>
      <c r="M649" s="50"/>
      <c r="N649" s="50"/>
      <c r="O649" s="50"/>
      <c r="P649" s="50"/>
      <c r="Q649" s="50"/>
      <c r="R649" s="65"/>
      <c r="S649" s="67"/>
      <c r="T649" s="67"/>
      <c r="U649" s="67"/>
      <c r="V649" s="67"/>
      <c r="W649" s="67"/>
      <c r="X649" s="67"/>
      <c r="Y649" s="67"/>
      <c r="Z649" s="67"/>
      <c r="AA649" s="67"/>
      <c r="AB649" s="67"/>
      <c r="AC649" s="67"/>
      <c r="AD649" s="67"/>
      <c r="AE649" s="67"/>
      <c r="AF649" s="67"/>
      <c r="AG649" s="67"/>
      <c r="AH649" s="67"/>
      <c r="AI649" s="67"/>
      <c r="AK649" s="67"/>
      <c r="AL649" s="67"/>
      <c r="AM649" s="67"/>
      <c r="AN649" s="63" t="s">
        <v>3880</v>
      </c>
      <c r="AO649" s="67"/>
      <c r="AP649" s="67"/>
      <c r="AQ649" s="67"/>
      <c r="AR649" s="67"/>
      <c r="AS649" s="67"/>
      <c r="AT649" s="67"/>
      <c r="AU649" s="67"/>
      <c r="AV649" s="67"/>
      <c r="AW649" s="67"/>
      <c r="AX649" s="67"/>
      <c r="AY649" s="67"/>
      <c r="AZ649" s="37" t="str">
        <f>IFERROR(IF(COUNTA(H649,I649,J649)=3,DATE(J649,MATCH(I649,{"Jan";"Feb";"Mar";"Apr";"May";"Jun";"Jul";"Aug";"Sep";"Oct";"Nov";"Dec"},0),H649),""),"")</f>
        <v/>
      </c>
      <c r="CB649" s="65"/>
    </row>
    <row r="650" spans="1:80" x14ac:dyDescent="0.25">
      <c r="A650" s="50"/>
      <c r="B650" s="8" t="s">
        <v>778</v>
      </c>
      <c r="C650" s="8" t="s">
        <v>779</v>
      </c>
      <c r="D650" s="8" t="s">
        <v>780</v>
      </c>
      <c r="E650" s="9"/>
      <c r="F650" s="8" t="s">
        <v>781</v>
      </c>
      <c r="G650" s="9"/>
      <c r="H650" s="8" t="s">
        <v>782</v>
      </c>
      <c r="I650" s="8" t="s">
        <v>783</v>
      </c>
      <c r="J650" s="8" t="s">
        <v>784</v>
      </c>
      <c r="K650" s="5"/>
      <c r="L650" s="40"/>
      <c r="M650" s="41"/>
      <c r="N650" s="40"/>
      <c r="O650" s="41"/>
      <c r="P650" s="40"/>
      <c r="Q650" s="50"/>
      <c r="R650" s="65"/>
      <c r="S650" s="67"/>
      <c r="T650" s="67"/>
      <c r="U650" s="67"/>
      <c r="V650" s="67"/>
      <c r="W650" s="67"/>
      <c r="X650" s="67"/>
      <c r="Y650" s="67"/>
      <c r="Z650" s="67"/>
      <c r="AA650" s="67"/>
      <c r="AB650" s="67"/>
      <c r="AC650" s="67"/>
      <c r="AD650" s="67"/>
      <c r="AE650" s="67"/>
      <c r="AF650" s="67"/>
      <c r="AG650" s="67"/>
      <c r="AH650" s="67"/>
      <c r="AI650" s="67"/>
      <c r="AK650" s="67"/>
      <c r="AL650" s="67"/>
      <c r="AM650" s="67"/>
      <c r="AN650" s="63" t="s">
        <v>3881</v>
      </c>
      <c r="AO650" s="67"/>
      <c r="AP650" s="67"/>
      <c r="AQ650" s="67"/>
      <c r="AR650" s="67"/>
      <c r="AS650" s="67"/>
      <c r="AT650" s="67"/>
      <c r="AU650" s="67"/>
      <c r="AV650" s="67"/>
      <c r="AW650" s="67"/>
      <c r="AX650" s="67"/>
      <c r="AY650" s="67"/>
      <c r="AZ650" s="37" t="str">
        <f>IFERROR(IF(COUNTA(H650,I650,J650)=3,DATE(J650,MATCH(I650,{"Jan";"Feb";"Mar";"Apr";"May";"Jun";"Jul";"Aug";"Sep";"Oct";"Nov";"Dec"},0),H650),""),"")</f>
        <v/>
      </c>
      <c r="CB650" s="65"/>
    </row>
    <row r="651" spans="1:80" x14ac:dyDescent="0.25">
      <c r="A651" s="50"/>
      <c r="B651" s="76" t="str">
        <f ca="1">BA651&amp;BB651&amp;BC651&amp;BD651&amp;BE651&amp;BF651&amp;BG651&amp;BH651&amp;BI651&amp;BJ651&amp;BK651&amp;BL651&amp;BM651</f>
        <v/>
      </c>
      <c r="C651" s="77"/>
      <c r="D651" s="77"/>
      <c r="E651" s="77"/>
      <c r="F651" s="77"/>
      <c r="G651" s="77"/>
      <c r="H651" s="77"/>
      <c r="I651" s="77"/>
      <c r="J651" s="77"/>
      <c r="K651" s="77"/>
      <c r="L651" s="77"/>
      <c r="M651" s="77"/>
      <c r="N651" s="77"/>
      <c r="O651" s="77"/>
      <c r="P651" s="77"/>
      <c r="Q651" s="50"/>
      <c r="R651" s="65"/>
      <c r="S651" s="67"/>
      <c r="T651" s="67"/>
      <c r="U651" s="67"/>
      <c r="V651" s="67"/>
      <c r="W651" s="67"/>
      <c r="X651" s="67"/>
      <c r="Y651" s="67"/>
      <c r="Z651" s="67"/>
      <c r="AA651" s="67"/>
      <c r="AB651" s="67"/>
      <c r="AC651" s="67"/>
      <c r="AD651" s="67"/>
      <c r="AE651" s="67"/>
      <c r="AF651" s="67"/>
      <c r="AG651" s="67"/>
      <c r="AH651" s="67"/>
      <c r="AI651" s="67"/>
      <c r="AK651" s="67"/>
      <c r="AL651" s="67"/>
      <c r="AM651" s="67"/>
      <c r="AN651" s="63" t="s">
        <v>3882</v>
      </c>
      <c r="AO651" s="67"/>
      <c r="AP651" s="67"/>
      <c r="AQ651" s="67"/>
      <c r="AR651" s="67"/>
      <c r="AS651" s="67"/>
      <c r="AT651" s="67"/>
      <c r="AU651" s="67"/>
      <c r="AV651" s="67"/>
      <c r="AW651" s="67"/>
      <c r="AX651" s="67"/>
      <c r="AY651" s="67"/>
      <c r="AZ651" s="37" t="str">
        <f>IFERROR(IF(COUNTA(H651,I651,J651)=3,DATE(J651,MATCH(I651,{"Jan";"Feb";"Mar";"Apr";"May";"Jun";"Jul";"Aug";"Sep";"Oct";"Nov";"Dec"},0),H651),""),"")</f>
        <v/>
      </c>
      <c r="BA651" s="37" t="str">
        <f>IF(AND(C609="",H649="",C649&lt;&gt;""),"Please enter a complete visit or assessment date.  ","")</f>
        <v/>
      </c>
      <c r="BB651" s="37" t="str">
        <f>IF(C649="","",IF(AND(COUNTA(C609,D609,E609)&gt;1,COUNTA(C609,D609,E609)&lt;3),"Please enter a complete visit date.  ",IF(COUNTA(C609,D609,E609)=0,"",IF(COUNTIF(AN$2:AN$7306,C609&amp;D609&amp;E609)&gt;0,"","Enter a valid visit date.  "))))</f>
        <v/>
      </c>
      <c r="BC651" s="37" t="str">
        <f>IF(AND(COUNTA(H649,I649,J649)&gt;1,COUNTA(H649,I649,J649)&lt;3),"Please enter a complete assessment date.  ",IF(COUNTA(H649,I649,J649)=0,"",IF(COUNTIF(AN$2:AN$7306,H649&amp;I649&amp;J649)&gt;0,"","Enter a valid assessment date.  ")))</f>
        <v/>
      </c>
      <c r="BD651" s="37" t="str">
        <f t="shared" ref="BD651" si="345">IF(AND(C649="",H649&amp;I649&amp;H649&amp;J649&lt;&gt;""),"Information on this lesion exists, but no evaluation result is entered.  ","")</f>
        <v/>
      </c>
      <c r="BE651" s="37" t="str">
        <f ca="1">IF(C649="","",IF(AZ609="","",IF(AZ609&gt;NOW(),"Visit date is in the future.  ","")))</f>
        <v/>
      </c>
      <c r="BF651" s="37" t="str">
        <f t="shared" ref="BF651" ca="1" si="346">IF(AZ649&lt;&gt;"",IF(AZ649&gt;NOW(),"Assessment date is in the future.  ",""),"")</f>
        <v/>
      </c>
      <c r="BG651" s="37" t="str">
        <f t="shared" ref="BG651" si="347">IF(AND(C649&lt;&gt;"",F649&lt;&gt;""),"The result cannot be provided if indicated as Not Done.  ","")</f>
        <v/>
      </c>
      <c r="BH651" s="37" t="str">
        <f>IF(AZ609="","",IF(AZ609&lt;=AZ603,"Visit date is not after visit or assessment dates in the prior visit.  ",""))</f>
        <v/>
      </c>
      <c r="BI651" s="37" t="str">
        <f>IF(AZ649&lt;&gt;"",IF(AZ649&lt;=AZ603,"Assessment date is not after visit or assessment dates in the prior visit.  ",""),"")</f>
        <v/>
      </c>
      <c r="BJ651" s="37" t="str">
        <f>IF(AND(C606="",OR(C649&lt;&gt;"",F649&lt;&gt;"")),"The Visit ID is missing.  ","")</f>
        <v/>
      </c>
      <c r="BK651" s="37" t="str">
        <f>IF(AND(OR(C649&lt;&gt;"",F649&lt;&gt;""),C$55=""),"No V0 lesion information exists for this same lesion (if you are adding a NEW lesion, go to New Lesion section).  ","")</f>
        <v/>
      </c>
      <c r="BL651" s="37" t="str">
        <f t="shared" ref="BL651" si="348">IF(AND(C649&lt;&gt;"",D649=""),"Select a Unit.  ","")</f>
        <v/>
      </c>
      <c r="BM651" s="37" t="str">
        <f>IF(AND(C649&lt;&gt;"",COUNTIF(AJ$2:AJ$21,C606)&gt;1),"Visit ID already used.  ","")</f>
        <v/>
      </c>
      <c r="CA651" s="37" t="str">
        <f ca="1">IF(BA651&amp;BB651&amp;BC651&amp;BD651&amp;BE651&amp;BF651&amp;BG651&amp;BH651&amp;BI651&amp;BJ651&amp;BK651&amp;BL651&amp;BM651&amp;BN651&amp;BO651&amp;BP651&amp;BQ651&amp;BR651&amp;BS651&amp;BT651&amp;BU651&amp;BV651&amp;BW651&amp;BX651&amp;BY651&amp;BZ651&lt;&gt;"","V4Issue","V4Clean")</f>
        <v>V4Clean</v>
      </c>
      <c r="CB651" s="65"/>
    </row>
    <row r="652" spans="1:80" x14ac:dyDescent="0.25">
      <c r="A652" s="50"/>
      <c r="B652" s="77"/>
      <c r="C652" s="77"/>
      <c r="D652" s="77"/>
      <c r="E652" s="77"/>
      <c r="F652" s="77"/>
      <c r="G652" s="77"/>
      <c r="H652" s="77"/>
      <c r="I652" s="77"/>
      <c r="J652" s="77"/>
      <c r="K652" s="77"/>
      <c r="L652" s="77"/>
      <c r="M652" s="77"/>
      <c r="N652" s="77"/>
      <c r="O652" s="77"/>
      <c r="P652" s="77"/>
      <c r="Q652" s="50"/>
      <c r="R652" s="65"/>
      <c r="S652" s="67"/>
      <c r="T652" s="67"/>
      <c r="U652" s="67"/>
      <c r="V652" s="67"/>
      <c r="W652" s="67"/>
      <c r="X652" s="67"/>
      <c r="Y652" s="67"/>
      <c r="Z652" s="67"/>
      <c r="AA652" s="67"/>
      <c r="AB652" s="67"/>
      <c r="AC652" s="67"/>
      <c r="AD652" s="67"/>
      <c r="AE652" s="67"/>
      <c r="AF652" s="67"/>
      <c r="AG652" s="67"/>
      <c r="AH652" s="67"/>
      <c r="AI652" s="67"/>
      <c r="AK652" s="67"/>
      <c r="AL652" s="67"/>
      <c r="AM652" s="67"/>
      <c r="AN652" s="63" t="s">
        <v>3883</v>
      </c>
      <c r="AO652" s="67"/>
      <c r="AP652" s="67"/>
      <c r="AQ652" s="67"/>
      <c r="AR652" s="67"/>
      <c r="AS652" s="67"/>
      <c r="AT652" s="67"/>
      <c r="AU652" s="67"/>
      <c r="AV652" s="67"/>
      <c r="AW652" s="67"/>
      <c r="AX652" s="67"/>
      <c r="AY652" s="67"/>
      <c r="AZ652" s="37" t="str">
        <f>IFERROR(IF(COUNTA(H652,I652,J652)=3,DATE(J652,MATCH(I652,{"Jan";"Feb";"Mar";"Apr";"May";"Jun";"Jul";"Aug";"Sep";"Oct";"Nov";"Dec"},0),H652),""),"")</f>
        <v/>
      </c>
      <c r="CB652" s="65"/>
    </row>
    <row r="653" spans="1:80" x14ac:dyDescent="0.25">
      <c r="A653" s="50"/>
      <c r="B653" s="5"/>
      <c r="C653" s="7"/>
      <c r="D653" s="7"/>
      <c r="E653" s="7"/>
      <c r="F653" s="7"/>
      <c r="G653" s="5"/>
      <c r="H653" s="12" t="s">
        <v>92</v>
      </c>
      <c r="I653" s="5"/>
      <c r="J653" s="5"/>
      <c r="K653" s="5"/>
      <c r="L653" s="50"/>
      <c r="M653" s="5"/>
      <c r="N653" s="5"/>
      <c r="O653" s="5"/>
      <c r="P653" s="5"/>
      <c r="Q653" s="50"/>
      <c r="R653" s="65"/>
      <c r="S653" s="67"/>
      <c r="T653" s="67"/>
      <c r="U653" s="67"/>
      <c r="V653" s="67"/>
      <c r="W653" s="67"/>
      <c r="X653" s="67"/>
      <c r="Y653" s="67"/>
      <c r="Z653" s="67"/>
      <c r="AA653" s="67"/>
      <c r="AB653" s="67"/>
      <c r="AC653" s="67"/>
      <c r="AD653" s="67"/>
      <c r="AE653" s="67"/>
      <c r="AF653" s="67"/>
      <c r="AG653" s="67"/>
      <c r="AH653" s="67"/>
      <c r="AI653" s="67"/>
      <c r="AK653" s="67"/>
      <c r="AL653" s="67"/>
      <c r="AM653" s="67"/>
      <c r="AN653" s="63" t="s">
        <v>3884</v>
      </c>
      <c r="AO653" s="67"/>
      <c r="AP653" s="67"/>
      <c r="AQ653" s="67"/>
      <c r="AR653" s="67"/>
      <c r="AS653" s="67"/>
      <c r="AT653" s="67"/>
      <c r="AU653" s="67"/>
      <c r="AV653" s="67"/>
      <c r="AW653" s="67"/>
      <c r="AX653" s="67"/>
      <c r="AY653" s="67"/>
      <c r="AZ653" s="37" t="str">
        <f>IFERROR(IF(COUNTA(H653,I653,J653)=3,DATE(J653,MATCH(I653,{"Jan";"Feb";"Mar";"Apr";"May";"Jun";"Jul";"Aug";"Sep";"Oct";"Nov";"Dec"},0),H653),""),"")</f>
        <v/>
      </c>
      <c r="CB653" s="65"/>
    </row>
    <row r="654" spans="1:80" x14ac:dyDescent="0.25">
      <c r="A654" s="50"/>
      <c r="B654" s="5"/>
      <c r="C654" s="7" t="s">
        <v>35</v>
      </c>
      <c r="D654" s="7" t="s">
        <v>36</v>
      </c>
      <c r="E654" s="7"/>
      <c r="F654" s="7" t="s">
        <v>315</v>
      </c>
      <c r="G654" s="5"/>
      <c r="H654" s="7" t="s">
        <v>47</v>
      </c>
      <c r="I654" s="7" t="s">
        <v>48</v>
      </c>
      <c r="J654" s="7" t="s">
        <v>49</v>
      </c>
      <c r="K654" s="5"/>
      <c r="L654" s="50"/>
      <c r="M654" s="5"/>
      <c r="N654" s="5"/>
      <c r="O654" s="5"/>
      <c r="P654" s="5"/>
      <c r="Q654" s="50"/>
      <c r="R654" s="65"/>
      <c r="S654" s="67"/>
      <c r="T654" s="67"/>
      <c r="U654" s="67"/>
      <c r="V654" s="67"/>
      <c r="W654" s="67"/>
      <c r="X654" s="67"/>
      <c r="Y654" s="67"/>
      <c r="Z654" s="67"/>
      <c r="AA654" s="67"/>
      <c r="AB654" s="67"/>
      <c r="AC654" s="67"/>
      <c r="AD654" s="67"/>
      <c r="AE654" s="67"/>
      <c r="AF654" s="67"/>
      <c r="AG654" s="67"/>
      <c r="AH654" s="67"/>
      <c r="AI654" s="67"/>
      <c r="AK654" s="67"/>
      <c r="AL654" s="67"/>
      <c r="AM654" s="67"/>
      <c r="AN654" s="63" t="s">
        <v>3885</v>
      </c>
      <c r="AO654" s="67"/>
      <c r="AP654" s="67"/>
      <c r="AQ654" s="67"/>
      <c r="AR654" s="67"/>
      <c r="AS654" s="67"/>
      <c r="AT654" s="67"/>
      <c r="AU654" s="67"/>
      <c r="AV654" s="67"/>
      <c r="AW654" s="67"/>
      <c r="AX654" s="67"/>
      <c r="AY654" s="67"/>
      <c r="AZ654" s="37" t="str">
        <f>IFERROR(IF(COUNTA(H654,I654,J654)=3,DATE(J654,MATCH(I654,{"Jan";"Feb";"Mar";"Apr";"May";"Jun";"Jul";"Aug";"Sep";"Oct";"Nov";"Dec"},0),H654),""),"")</f>
        <v/>
      </c>
      <c r="CB654" s="65"/>
    </row>
    <row r="655" spans="1:80" x14ac:dyDescent="0.25">
      <c r="A655" s="50"/>
      <c r="B655" s="39" t="str">
        <f xml:space="preserve"> C606&amp;"  Target Lesion (T8)"</f>
        <v>V4  Target Lesion (T8)</v>
      </c>
      <c r="C655" s="16"/>
      <c r="D655" s="15" t="s">
        <v>9</v>
      </c>
      <c r="E655" s="5"/>
      <c r="F655" s="17"/>
      <c r="G655" s="5"/>
      <c r="H655" s="32"/>
      <c r="I655" s="32"/>
      <c r="J655" s="32"/>
      <c r="K655" s="5"/>
      <c r="L655" s="50"/>
      <c r="M655" s="50"/>
      <c r="N655" s="50"/>
      <c r="O655" s="50"/>
      <c r="P655" s="50"/>
      <c r="Q655" s="50"/>
      <c r="R655" s="65"/>
      <c r="S655" s="67"/>
      <c r="T655" s="67"/>
      <c r="U655" s="67"/>
      <c r="V655" s="67"/>
      <c r="W655" s="67"/>
      <c r="X655" s="67"/>
      <c r="Y655" s="67"/>
      <c r="Z655" s="67"/>
      <c r="AA655" s="67"/>
      <c r="AB655" s="67"/>
      <c r="AC655" s="67"/>
      <c r="AD655" s="67"/>
      <c r="AE655" s="67"/>
      <c r="AF655" s="67"/>
      <c r="AG655" s="67"/>
      <c r="AH655" s="67"/>
      <c r="AI655" s="67"/>
      <c r="AK655" s="67"/>
      <c r="AL655" s="67"/>
      <c r="AM655" s="67"/>
      <c r="AN655" s="63" t="s">
        <v>3886</v>
      </c>
      <c r="AO655" s="67"/>
      <c r="AP655" s="67"/>
      <c r="AQ655" s="67"/>
      <c r="AR655" s="67"/>
      <c r="AS655" s="67"/>
      <c r="AT655" s="67"/>
      <c r="AU655" s="67"/>
      <c r="AV655" s="67"/>
      <c r="AW655" s="67"/>
      <c r="AX655" s="67"/>
      <c r="AY655" s="67"/>
      <c r="AZ655" s="37" t="str">
        <f>IFERROR(IF(COUNTA(H655,I655,J655)=3,DATE(J655,MATCH(I655,{"Jan";"Feb";"Mar";"Apr";"May";"Jun";"Jul";"Aug";"Sep";"Oct";"Nov";"Dec"},0),H655),""),"")</f>
        <v/>
      </c>
      <c r="CB655" s="65"/>
    </row>
    <row r="656" spans="1:80" x14ac:dyDescent="0.25">
      <c r="A656" s="50"/>
      <c r="B656" s="8" t="s">
        <v>785</v>
      </c>
      <c r="C656" s="8" t="s">
        <v>786</v>
      </c>
      <c r="D656" s="8" t="s">
        <v>787</v>
      </c>
      <c r="E656" s="9"/>
      <c r="F656" s="8" t="s">
        <v>788</v>
      </c>
      <c r="G656" s="9"/>
      <c r="H656" s="8" t="s">
        <v>789</v>
      </c>
      <c r="I656" s="8" t="s">
        <v>790</v>
      </c>
      <c r="J656" s="8" t="s">
        <v>791</v>
      </c>
      <c r="K656" s="5"/>
      <c r="L656" s="40"/>
      <c r="M656" s="41"/>
      <c r="N656" s="40"/>
      <c r="O656" s="41"/>
      <c r="P656" s="40"/>
      <c r="Q656" s="50"/>
      <c r="R656" s="65"/>
      <c r="S656" s="67"/>
      <c r="T656" s="67"/>
      <c r="U656" s="67"/>
      <c r="V656" s="67"/>
      <c r="W656" s="67"/>
      <c r="X656" s="67"/>
      <c r="Y656" s="67"/>
      <c r="Z656" s="67"/>
      <c r="AA656" s="67"/>
      <c r="AB656" s="67"/>
      <c r="AC656" s="67"/>
      <c r="AD656" s="67"/>
      <c r="AE656" s="67"/>
      <c r="AF656" s="67"/>
      <c r="AG656" s="67"/>
      <c r="AH656" s="67"/>
      <c r="AI656" s="67"/>
      <c r="AK656" s="67"/>
      <c r="AL656" s="67"/>
      <c r="AM656" s="67"/>
      <c r="AN656" s="63" t="s">
        <v>3887</v>
      </c>
      <c r="AO656" s="67"/>
      <c r="AP656" s="67"/>
      <c r="AQ656" s="67"/>
      <c r="AR656" s="67"/>
      <c r="AS656" s="67"/>
      <c r="AT656" s="67"/>
      <c r="AU656" s="67"/>
      <c r="AV656" s="67"/>
      <c r="AW656" s="67"/>
      <c r="AX656" s="67"/>
      <c r="AY656" s="67"/>
      <c r="AZ656" s="37" t="str">
        <f>IFERROR(IF(COUNTA(H656,I656,J656)=3,DATE(J656,MATCH(I656,{"Jan";"Feb";"Mar";"Apr";"May";"Jun";"Jul";"Aug";"Sep";"Oct";"Nov";"Dec"},0),H656),""),"")</f>
        <v/>
      </c>
      <c r="CB656" s="65"/>
    </row>
    <row r="657" spans="1:80" x14ac:dyDescent="0.25">
      <c r="A657" s="50"/>
      <c r="B657" s="76" t="str">
        <f ca="1">BA657&amp;BB657&amp;BC657&amp;BD657&amp;BE657&amp;BF657&amp;BG657&amp;BH657&amp;BI657&amp;BJ657&amp;BK657&amp;BL657&amp;BM657</f>
        <v/>
      </c>
      <c r="C657" s="77"/>
      <c r="D657" s="77"/>
      <c r="E657" s="77"/>
      <c r="F657" s="77"/>
      <c r="G657" s="77"/>
      <c r="H657" s="77"/>
      <c r="I657" s="77"/>
      <c r="J657" s="77"/>
      <c r="K657" s="77"/>
      <c r="L657" s="77"/>
      <c r="M657" s="77"/>
      <c r="N657" s="77"/>
      <c r="O657" s="77"/>
      <c r="P657" s="77"/>
      <c r="Q657" s="50"/>
      <c r="R657" s="65"/>
      <c r="S657" s="67"/>
      <c r="T657" s="67"/>
      <c r="U657" s="67"/>
      <c r="V657" s="67"/>
      <c r="W657" s="67"/>
      <c r="X657" s="67"/>
      <c r="Y657" s="67"/>
      <c r="Z657" s="67"/>
      <c r="AA657" s="67"/>
      <c r="AB657" s="67"/>
      <c r="AC657" s="67"/>
      <c r="AD657" s="67"/>
      <c r="AE657" s="67"/>
      <c r="AF657" s="67"/>
      <c r="AG657" s="67"/>
      <c r="AH657" s="67"/>
      <c r="AI657" s="67"/>
      <c r="AK657" s="67"/>
      <c r="AL657" s="67"/>
      <c r="AM657" s="67"/>
      <c r="AN657" s="63" t="s">
        <v>3888</v>
      </c>
      <c r="AO657" s="67"/>
      <c r="AP657" s="67"/>
      <c r="AQ657" s="67"/>
      <c r="AR657" s="67"/>
      <c r="AS657" s="67"/>
      <c r="AT657" s="67"/>
      <c r="AU657" s="67"/>
      <c r="AV657" s="67"/>
      <c r="AW657" s="67"/>
      <c r="AX657" s="67"/>
      <c r="AY657" s="67"/>
      <c r="AZ657" s="37" t="str">
        <f>IFERROR(IF(COUNTA(H657,I657,J657)=3,DATE(J657,MATCH(I657,{"Jan";"Feb";"Mar";"Apr";"May";"Jun";"Jul";"Aug";"Sep";"Oct";"Nov";"Dec"},0),H657),""),"")</f>
        <v/>
      </c>
      <c r="BA657" s="37" t="str">
        <f>IF(AND(C609="",H655="",C655&lt;&gt;""),"Please enter a complete visit or assessment date.  ","")</f>
        <v/>
      </c>
      <c r="BB657" s="37" t="str">
        <f>IF(C655="","",IF(AND(COUNTA(C609,D609,E609)&gt;1,COUNTA(C609,D609,E609)&lt;3),"Please enter a complete visit date.  ",IF(COUNTA(C609,D609,E609)=0,"",IF(COUNTIF(AN$2:AN$7306,C609&amp;D609&amp;E609)&gt;0,"","Enter a valid visit date.  "))))</f>
        <v/>
      </c>
      <c r="BC657" s="37" t="str">
        <f>IF(AND(COUNTA(H655,I655,J655)&gt;1,COUNTA(H655,I655,J655)&lt;3),"Please enter a complete assessment date.  ",IF(COUNTA(H655,I655,J655)=0,"",IF(COUNTIF(AN$2:AN$7306,H655&amp;I655&amp;J655)&gt;0,"","Enter a valid assessment date.  ")))</f>
        <v/>
      </c>
      <c r="BD657" s="37" t="str">
        <f t="shared" ref="BD657" si="349">IF(AND(C655="",H655&amp;I655&amp;H655&amp;J655&lt;&gt;""),"Information on this lesion exists, but no evaluation result is entered.  ","")</f>
        <v/>
      </c>
      <c r="BE657" s="37" t="str">
        <f ca="1">IF(C655="","",IF(AZ609="","",IF(AZ609&gt;NOW(),"Visit date is in the future.  ","")))</f>
        <v/>
      </c>
      <c r="BF657" s="37" t="str">
        <f t="shared" ref="BF657" ca="1" si="350">IF(AZ655&lt;&gt;"",IF(AZ655&gt;NOW(),"Assessment date is in the future.  ",""),"")</f>
        <v/>
      </c>
      <c r="BG657" s="37" t="str">
        <f t="shared" ref="BG657" si="351">IF(AND(C655&lt;&gt;"",F655&lt;&gt;""),"The result cannot be provided if indicated as Not Done.  ","")</f>
        <v/>
      </c>
      <c r="BH657" s="37" t="str">
        <f>IF(AZ609="","",IF(AZ609&lt;=AZ603,"Visit date is not after visit or assessment dates in the prior visit.  ",""))</f>
        <v/>
      </c>
      <c r="BI657" s="37" t="str">
        <f>IF(AZ655&lt;&gt;"",IF(AZ655&lt;=AZ603,"Assessment date is not after visit or assessment dates in the prior visit.  ",""),"")</f>
        <v/>
      </c>
      <c r="BJ657" s="37" t="str">
        <f>IF(AND(C606="",OR(C655&lt;&gt;"",F655&lt;&gt;"")),"The Visit ID is missing.  ","")</f>
        <v/>
      </c>
      <c r="BK657" s="37" t="str">
        <f>IF(AND(OR(C655&lt;&gt;"",F655&lt;&gt;""),C$61=""),"No V0 lesion information exists for this same lesion (if you are adding a NEW lesion, go to New Lesion section).  ","")</f>
        <v/>
      </c>
      <c r="BL657" s="37" t="str">
        <f t="shared" ref="BL657" si="352">IF(AND(C655&lt;&gt;"",D655=""),"Select a Unit.  ","")</f>
        <v/>
      </c>
      <c r="BM657" s="37" t="str">
        <f>IF(AND(C655&lt;&gt;"",COUNTIF(AJ$2:AJ$21,C606)&gt;1),"Visit ID already used.  ","")</f>
        <v/>
      </c>
      <c r="CA657" s="37" t="str">
        <f ca="1">IF(BA657&amp;BB657&amp;BC657&amp;BD657&amp;BE657&amp;BF657&amp;BG657&amp;BH657&amp;BI657&amp;BJ657&amp;BK657&amp;BL657&amp;BM657&amp;BN657&amp;BO657&amp;BP657&amp;BQ657&amp;BR657&amp;BS657&amp;BT657&amp;BU657&amp;BV657&amp;BW657&amp;BX657&amp;BY657&amp;BZ657&lt;&gt;"","V4Issue","V4Clean")</f>
        <v>V4Clean</v>
      </c>
      <c r="CB657" s="65"/>
    </row>
    <row r="658" spans="1:80" x14ac:dyDescent="0.25">
      <c r="A658" s="50"/>
      <c r="B658" s="77"/>
      <c r="C658" s="77"/>
      <c r="D658" s="77"/>
      <c r="E658" s="77"/>
      <c r="F658" s="77"/>
      <c r="G658" s="77"/>
      <c r="H658" s="77"/>
      <c r="I658" s="77"/>
      <c r="J658" s="77"/>
      <c r="K658" s="77"/>
      <c r="L658" s="77"/>
      <c r="M658" s="77"/>
      <c r="N658" s="77"/>
      <c r="O658" s="77"/>
      <c r="P658" s="77"/>
      <c r="Q658" s="50"/>
      <c r="R658" s="65"/>
      <c r="S658" s="67"/>
      <c r="T658" s="67"/>
      <c r="U658" s="67"/>
      <c r="V658" s="67"/>
      <c r="W658" s="67"/>
      <c r="X658" s="67"/>
      <c r="Y658" s="67"/>
      <c r="Z658" s="67"/>
      <c r="AA658" s="67"/>
      <c r="AB658" s="67"/>
      <c r="AC658" s="67"/>
      <c r="AD658" s="67"/>
      <c r="AE658" s="67"/>
      <c r="AF658" s="67"/>
      <c r="AG658" s="67"/>
      <c r="AH658" s="67"/>
      <c r="AI658" s="67"/>
      <c r="AK658" s="67"/>
      <c r="AL658" s="67"/>
      <c r="AM658" s="67"/>
      <c r="AN658" s="63" t="s">
        <v>3889</v>
      </c>
      <c r="AO658" s="67"/>
      <c r="AP658" s="67"/>
      <c r="AQ658" s="67"/>
      <c r="AR658" s="67"/>
      <c r="AS658" s="67"/>
      <c r="AT658" s="67"/>
      <c r="AU658" s="67"/>
      <c r="AV658" s="67"/>
      <c r="AW658" s="67"/>
      <c r="AX658" s="67"/>
      <c r="AY658" s="67"/>
      <c r="AZ658" s="37" t="str">
        <f>IFERROR(IF(COUNTA(H658,I658,J658)=3,DATE(J658,MATCH(I658,{"Jan";"Feb";"Mar";"Apr";"May";"Jun";"Jul";"Aug";"Sep";"Oct";"Nov";"Dec"},0),H658),""),"")</f>
        <v/>
      </c>
      <c r="CB658" s="65"/>
    </row>
    <row r="659" spans="1:80" x14ac:dyDescent="0.25">
      <c r="A659" s="50"/>
      <c r="B659" s="5"/>
      <c r="C659" s="7"/>
      <c r="D659" s="7"/>
      <c r="E659" s="7"/>
      <c r="F659" s="7"/>
      <c r="G659" s="5"/>
      <c r="H659" s="12" t="s">
        <v>92</v>
      </c>
      <c r="I659" s="5"/>
      <c r="J659" s="5"/>
      <c r="K659" s="5"/>
      <c r="L659" s="50"/>
      <c r="M659" s="5"/>
      <c r="N659" s="5"/>
      <c r="O659" s="5"/>
      <c r="P659" s="5"/>
      <c r="Q659" s="50"/>
      <c r="R659" s="65"/>
      <c r="S659" s="67"/>
      <c r="T659" s="67"/>
      <c r="U659" s="67"/>
      <c r="V659" s="67"/>
      <c r="W659" s="67"/>
      <c r="X659" s="67"/>
      <c r="Y659" s="67"/>
      <c r="Z659" s="67"/>
      <c r="AA659" s="67"/>
      <c r="AB659" s="67"/>
      <c r="AC659" s="67"/>
      <c r="AD659" s="67"/>
      <c r="AE659" s="67"/>
      <c r="AF659" s="67"/>
      <c r="AG659" s="67"/>
      <c r="AH659" s="67"/>
      <c r="AI659" s="67"/>
      <c r="AK659" s="67"/>
      <c r="AL659" s="67"/>
      <c r="AM659" s="67"/>
      <c r="AN659" s="63" t="s">
        <v>3890</v>
      </c>
      <c r="AO659" s="67"/>
      <c r="AP659" s="67"/>
      <c r="AQ659" s="67"/>
      <c r="AR659" s="67"/>
      <c r="AS659" s="67"/>
      <c r="AT659" s="67"/>
      <c r="AU659" s="67"/>
      <c r="AV659" s="67"/>
      <c r="AW659" s="67"/>
      <c r="AX659" s="67"/>
      <c r="AY659" s="67"/>
      <c r="AZ659" s="37" t="str">
        <f>IFERROR(IF(COUNTA(H659,I659,J659)=3,DATE(J659,MATCH(I659,{"Jan";"Feb";"Mar";"Apr";"May";"Jun";"Jul";"Aug";"Sep";"Oct";"Nov";"Dec"},0),H659),""),"")</f>
        <v/>
      </c>
      <c r="CB659" s="65"/>
    </row>
    <row r="660" spans="1:80" x14ac:dyDescent="0.25">
      <c r="A660" s="50"/>
      <c r="B660" s="5"/>
      <c r="C660" s="7" t="s">
        <v>35</v>
      </c>
      <c r="D660" s="7" t="s">
        <v>36</v>
      </c>
      <c r="E660" s="7"/>
      <c r="F660" s="7" t="s">
        <v>315</v>
      </c>
      <c r="G660" s="5"/>
      <c r="H660" s="7" t="s">
        <v>47</v>
      </c>
      <c r="I660" s="7" t="s">
        <v>48</v>
      </c>
      <c r="J660" s="7" t="s">
        <v>49</v>
      </c>
      <c r="K660" s="5"/>
      <c r="L660" s="50"/>
      <c r="M660" s="5"/>
      <c r="N660" s="5"/>
      <c r="O660" s="5"/>
      <c r="P660" s="5"/>
      <c r="Q660" s="50"/>
      <c r="R660" s="65"/>
      <c r="S660" s="67"/>
      <c r="T660" s="67"/>
      <c r="U660" s="67"/>
      <c r="V660" s="67"/>
      <c r="W660" s="67"/>
      <c r="X660" s="67"/>
      <c r="Y660" s="67"/>
      <c r="Z660" s="67"/>
      <c r="AA660" s="67"/>
      <c r="AB660" s="67"/>
      <c r="AC660" s="67"/>
      <c r="AD660" s="67"/>
      <c r="AE660" s="67"/>
      <c r="AF660" s="67"/>
      <c r="AG660" s="67"/>
      <c r="AH660" s="67"/>
      <c r="AI660" s="67"/>
      <c r="AK660" s="67"/>
      <c r="AL660" s="67"/>
      <c r="AM660" s="67"/>
      <c r="AN660" s="63" t="s">
        <v>3891</v>
      </c>
      <c r="AO660" s="67"/>
      <c r="AP660" s="67"/>
      <c r="AQ660" s="67"/>
      <c r="AR660" s="67"/>
      <c r="AS660" s="67"/>
      <c r="AT660" s="67"/>
      <c r="AU660" s="67"/>
      <c r="AV660" s="67"/>
      <c r="AW660" s="67"/>
      <c r="AX660" s="67"/>
      <c r="AY660" s="67"/>
      <c r="AZ660" s="37" t="str">
        <f>IFERROR(IF(COUNTA(H660,I660,J660)=3,DATE(J660,MATCH(I660,{"Jan";"Feb";"Mar";"Apr";"May";"Jun";"Jul";"Aug";"Sep";"Oct";"Nov";"Dec"},0),H660),""),"")</f>
        <v/>
      </c>
      <c r="CB660" s="65"/>
    </row>
    <row r="661" spans="1:80" x14ac:dyDescent="0.25">
      <c r="A661" s="50"/>
      <c r="B661" s="39" t="str">
        <f xml:space="preserve"> C606&amp;"  Target Lesion (T9)"</f>
        <v>V4  Target Lesion (T9)</v>
      </c>
      <c r="C661" s="16"/>
      <c r="D661" s="15" t="s">
        <v>9</v>
      </c>
      <c r="E661" s="5"/>
      <c r="F661" s="17"/>
      <c r="G661" s="5"/>
      <c r="H661" s="32"/>
      <c r="I661" s="32"/>
      <c r="J661" s="32"/>
      <c r="K661" s="5"/>
      <c r="L661" s="50"/>
      <c r="M661" s="50"/>
      <c r="N661" s="50"/>
      <c r="O661" s="50"/>
      <c r="P661" s="50"/>
      <c r="Q661" s="50"/>
      <c r="R661" s="65"/>
      <c r="S661" s="67"/>
      <c r="T661" s="67"/>
      <c r="U661" s="67"/>
      <c r="V661" s="67"/>
      <c r="W661" s="67"/>
      <c r="X661" s="67"/>
      <c r="Y661" s="67"/>
      <c r="Z661" s="67"/>
      <c r="AA661" s="67"/>
      <c r="AB661" s="67"/>
      <c r="AC661" s="67"/>
      <c r="AD661" s="67"/>
      <c r="AE661" s="67"/>
      <c r="AF661" s="67"/>
      <c r="AG661" s="67"/>
      <c r="AH661" s="67"/>
      <c r="AI661" s="67"/>
      <c r="AK661" s="67"/>
      <c r="AL661" s="67"/>
      <c r="AM661" s="67"/>
      <c r="AN661" s="63" t="s">
        <v>3892</v>
      </c>
      <c r="AO661" s="67"/>
      <c r="AP661" s="67"/>
      <c r="AQ661" s="67"/>
      <c r="AR661" s="67"/>
      <c r="AS661" s="67"/>
      <c r="AT661" s="67"/>
      <c r="AU661" s="67"/>
      <c r="AV661" s="67"/>
      <c r="AW661" s="67"/>
      <c r="AX661" s="67"/>
      <c r="AY661" s="67"/>
      <c r="AZ661" s="37" t="str">
        <f>IFERROR(IF(COUNTA(H661,I661,J661)=3,DATE(J661,MATCH(I661,{"Jan";"Feb";"Mar";"Apr";"May";"Jun";"Jul";"Aug";"Sep";"Oct";"Nov";"Dec"},0),H661),""),"")</f>
        <v/>
      </c>
      <c r="CB661" s="65"/>
    </row>
    <row r="662" spans="1:80" x14ac:dyDescent="0.25">
      <c r="A662" s="50"/>
      <c r="B662" s="8" t="s">
        <v>792</v>
      </c>
      <c r="C662" s="8" t="s">
        <v>793</v>
      </c>
      <c r="D662" s="8" t="s">
        <v>794</v>
      </c>
      <c r="E662" s="9"/>
      <c r="F662" s="8" t="s">
        <v>795</v>
      </c>
      <c r="G662" s="9"/>
      <c r="H662" s="8" t="s">
        <v>796</v>
      </c>
      <c r="I662" s="8" t="s">
        <v>797</v>
      </c>
      <c r="J662" s="8" t="s">
        <v>798</v>
      </c>
      <c r="K662" s="5"/>
      <c r="L662" s="40"/>
      <c r="M662" s="41"/>
      <c r="N662" s="40"/>
      <c r="O662" s="41"/>
      <c r="P662" s="40"/>
      <c r="Q662" s="50"/>
      <c r="R662" s="65"/>
      <c r="S662" s="67"/>
      <c r="T662" s="67"/>
      <c r="U662" s="67"/>
      <c r="V662" s="67"/>
      <c r="W662" s="67"/>
      <c r="X662" s="67"/>
      <c r="Y662" s="67"/>
      <c r="Z662" s="67"/>
      <c r="AA662" s="67"/>
      <c r="AB662" s="67"/>
      <c r="AC662" s="67"/>
      <c r="AD662" s="67"/>
      <c r="AE662" s="67"/>
      <c r="AF662" s="67"/>
      <c r="AG662" s="67"/>
      <c r="AH662" s="67"/>
      <c r="AI662" s="67"/>
      <c r="AK662" s="67"/>
      <c r="AL662" s="67"/>
      <c r="AM662" s="67"/>
      <c r="AN662" s="63" t="s">
        <v>3893</v>
      </c>
      <c r="AO662" s="67"/>
      <c r="AP662" s="67"/>
      <c r="AQ662" s="67"/>
      <c r="AR662" s="67"/>
      <c r="AS662" s="67"/>
      <c r="AT662" s="67"/>
      <c r="AU662" s="67"/>
      <c r="AV662" s="67"/>
      <c r="AW662" s="67"/>
      <c r="AX662" s="67"/>
      <c r="AY662" s="67"/>
      <c r="AZ662" s="37" t="str">
        <f>IFERROR(IF(COUNTA(H662,I662,J662)=3,DATE(J662,MATCH(I662,{"Jan";"Feb";"Mar";"Apr";"May";"Jun";"Jul";"Aug";"Sep";"Oct";"Nov";"Dec"},0),H662),""),"")</f>
        <v/>
      </c>
      <c r="CB662" s="65"/>
    </row>
    <row r="663" spans="1:80" x14ac:dyDescent="0.25">
      <c r="A663" s="50"/>
      <c r="B663" s="76" t="str">
        <f ca="1">BA663&amp;BB663&amp;BC663&amp;BD663&amp;BE663&amp;BF663&amp;BG663&amp;BH663&amp;BI663&amp;BJ663&amp;BK663&amp;BL663&amp;BM663</f>
        <v/>
      </c>
      <c r="C663" s="77"/>
      <c r="D663" s="77"/>
      <c r="E663" s="77"/>
      <c r="F663" s="77"/>
      <c r="G663" s="77"/>
      <c r="H663" s="77"/>
      <c r="I663" s="77"/>
      <c r="J663" s="77"/>
      <c r="K663" s="77"/>
      <c r="L663" s="77"/>
      <c r="M663" s="77"/>
      <c r="N663" s="77"/>
      <c r="O663" s="77"/>
      <c r="P663" s="77"/>
      <c r="Q663" s="50"/>
      <c r="R663" s="65"/>
      <c r="S663" s="67"/>
      <c r="T663" s="67"/>
      <c r="U663" s="67"/>
      <c r="V663" s="67"/>
      <c r="W663" s="67"/>
      <c r="X663" s="67"/>
      <c r="Y663" s="67"/>
      <c r="Z663" s="67"/>
      <c r="AA663" s="67"/>
      <c r="AB663" s="67"/>
      <c r="AC663" s="67"/>
      <c r="AD663" s="67"/>
      <c r="AE663" s="67"/>
      <c r="AF663" s="67"/>
      <c r="AG663" s="67"/>
      <c r="AH663" s="67"/>
      <c r="AI663" s="67"/>
      <c r="AK663" s="67"/>
      <c r="AL663" s="67"/>
      <c r="AM663" s="67"/>
      <c r="AN663" s="63" t="s">
        <v>3894</v>
      </c>
      <c r="AO663" s="67"/>
      <c r="AP663" s="67"/>
      <c r="AQ663" s="67"/>
      <c r="AR663" s="67"/>
      <c r="AS663" s="67"/>
      <c r="AT663" s="67"/>
      <c r="AU663" s="67"/>
      <c r="AV663" s="67"/>
      <c r="AW663" s="67"/>
      <c r="AX663" s="67"/>
      <c r="AY663" s="67"/>
      <c r="AZ663" s="37" t="str">
        <f>IFERROR(IF(COUNTA(H663,I663,J663)=3,DATE(J663,MATCH(I663,{"Jan";"Feb";"Mar";"Apr";"May";"Jun";"Jul";"Aug";"Sep";"Oct";"Nov";"Dec"},0),H663),""),"")</f>
        <v/>
      </c>
      <c r="BA663" s="37" t="str">
        <f>IF(AND(C609="",H661="",C661&lt;&gt;""),"Please enter a complete visit or assessment date.  ","")</f>
        <v/>
      </c>
      <c r="BB663" s="37" t="str">
        <f>IF(C661="","",IF(AND(COUNTA(C609,D609,E609)&gt;1,COUNTA(C609,D609,E609)&lt;3),"Please enter a complete visit date.  ",IF(COUNTA(C609,D609,E609)=0,"",IF(COUNTIF(AN$2:AN$7306,C609&amp;D609&amp;E609)&gt;0,"","Enter a valid visit date.  "))))</f>
        <v/>
      </c>
      <c r="BC663" s="37" t="str">
        <f>IF(AND(COUNTA(H661,I661,J661)&gt;1,COUNTA(H661,I661,J661)&lt;3),"Please enter a complete assessment date.  ",IF(COUNTA(H661,I661,J661)=0,"",IF(COUNTIF(AN$2:AN$7306,H661&amp;I661&amp;J661)&gt;0,"","Enter a valid assessment date.  ")))</f>
        <v/>
      </c>
      <c r="BD663" s="37" t="str">
        <f t="shared" ref="BD663" si="353">IF(AND(C661="",H661&amp;I661&amp;H661&amp;J661&lt;&gt;""),"Information on this lesion exists, but no evaluation result is entered.  ","")</f>
        <v/>
      </c>
      <c r="BE663" s="37" t="str">
        <f ca="1">IF(C661="","",IF(AZ609="","",IF(AZ609&gt;NOW(),"Visit date is in the future.  ","")))</f>
        <v/>
      </c>
      <c r="BF663" s="37" t="str">
        <f t="shared" ref="BF663" ca="1" si="354">IF(AZ661&lt;&gt;"",IF(AZ661&gt;NOW(),"Assessment date is in the future.  ",""),"")</f>
        <v/>
      </c>
      <c r="BG663" s="37" t="str">
        <f t="shared" ref="BG663" si="355">IF(AND(C661&lt;&gt;"",F661&lt;&gt;""),"The result cannot be provided if indicated as Not Done.  ","")</f>
        <v/>
      </c>
      <c r="BH663" s="37" t="str">
        <f>IF(AZ609="","",IF(AZ609&lt;=AZ603,"Visit date is not after visit or assessment dates in the prior visit.  ",""))</f>
        <v/>
      </c>
      <c r="BI663" s="37" t="str">
        <f>IF(AZ661&lt;&gt;"",IF(AZ661&lt;=AZ603,"Assessment date is not after visit or assessment dates in the prior visit.  ",""),"")</f>
        <v/>
      </c>
      <c r="BJ663" s="37" t="str">
        <f>IF(AND(C606="",OR(C661&lt;&gt;"",F661&lt;&gt;"")),"The Visit ID is missing.  ","")</f>
        <v/>
      </c>
      <c r="BK663" s="37" t="str">
        <f>IF(AND(OR(C661&lt;&gt;"",F661&lt;&gt;""),C$67=""),"No V0 lesion information exists for this same lesion (if you are adding a NEW lesion, go to New Lesion section).  ","")</f>
        <v/>
      </c>
      <c r="BL663" s="37" t="str">
        <f t="shared" ref="BL663" si="356">IF(AND(C661&lt;&gt;"",D661=""),"Select a Unit.  ","")</f>
        <v/>
      </c>
      <c r="BM663" s="37" t="str">
        <f>IF(AND(C661&lt;&gt;"",COUNTIF(AJ$2:AJ$21,C606)&gt;1),"Visit ID already used.  ","")</f>
        <v/>
      </c>
      <c r="CA663" s="37" t="str">
        <f ca="1">IF(BA663&amp;BB663&amp;BC663&amp;BD663&amp;BE663&amp;BF663&amp;BG663&amp;BH663&amp;BI663&amp;BJ663&amp;BK663&amp;BL663&amp;BM663&amp;BN663&amp;BO663&amp;BP663&amp;BQ663&amp;BR663&amp;BS663&amp;BT663&amp;BU663&amp;BV663&amp;BW663&amp;BX663&amp;BY663&amp;BZ663&lt;&gt;"","V4Issue","V4Clean")</f>
        <v>V4Clean</v>
      </c>
      <c r="CB663" s="65"/>
    </row>
    <row r="664" spans="1:80" x14ac:dyDescent="0.25">
      <c r="A664" s="50"/>
      <c r="B664" s="77"/>
      <c r="C664" s="77"/>
      <c r="D664" s="77"/>
      <c r="E664" s="77"/>
      <c r="F664" s="77"/>
      <c r="G664" s="77"/>
      <c r="H664" s="77"/>
      <c r="I664" s="77"/>
      <c r="J664" s="77"/>
      <c r="K664" s="77"/>
      <c r="L664" s="77"/>
      <c r="M664" s="77"/>
      <c r="N664" s="77"/>
      <c r="O664" s="77"/>
      <c r="P664" s="77"/>
      <c r="Q664" s="50"/>
      <c r="R664" s="65"/>
      <c r="S664" s="67"/>
      <c r="T664" s="67"/>
      <c r="U664" s="67"/>
      <c r="V664" s="67"/>
      <c r="W664" s="67"/>
      <c r="X664" s="67"/>
      <c r="Y664" s="67"/>
      <c r="Z664" s="67"/>
      <c r="AA664" s="67"/>
      <c r="AB664" s="67"/>
      <c r="AC664" s="67"/>
      <c r="AD664" s="67"/>
      <c r="AE664" s="67"/>
      <c r="AF664" s="67"/>
      <c r="AG664" s="67"/>
      <c r="AH664" s="67"/>
      <c r="AI664" s="67"/>
      <c r="AK664" s="67"/>
      <c r="AL664" s="67"/>
      <c r="AM664" s="67"/>
      <c r="AN664" s="63" t="s">
        <v>3895</v>
      </c>
      <c r="AO664" s="67"/>
      <c r="AP664" s="67"/>
      <c r="AQ664" s="67"/>
      <c r="AR664" s="67"/>
      <c r="AS664" s="67"/>
      <c r="AT664" s="67"/>
      <c r="AU664" s="67"/>
      <c r="AV664" s="67"/>
      <c r="AW664" s="67"/>
      <c r="AX664" s="67"/>
      <c r="AY664" s="67"/>
      <c r="AZ664" s="37" t="str">
        <f>IFERROR(IF(COUNTA(H664,I664,J664)=3,DATE(J664,MATCH(I664,{"Jan";"Feb";"Mar";"Apr";"May";"Jun";"Jul";"Aug";"Sep";"Oct";"Nov";"Dec"},0),H664),""),"")</f>
        <v/>
      </c>
      <c r="CB664" s="65"/>
    </row>
    <row r="665" spans="1:80" x14ac:dyDescent="0.25">
      <c r="A665" s="50"/>
      <c r="B665" s="5"/>
      <c r="C665" s="7"/>
      <c r="D665" s="7"/>
      <c r="E665" s="7"/>
      <c r="F665" s="7"/>
      <c r="G665" s="5"/>
      <c r="H665" s="12" t="s">
        <v>92</v>
      </c>
      <c r="I665" s="5"/>
      <c r="J665" s="5"/>
      <c r="K665" s="5"/>
      <c r="L665" s="50"/>
      <c r="M665" s="5"/>
      <c r="N665" s="5"/>
      <c r="O665" s="5"/>
      <c r="P665" s="5"/>
      <c r="Q665" s="50"/>
      <c r="R665" s="65"/>
      <c r="S665" s="67"/>
      <c r="T665" s="67"/>
      <c r="U665" s="67"/>
      <c r="V665" s="67"/>
      <c r="W665" s="67"/>
      <c r="X665" s="67"/>
      <c r="Y665" s="67"/>
      <c r="Z665" s="67"/>
      <c r="AA665" s="67"/>
      <c r="AB665" s="67"/>
      <c r="AC665" s="67"/>
      <c r="AD665" s="67"/>
      <c r="AE665" s="67"/>
      <c r="AF665" s="67"/>
      <c r="AG665" s="67"/>
      <c r="AH665" s="67"/>
      <c r="AI665" s="67"/>
      <c r="AK665" s="67"/>
      <c r="AL665" s="67"/>
      <c r="AM665" s="67"/>
      <c r="AN665" s="63" t="s">
        <v>3896</v>
      </c>
      <c r="AO665" s="67"/>
      <c r="AP665" s="67"/>
      <c r="AQ665" s="67"/>
      <c r="AR665" s="67"/>
      <c r="AS665" s="67"/>
      <c r="AT665" s="67"/>
      <c r="AU665" s="67"/>
      <c r="AV665" s="67"/>
      <c r="AW665" s="67"/>
      <c r="AX665" s="67"/>
      <c r="AY665" s="67"/>
      <c r="AZ665" s="37" t="str">
        <f>IFERROR(IF(COUNTA(H665,I665,J665)=3,DATE(J665,MATCH(I665,{"Jan";"Feb";"Mar";"Apr";"May";"Jun";"Jul";"Aug";"Sep";"Oct";"Nov";"Dec"},0),H665),""),"")</f>
        <v/>
      </c>
      <c r="CB665" s="65"/>
    </row>
    <row r="666" spans="1:80" x14ac:dyDescent="0.25">
      <c r="A666" s="50"/>
      <c r="B666" s="5"/>
      <c r="C666" s="7" t="s">
        <v>35</v>
      </c>
      <c r="D666" s="7" t="s">
        <v>36</v>
      </c>
      <c r="E666" s="7"/>
      <c r="F666" s="7" t="s">
        <v>315</v>
      </c>
      <c r="G666" s="5"/>
      <c r="H666" s="7" t="s">
        <v>47</v>
      </c>
      <c r="I666" s="7" t="s">
        <v>48</v>
      </c>
      <c r="J666" s="7" t="s">
        <v>49</v>
      </c>
      <c r="K666" s="5"/>
      <c r="L666" s="50"/>
      <c r="M666" s="5"/>
      <c r="N666" s="5"/>
      <c r="O666" s="5"/>
      <c r="P666" s="5"/>
      <c r="Q666" s="50"/>
      <c r="R666" s="65"/>
      <c r="S666" s="67"/>
      <c r="T666" s="67"/>
      <c r="U666" s="67"/>
      <c r="V666" s="67"/>
      <c r="W666" s="67"/>
      <c r="X666" s="67"/>
      <c r="Y666" s="67"/>
      <c r="Z666" s="67"/>
      <c r="AA666" s="67"/>
      <c r="AB666" s="67"/>
      <c r="AC666" s="67"/>
      <c r="AD666" s="67"/>
      <c r="AE666" s="67"/>
      <c r="AF666" s="67"/>
      <c r="AG666" s="67"/>
      <c r="AH666" s="67"/>
      <c r="AI666" s="67"/>
      <c r="AK666" s="67"/>
      <c r="AL666" s="67"/>
      <c r="AM666" s="67"/>
      <c r="AN666" s="63" t="s">
        <v>3897</v>
      </c>
      <c r="AO666" s="67"/>
      <c r="AP666" s="67"/>
      <c r="AQ666" s="67"/>
      <c r="AR666" s="67"/>
      <c r="AS666" s="67"/>
      <c r="AT666" s="67"/>
      <c r="AU666" s="67"/>
      <c r="AV666" s="67"/>
      <c r="AW666" s="67"/>
      <c r="AX666" s="67"/>
      <c r="AY666" s="67"/>
      <c r="AZ666" s="37" t="str">
        <f>IFERROR(IF(COUNTA(H666,I666,J666)=3,DATE(J666,MATCH(I666,{"Jan";"Feb";"Mar";"Apr";"May";"Jun";"Jul";"Aug";"Sep";"Oct";"Nov";"Dec"},0),H666),""),"")</f>
        <v/>
      </c>
      <c r="CB666" s="65"/>
    </row>
    <row r="667" spans="1:80" x14ac:dyDescent="0.25">
      <c r="A667" s="50"/>
      <c r="B667" s="39" t="str">
        <f xml:space="preserve"> C606&amp;" Target Lesion (T10)"</f>
        <v>V4 Target Lesion (T10)</v>
      </c>
      <c r="C667" s="16"/>
      <c r="D667" s="15" t="s">
        <v>9</v>
      </c>
      <c r="E667" s="5"/>
      <c r="F667" s="17"/>
      <c r="G667" s="5"/>
      <c r="H667" s="32"/>
      <c r="I667" s="32"/>
      <c r="J667" s="32"/>
      <c r="K667" s="5"/>
      <c r="L667" s="50"/>
      <c r="M667" s="50"/>
      <c r="N667" s="50"/>
      <c r="O667" s="50"/>
      <c r="P667" s="50"/>
      <c r="Q667" s="50"/>
      <c r="R667" s="65"/>
      <c r="S667" s="67"/>
      <c r="T667" s="67"/>
      <c r="U667" s="67"/>
      <c r="V667" s="67"/>
      <c r="W667" s="67"/>
      <c r="X667" s="67"/>
      <c r="Y667" s="67"/>
      <c r="Z667" s="67"/>
      <c r="AA667" s="67"/>
      <c r="AB667" s="67"/>
      <c r="AC667" s="67"/>
      <c r="AD667" s="67"/>
      <c r="AE667" s="67"/>
      <c r="AF667" s="67"/>
      <c r="AG667" s="67"/>
      <c r="AH667" s="67"/>
      <c r="AI667" s="67"/>
      <c r="AK667" s="67"/>
      <c r="AL667" s="67"/>
      <c r="AM667" s="67"/>
      <c r="AN667" s="63" t="s">
        <v>3898</v>
      </c>
      <c r="AO667" s="67"/>
      <c r="AP667" s="67"/>
      <c r="AQ667" s="67"/>
      <c r="AR667" s="67"/>
      <c r="AS667" s="67"/>
      <c r="AT667" s="67"/>
      <c r="AU667" s="67"/>
      <c r="AV667" s="67"/>
      <c r="AW667" s="67"/>
      <c r="AX667" s="67"/>
      <c r="AY667" s="67"/>
      <c r="AZ667" s="37" t="str">
        <f>IFERROR(IF(COUNTA(H667,I667,J667)=3,DATE(J667,MATCH(I667,{"Jan";"Feb";"Mar";"Apr";"May";"Jun";"Jul";"Aug";"Sep";"Oct";"Nov";"Dec"},0),H667),""),"")</f>
        <v/>
      </c>
      <c r="CB667" s="65"/>
    </row>
    <row r="668" spans="1:80" x14ac:dyDescent="0.25">
      <c r="A668" s="50"/>
      <c r="B668" s="8" t="s">
        <v>799</v>
      </c>
      <c r="C668" s="8" t="s">
        <v>800</v>
      </c>
      <c r="D668" s="8" t="s">
        <v>801</v>
      </c>
      <c r="E668" s="9"/>
      <c r="F668" s="8" t="s">
        <v>802</v>
      </c>
      <c r="G668" s="9"/>
      <c r="H668" s="8" t="s">
        <v>803</v>
      </c>
      <c r="I668" s="8" t="s">
        <v>804</v>
      </c>
      <c r="J668" s="8" t="s">
        <v>805</v>
      </c>
      <c r="K668" s="5"/>
      <c r="L668" s="40"/>
      <c r="M668" s="41"/>
      <c r="N668" s="40"/>
      <c r="O668" s="41"/>
      <c r="P668" s="40"/>
      <c r="Q668" s="50"/>
      <c r="R668" s="65"/>
      <c r="S668" s="67"/>
      <c r="T668" s="67"/>
      <c r="U668" s="67"/>
      <c r="V668" s="67"/>
      <c r="W668" s="67"/>
      <c r="X668" s="67"/>
      <c r="Y668" s="67"/>
      <c r="Z668" s="67"/>
      <c r="AA668" s="67"/>
      <c r="AB668" s="67"/>
      <c r="AC668" s="67"/>
      <c r="AD668" s="67"/>
      <c r="AE668" s="67"/>
      <c r="AF668" s="67"/>
      <c r="AG668" s="67"/>
      <c r="AH668" s="67"/>
      <c r="AI668" s="67"/>
      <c r="AK668" s="67"/>
      <c r="AL668" s="67"/>
      <c r="AM668" s="67"/>
      <c r="AN668" s="63" t="s">
        <v>3899</v>
      </c>
      <c r="AO668" s="67"/>
      <c r="AP668" s="67"/>
      <c r="AQ668" s="67"/>
      <c r="AR668" s="67"/>
      <c r="AS668" s="67"/>
      <c r="AT668" s="67"/>
      <c r="AU668" s="67"/>
      <c r="AV668" s="67"/>
      <c r="AW668" s="67"/>
      <c r="AX668" s="67"/>
      <c r="AY668" s="67"/>
      <c r="AZ668" s="37" t="str">
        <f>IFERROR(IF(COUNTA(H668,I668,J668)=3,DATE(J668,MATCH(I668,{"Jan";"Feb";"Mar";"Apr";"May";"Jun";"Jul";"Aug";"Sep";"Oct";"Nov";"Dec"},0),H668),""),"")</f>
        <v/>
      </c>
      <c r="CB668" s="65"/>
    </row>
    <row r="669" spans="1:80" x14ac:dyDescent="0.25">
      <c r="A669" s="50"/>
      <c r="B669" s="76" t="str">
        <f ca="1">BA669&amp;BB669&amp;BC669&amp;BD669&amp;BE669&amp;BF669&amp;BG669&amp;BH669&amp;BI669&amp;BJ669&amp;BK669&amp;BL669&amp;BM669</f>
        <v/>
      </c>
      <c r="C669" s="77"/>
      <c r="D669" s="77"/>
      <c r="E669" s="77"/>
      <c r="F669" s="77"/>
      <c r="G669" s="77"/>
      <c r="H669" s="77"/>
      <c r="I669" s="77"/>
      <c r="J669" s="77"/>
      <c r="K669" s="77"/>
      <c r="L669" s="77"/>
      <c r="M669" s="77"/>
      <c r="N669" s="77"/>
      <c r="O669" s="77"/>
      <c r="P669" s="77"/>
      <c r="Q669" s="50"/>
      <c r="R669" s="65"/>
      <c r="S669" s="67"/>
      <c r="T669" s="67"/>
      <c r="U669" s="67"/>
      <c r="V669" s="67"/>
      <c r="W669" s="67"/>
      <c r="X669" s="67"/>
      <c r="Y669" s="67"/>
      <c r="Z669" s="67"/>
      <c r="AA669" s="67"/>
      <c r="AB669" s="67"/>
      <c r="AC669" s="67"/>
      <c r="AD669" s="67"/>
      <c r="AE669" s="67"/>
      <c r="AF669" s="67"/>
      <c r="AG669" s="67"/>
      <c r="AH669" s="67"/>
      <c r="AI669" s="67"/>
      <c r="AK669" s="67"/>
      <c r="AL669" s="67"/>
      <c r="AM669" s="67"/>
      <c r="AN669" s="63" t="s">
        <v>3900</v>
      </c>
      <c r="AO669" s="67"/>
      <c r="AP669" s="67"/>
      <c r="AQ669" s="67"/>
      <c r="AR669" s="67"/>
      <c r="AS669" s="67"/>
      <c r="AT669" s="67"/>
      <c r="AU669" s="67"/>
      <c r="AV669" s="67"/>
      <c r="AW669" s="67"/>
      <c r="AX669" s="67"/>
      <c r="AY669" s="67"/>
      <c r="AZ669" s="37" t="str">
        <f>IFERROR(IF(COUNTA(H669,I669,J669)=3,DATE(J669,MATCH(I669,{"Jan";"Feb";"Mar";"Apr";"May";"Jun";"Jul";"Aug";"Sep";"Oct";"Nov";"Dec"},0),H669),""),"")</f>
        <v/>
      </c>
      <c r="BA669" s="37" t="str">
        <f>IF(AND(C609="",H667="",C667&lt;&gt;""),"Please enter a complete visit or assessment date.  ","")</f>
        <v/>
      </c>
      <c r="BB669" s="37" t="str">
        <f>IF(C667="","",IF(AND(COUNTA(C609,D609,E609)&gt;1,COUNTA(C609,D609,E609)&lt;3),"Please enter a complete visit date.  ",IF(COUNTA(C609,D609,E609)=0,"",IF(COUNTIF(AN$2:AN$7306,C609&amp;D609&amp;E609)&gt;0,"","Enter a valid visit date.  "))))</f>
        <v/>
      </c>
      <c r="BC669" s="37" t="str">
        <f>IF(AND(COUNTA(H667,I667,J667)&gt;1,COUNTA(H667,I667,J667)&lt;3),"Please enter a complete assessment date.  ",IF(COUNTA(H667,I667,J667)=0,"",IF(COUNTIF(AN$2:AN$7306,H667&amp;I667&amp;J667)&gt;0,"","Enter a valid assessment date.  ")))</f>
        <v/>
      </c>
      <c r="BD669" s="37" t="str">
        <f t="shared" ref="BD669" si="357">IF(AND(C667="",H667&amp;I667&amp;H667&amp;J667&lt;&gt;""),"Information on this lesion exists, but no evaluation result is entered.  ","")</f>
        <v/>
      </c>
      <c r="BE669" s="37" t="str">
        <f ca="1">IF(C667="","",IF(AZ609="","",IF(AZ609&gt;NOW(),"Visit date is in the future.  ","")))</f>
        <v/>
      </c>
      <c r="BF669" s="37" t="str">
        <f t="shared" ref="BF669" ca="1" si="358">IF(AZ667&lt;&gt;"",IF(AZ667&gt;NOW(),"Assessment date is in the future.  ",""),"")</f>
        <v/>
      </c>
      <c r="BG669" s="37" t="str">
        <f t="shared" ref="BG669" si="359">IF(AND(C667&lt;&gt;"",F667&lt;&gt;""),"The result cannot be provided if indicated as Not Done.  ","")</f>
        <v/>
      </c>
      <c r="BH669" s="37" t="str">
        <f>IF(AZ609="","",IF(AZ609&lt;=AZ603,"Visit date is not after visit or assessment dates in the prior visit.  ",""))</f>
        <v/>
      </c>
      <c r="BI669" s="37" t="str">
        <f>IF(AZ667&lt;&gt;"",IF(AZ667&lt;=AZ603,"Assessment date is not after visit or assessment dates in the prior visit.  ",""),"")</f>
        <v/>
      </c>
      <c r="BJ669" s="37" t="str">
        <f>IF(AND(C606="",OR(C667&lt;&gt;"",F667&lt;&gt;"")),"The Visit ID is missing.  ","")</f>
        <v/>
      </c>
      <c r="BK669" s="37" t="str">
        <f>IF(AND(OR(C667&lt;&gt;"",F667&lt;&gt;""),C$73=""),"No V0 lesion information exists for this same lesion (if you are adding a NEW lesion, go to New Lesion section).  ","")</f>
        <v/>
      </c>
      <c r="BL669" s="37" t="str">
        <f t="shared" ref="BL669" si="360">IF(AND(C667&lt;&gt;"",D667=""),"Select a Unit.  ","")</f>
        <v/>
      </c>
      <c r="BM669" s="37" t="str">
        <f>IF(AND(C667&lt;&gt;"",COUNTIF(AJ$2:AJ$21,C606)&gt;1),"Visit ID already used.  ","")</f>
        <v/>
      </c>
      <c r="CA669" s="37" t="str">
        <f ca="1">IF(BA669&amp;BB669&amp;BC669&amp;BD669&amp;BE669&amp;BF669&amp;BG669&amp;BH669&amp;BI669&amp;BJ669&amp;BK669&amp;BL669&amp;BM669&amp;BN669&amp;BO669&amp;BP669&amp;BQ669&amp;BR669&amp;BS669&amp;BT669&amp;BU669&amp;BV669&amp;BW669&amp;BX669&amp;BY669&amp;BZ669&lt;&gt;"","V4Issue","V4Clean")</f>
        <v>V4Clean</v>
      </c>
      <c r="CB669" s="65"/>
    </row>
    <row r="670" spans="1:80" x14ac:dyDescent="0.25">
      <c r="A670" s="50"/>
      <c r="B670" s="77"/>
      <c r="C670" s="77"/>
      <c r="D670" s="77"/>
      <c r="E670" s="77"/>
      <c r="F670" s="77"/>
      <c r="G670" s="77"/>
      <c r="H670" s="77"/>
      <c r="I670" s="77"/>
      <c r="J670" s="77"/>
      <c r="K670" s="77"/>
      <c r="L670" s="77"/>
      <c r="M670" s="77"/>
      <c r="N670" s="77"/>
      <c r="O670" s="77"/>
      <c r="P670" s="77"/>
      <c r="Q670" s="50"/>
      <c r="R670" s="65"/>
      <c r="S670" s="67"/>
      <c r="T670" s="67"/>
      <c r="U670" s="67"/>
      <c r="V670" s="67"/>
      <c r="W670" s="67"/>
      <c r="X670" s="67"/>
      <c r="Y670" s="67"/>
      <c r="Z670" s="67"/>
      <c r="AA670" s="67"/>
      <c r="AB670" s="67"/>
      <c r="AC670" s="67"/>
      <c r="AD670" s="67"/>
      <c r="AE670" s="67"/>
      <c r="AF670" s="67"/>
      <c r="AG670" s="67"/>
      <c r="AH670" s="67"/>
      <c r="AI670" s="67"/>
      <c r="AK670" s="67"/>
      <c r="AL670" s="67"/>
      <c r="AM670" s="67"/>
      <c r="AN670" s="63" t="s">
        <v>3901</v>
      </c>
      <c r="AO670" s="67"/>
      <c r="AP670" s="67"/>
      <c r="AQ670" s="67"/>
      <c r="AR670" s="67"/>
      <c r="AS670" s="67"/>
      <c r="AT670" s="67"/>
      <c r="AU670" s="67"/>
      <c r="AV670" s="67"/>
      <c r="AW670" s="67"/>
      <c r="AX670" s="67"/>
      <c r="AY670" s="67"/>
      <c r="AZ670" s="37" t="str">
        <f>IFERROR(IF(COUNTA(H670,I670,J670)=3,DATE(J670,MATCH(I670,{"Jan";"Feb";"Mar";"Apr";"May";"Jun";"Jul";"Aug";"Sep";"Oct";"Nov";"Dec"},0),H670),""),"")</f>
        <v/>
      </c>
      <c r="CB670" s="65"/>
    </row>
    <row r="671" spans="1:80" x14ac:dyDescent="0.25">
      <c r="A671" s="50"/>
      <c r="B671" s="50"/>
      <c r="C671" s="18"/>
      <c r="D671" s="18"/>
      <c r="E671" s="18"/>
      <c r="F671" s="18"/>
      <c r="G671" s="18"/>
      <c r="H671" s="18"/>
      <c r="I671" s="18"/>
      <c r="J671" s="50"/>
      <c r="K671" s="50"/>
      <c r="L671" s="50"/>
      <c r="M671" s="50"/>
      <c r="N671" s="50"/>
      <c r="O671" s="50"/>
      <c r="P671" s="50"/>
      <c r="Q671" s="50"/>
      <c r="R671" s="65"/>
      <c r="S671" s="67"/>
      <c r="T671" s="67"/>
      <c r="U671" s="67"/>
      <c r="V671" s="67"/>
      <c r="W671" s="67"/>
      <c r="X671" s="67"/>
      <c r="Y671" s="67"/>
      <c r="Z671" s="67"/>
      <c r="AA671" s="67"/>
      <c r="AB671" s="67"/>
      <c r="AC671" s="67"/>
      <c r="AD671" s="67"/>
      <c r="AE671" s="67"/>
      <c r="AF671" s="67"/>
      <c r="AG671" s="67"/>
      <c r="AH671" s="67"/>
      <c r="AI671" s="67"/>
      <c r="AK671" s="67"/>
      <c r="AL671" s="67"/>
      <c r="AM671" s="67"/>
      <c r="AN671" s="63" t="s">
        <v>3902</v>
      </c>
      <c r="AO671" s="67"/>
      <c r="AP671" s="67"/>
      <c r="AQ671" s="67"/>
      <c r="AR671" s="67"/>
      <c r="AS671" s="67"/>
      <c r="AT671" s="67"/>
      <c r="AU671" s="67"/>
      <c r="AV671" s="67"/>
      <c r="AW671" s="67"/>
      <c r="AX671" s="67"/>
      <c r="AY671" s="67"/>
      <c r="AZ671" s="37" t="str">
        <f>IFERROR(IF(COUNTA(H671,I671,J671)=3,DATE(J671,MATCH(I671,{"Jan";"Feb";"Mar";"Apr";"May";"Jun";"Jul";"Aug";"Sep";"Oct";"Nov";"Dec"},0),H671),""),"")</f>
        <v/>
      </c>
      <c r="BA671" s="67"/>
      <c r="BB671" s="67"/>
      <c r="CB671" s="65"/>
    </row>
    <row r="672" spans="1:80" x14ac:dyDescent="0.25">
      <c r="A672" s="50"/>
      <c r="B672" s="50"/>
      <c r="C672" s="50"/>
      <c r="D672" s="50"/>
      <c r="E672" s="50"/>
      <c r="F672" s="50"/>
      <c r="G672" s="50"/>
      <c r="H672" s="12" t="s">
        <v>92</v>
      </c>
      <c r="I672" s="5"/>
      <c r="J672" s="5"/>
      <c r="K672" s="5"/>
      <c r="L672" s="50"/>
      <c r="M672" s="50"/>
      <c r="N672" s="50"/>
      <c r="O672" s="50"/>
      <c r="P672" s="50"/>
      <c r="Q672" s="5"/>
      <c r="R672" s="65"/>
      <c r="AN672" s="63" t="s">
        <v>3903</v>
      </c>
      <c r="AZ672" s="37" t="str">
        <f>IFERROR(IF(COUNTA(H672,I672,J672)=3,DATE(J672,MATCH(I672,{"Jan";"Feb";"Mar";"Apr";"May";"Jun";"Jul";"Aug";"Sep";"Oct";"Nov";"Dec"},0),H672),""),"")</f>
        <v/>
      </c>
      <c r="CB672" s="65"/>
    </row>
    <row r="673" spans="1:80" x14ac:dyDescent="0.25">
      <c r="A673" s="50"/>
      <c r="B673" s="5"/>
      <c r="C673" s="7" t="s">
        <v>186</v>
      </c>
      <c r="D673" s="7"/>
      <c r="E673" s="7"/>
      <c r="F673" s="7" t="s">
        <v>315</v>
      </c>
      <c r="G673" s="5"/>
      <c r="H673" s="7" t="s">
        <v>47</v>
      </c>
      <c r="I673" s="7" t="s">
        <v>48</v>
      </c>
      <c r="J673" s="7" t="s">
        <v>49</v>
      </c>
      <c r="K673" s="5"/>
      <c r="L673" s="50"/>
      <c r="M673" s="50"/>
      <c r="N673" s="50"/>
      <c r="O673" s="5"/>
      <c r="P673" s="5"/>
      <c r="Q673" s="5"/>
      <c r="R673" s="65"/>
      <c r="AN673" s="63" t="s">
        <v>3904</v>
      </c>
      <c r="AZ673" s="37" t="str">
        <f>IFERROR(IF(COUNTA(H673,I673,J673)=3,DATE(J673,MATCH(I673,{"Jan";"Feb";"Mar";"Apr";"May";"Jun";"Jul";"Aug";"Sep";"Oct";"Nov";"Dec"},0),H673),""),"")</f>
        <v/>
      </c>
      <c r="CB673" s="65"/>
    </row>
    <row r="674" spans="1:80" x14ac:dyDescent="0.25">
      <c r="A674" s="50"/>
      <c r="B674" s="39" t="str">
        <f xml:space="preserve"> C606&amp;" Non-Target Lesion (NT1)"</f>
        <v>V4 Non-Target Lesion (NT1)</v>
      </c>
      <c r="C674" s="74"/>
      <c r="D674" s="75"/>
      <c r="E674" s="5"/>
      <c r="F674" s="17"/>
      <c r="G674" s="5"/>
      <c r="H674" s="32"/>
      <c r="I674" s="32"/>
      <c r="J674" s="32"/>
      <c r="K674" s="5"/>
      <c r="L674" s="50"/>
      <c r="M674" s="50"/>
      <c r="N674" s="50"/>
      <c r="O674" s="5"/>
      <c r="P674" s="5"/>
      <c r="Q674" s="5"/>
      <c r="R674" s="65"/>
      <c r="AN674" s="63" t="s">
        <v>3905</v>
      </c>
      <c r="AZ674" s="37" t="str">
        <f>IFERROR(IF(COUNTA(H674,I674,J674)=3,DATE(J674,MATCH(I674,{"Jan";"Feb";"Mar";"Apr";"May";"Jun";"Jul";"Aug";"Sep";"Oct";"Nov";"Dec"},0),H674),""),"")</f>
        <v/>
      </c>
      <c r="CB674" s="65"/>
    </row>
    <row r="675" spans="1:80" x14ac:dyDescent="0.25">
      <c r="A675" s="50"/>
      <c r="B675" s="8" t="s">
        <v>806</v>
      </c>
      <c r="C675" s="8" t="s">
        <v>807</v>
      </c>
      <c r="D675" s="8"/>
      <c r="E675" s="9"/>
      <c r="F675" s="8" t="s">
        <v>808</v>
      </c>
      <c r="G675" s="9"/>
      <c r="H675" s="8" t="s">
        <v>809</v>
      </c>
      <c r="I675" s="8" t="s">
        <v>810</v>
      </c>
      <c r="J675" s="8" t="s">
        <v>811</v>
      </c>
      <c r="K675" s="5"/>
      <c r="L675" s="8"/>
      <c r="M675" s="9"/>
      <c r="N675" s="8"/>
      <c r="O675" s="5"/>
      <c r="P675" s="5"/>
      <c r="Q675" s="5"/>
      <c r="R675" s="65"/>
      <c r="AN675" s="63" t="s">
        <v>3906</v>
      </c>
      <c r="AZ675" s="37" t="str">
        <f>IFERROR(IF(COUNTA(H675,I675,J675)=3,DATE(J675,MATCH(I675,{"Jan";"Feb";"Mar";"Apr";"May";"Jun";"Jul";"Aug";"Sep";"Oct";"Nov";"Dec"},0),H675),""),"")</f>
        <v/>
      </c>
      <c r="CB675" s="65"/>
    </row>
    <row r="676" spans="1:80" x14ac:dyDescent="0.25">
      <c r="A676" s="50"/>
      <c r="B676" s="76" t="str">
        <f ca="1">BA676&amp;BB676&amp;BC676&amp;BD676&amp;BE676&amp;BF676&amp;BG676&amp;BH676&amp;BI676&amp;BJ676&amp;BK676&amp;BL676&amp;BM676</f>
        <v/>
      </c>
      <c r="C676" s="77"/>
      <c r="D676" s="77"/>
      <c r="E676" s="77"/>
      <c r="F676" s="77"/>
      <c r="G676" s="77"/>
      <c r="H676" s="77"/>
      <c r="I676" s="77"/>
      <c r="J676" s="77"/>
      <c r="K676" s="77"/>
      <c r="L676" s="77"/>
      <c r="M676" s="77"/>
      <c r="N676" s="77"/>
      <c r="O676" s="77"/>
      <c r="P676" s="77"/>
      <c r="Q676" s="5"/>
      <c r="R676" s="65"/>
      <c r="AN676" s="63" t="s">
        <v>3907</v>
      </c>
      <c r="AZ676" s="37" t="str">
        <f>IFERROR(IF(COUNTA(H676,I676,J676)=3,DATE(J676,MATCH(I676,{"Jan";"Feb";"Mar";"Apr";"May";"Jun";"Jul";"Aug";"Sep";"Oct";"Nov";"Dec"},0),H676),""),"")</f>
        <v/>
      </c>
      <c r="BA676" s="37" t="str">
        <f>IF(AND(C609="",H674="",C674&lt;&gt;""),"Please enter a complete visit or assessment date.  ","")</f>
        <v/>
      </c>
      <c r="BB676" s="37" t="str">
        <f>IF(C674="","",IF(AND(COUNTA(C609,D609,E609)&gt;1,COUNTA(C609,D609,E609)&lt;3),"Please enter a complete visit date.  ",IF(COUNTA(C609,D609,E609)=0,"",IF(COUNTIF(AN$2:AN$7306,C609&amp;D609&amp;E609)&gt;0,"","Enter a valid visit date.  "))))</f>
        <v/>
      </c>
      <c r="BC676" s="37" t="str">
        <f>IF(AND(COUNTA(H674,I674,J674)&gt;1,COUNTA(H674,I674,J674)&lt;3),"Please enter a complete assessment date.  ",IF(COUNTA(H674,I674,J674)=0,"",IF(COUNTIF(AN$2:AN$7306,H674&amp;I674&amp;J674)&gt;0,"","Enter a valid assessment date.  ")))</f>
        <v/>
      </c>
      <c r="BD676" s="37" t="str">
        <f t="shared" ref="BD676" si="361">IF(AND(C674="",H674&amp;I674&amp;H674&amp;J674&lt;&gt;""),"Information on this lesion exists, but no evaluation result is entered.  ","")</f>
        <v/>
      </c>
      <c r="BE676" s="37" t="str">
        <f ca="1">IF(C674="","",IF(AZ609="","",IF(AZ609&gt;NOW(),"Visit date is in the future.  ","")))</f>
        <v/>
      </c>
      <c r="BF676" s="37" t="str">
        <f ca="1">IF(AZ674&lt;&gt;"",IF(AZ674&gt;NOW(),"Assessment date is in the future.  ",""),"")</f>
        <v/>
      </c>
      <c r="BG676" s="37" t="str">
        <f>IF(AND(C674&lt;&gt;"",F674&lt;&gt;""),"The result cannot be provided if indicated as Not Done.  ","")</f>
        <v/>
      </c>
      <c r="BH676" s="37" t="str">
        <f>IF(AZ609="","",IF(AZ609&lt;=AZ603,"Visit date is not after visit or assessment dates in the prior visit.  ",""))</f>
        <v/>
      </c>
      <c r="BI676" s="37" t="str">
        <f>IF(AZ674&lt;&gt;"",IF(AZ674&lt;=AZ603,"Assessment date is not after visit or assessment dates in the prior visit.  ",""),"")</f>
        <v/>
      </c>
      <c r="BJ676" s="37" t="str">
        <f>IF(AND(C606="",OR(C674&lt;&gt;"",F674&lt;&gt;"")),"The Visit ID is missing.  ","")</f>
        <v/>
      </c>
      <c r="BK676" s="37" t="str">
        <f>IF(AND(OR(C674&lt;&gt;"",F674&lt;&gt;""),C$80=""),"No V0 lesion information exists for this same lesion (if you are adding a NEW lesion, go to New Lesion section).  ","")</f>
        <v/>
      </c>
      <c r="BM676" s="37" t="str">
        <f>IF(AND(C674&lt;&gt;"",COUNTIF(AJ$2:AJ$21,C606)&gt;1),"Visit ID already used.  ","")</f>
        <v/>
      </c>
      <c r="CA676" s="37" t="str">
        <f ca="1">IF(BA676&amp;BB676&amp;BC676&amp;BD676&amp;BE676&amp;BF676&amp;BG676&amp;BH676&amp;BI676&amp;BJ676&amp;BK676&amp;BL676&amp;BM676&amp;BN676&amp;BO676&amp;BP676&amp;BQ676&amp;BR676&amp;BS676&amp;BT676&amp;BU676&amp;BV676&amp;BW676&amp;BX676&amp;BY676&amp;BZ676&lt;&gt;"","V4Issue","V4Clean")</f>
        <v>V4Clean</v>
      </c>
      <c r="CB676" s="65"/>
    </row>
    <row r="677" spans="1:80" x14ac:dyDescent="0.25">
      <c r="A677" s="50"/>
      <c r="B677" s="77"/>
      <c r="C677" s="77"/>
      <c r="D677" s="77"/>
      <c r="E677" s="77"/>
      <c r="F677" s="77"/>
      <c r="G677" s="77"/>
      <c r="H677" s="77"/>
      <c r="I677" s="77"/>
      <c r="J677" s="77"/>
      <c r="K677" s="77"/>
      <c r="L677" s="77"/>
      <c r="M677" s="77"/>
      <c r="N677" s="77"/>
      <c r="O677" s="77"/>
      <c r="P677" s="77"/>
      <c r="Q677" s="5"/>
      <c r="R677" s="65"/>
      <c r="AN677" s="63" t="s">
        <v>3908</v>
      </c>
      <c r="AZ677" s="37" t="str">
        <f>IFERROR(IF(COUNTA(H677,I677,J677)=3,DATE(J677,MATCH(I677,{"Jan";"Feb";"Mar";"Apr";"May";"Jun";"Jul";"Aug";"Sep";"Oct";"Nov";"Dec"},0),H677),""),"")</f>
        <v/>
      </c>
      <c r="CB677" s="65"/>
    </row>
    <row r="678" spans="1:80" x14ac:dyDescent="0.25">
      <c r="A678" s="50"/>
      <c r="B678" s="50"/>
      <c r="C678" s="50"/>
      <c r="D678" s="50"/>
      <c r="E678" s="50"/>
      <c r="F678" s="50"/>
      <c r="G678" s="50"/>
      <c r="H678" s="12"/>
      <c r="I678" s="5"/>
      <c r="J678" s="5"/>
      <c r="K678" s="5"/>
      <c r="L678" s="50"/>
      <c r="M678" s="50"/>
      <c r="N678" s="50"/>
      <c r="O678" s="50"/>
      <c r="P678" s="50"/>
      <c r="Q678" s="5"/>
      <c r="R678" s="65"/>
      <c r="AN678" s="63" t="s">
        <v>3909</v>
      </c>
      <c r="AZ678" s="37" t="str">
        <f>IFERROR(IF(COUNTA(H678,I678,J678)=3,DATE(J678,MATCH(I678,{"Jan";"Feb";"Mar";"Apr";"May";"Jun";"Jul";"Aug";"Sep";"Oct";"Nov";"Dec"},0),H678),""),"")</f>
        <v/>
      </c>
      <c r="CB678" s="65"/>
    </row>
    <row r="679" spans="1:80" x14ac:dyDescent="0.25">
      <c r="A679" s="50"/>
      <c r="B679" s="50"/>
      <c r="C679" s="50"/>
      <c r="D679" s="50"/>
      <c r="E679" s="50"/>
      <c r="F679" s="50"/>
      <c r="G679" s="50"/>
      <c r="H679" s="12" t="s">
        <v>92</v>
      </c>
      <c r="I679" s="5"/>
      <c r="J679" s="5"/>
      <c r="K679" s="5"/>
      <c r="L679" s="50"/>
      <c r="M679" s="50"/>
      <c r="N679" s="50"/>
      <c r="O679" s="50"/>
      <c r="P679" s="50"/>
      <c r="Q679" s="5"/>
      <c r="R679" s="65"/>
      <c r="AN679" s="63" t="s">
        <v>3910</v>
      </c>
      <c r="AZ679" s="37" t="str">
        <f>IFERROR(IF(COUNTA(H679,I679,J679)=3,DATE(J679,MATCH(I679,{"Jan";"Feb";"Mar";"Apr";"May";"Jun";"Jul";"Aug";"Sep";"Oct";"Nov";"Dec"},0),H679),""),"")</f>
        <v/>
      </c>
      <c r="CB679" s="65"/>
    </row>
    <row r="680" spans="1:80" x14ac:dyDescent="0.25">
      <c r="A680" s="50"/>
      <c r="B680" s="5"/>
      <c r="C680" s="7" t="s">
        <v>186</v>
      </c>
      <c r="D680" s="7"/>
      <c r="E680" s="7"/>
      <c r="F680" s="7" t="s">
        <v>315</v>
      </c>
      <c r="G680" s="5"/>
      <c r="H680" s="7" t="s">
        <v>47</v>
      </c>
      <c r="I680" s="7" t="s">
        <v>48</v>
      </c>
      <c r="J680" s="7" t="s">
        <v>49</v>
      </c>
      <c r="K680" s="5"/>
      <c r="L680" s="50"/>
      <c r="M680" s="50"/>
      <c r="N680" s="50"/>
      <c r="O680" s="50"/>
      <c r="P680" s="50"/>
      <c r="Q680" s="5"/>
      <c r="R680" s="65"/>
      <c r="AN680" s="63" t="s">
        <v>3911</v>
      </c>
      <c r="AZ680" s="37" t="str">
        <f>IFERROR(IF(COUNTA(H680,I680,J680)=3,DATE(J680,MATCH(I680,{"Jan";"Feb";"Mar";"Apr";"May";"Jun";"Jul";"Aug";"Sep";"Oct";"Nov";"Dec"},0),H680),""),"")</f>
        <v/>
      </c>
      <c r="CB680" s="65"/>
    </row>
    <row r="681" spans="1:80" x14ac:dyDescent="0.25">
      <c r="A681" s="50"/>
      <c r="B681" s="39" t="str">
        <f xml:space="preserve"> C606&amp;" Non-Target Lesion (NT2)"</f>
        <v>V4 Non-Target Lesion (NT2)</v>
      </c>
      <c r="C681" s="74"/>
      <c r="D681" s="75"/>
      <c r="E681" s="5"/>
      <c r="F681" s="17"/>
      <c r="G681" s="5"/>
      <c r="H681" s="32"/>
      <c r="I681" s="32"/>
      <c r="J681" s="32"/>
      <c r="K681" s="5"/>
      <c r="L681" s="50"/>
      <c r="M681" s="50"/>
      <c r="N681" s="50"/>
      <c r="O681" s="50"/>
      <c r="P681" s="50"/>
      <c r="Q681" s="5"/>
      <c r="R681" s="65"/>
      <c r="AN681" s="63" t="s">
        <v>3912</v>
      </c>
      <c r="AZ681" s="37" t="str">
        <f>IFERROR(IF(COUNTA(H681,I681,J681)=3,DATE(J681,MATCH(I681,{"Jan";"Feb";"Mar";"Apr";"May";"Jun";"Jul";"Aug";"Sep";"Oct";"Nov";"Dec"},0),H681),""),"")</f>
        <v/>
      </c>
      <c r="CB681" s="65"/>
    </row>
    <row r="682" spans="1:80" x14ac:dyDescent="0.25">
      <c r="A682" s="50"/>
      <c r="B682" s="8" t="s">
        <v>812</v>
      </c>
      <c r="C682" s="8" t="s">
        <v>813</v>
      </c>
      <c r="D682" s="8"/>
      <c r="E682" s="9"/>
      <c r="F682" s="8" t="s">
        <v>814</v>
      </c>
      <c r="G682" s="9"/>
      <c r="H682" s="8" t="s">
        <v>815</v>
      </c>
      <c r="I682" s="8" t="s">
        <v>816</v>
      </c>
      <c r="J682" s="8" t="s">
        <v>817</v>
      </c>
      <c r="K682" s="5"/>
      <c r="L682" s="50"/>
      <c r="M682" s="50"/>
      <c r="N682" s="50"/>
      <c r="O682" s="50"/>
      <c r="P682" s="50"/>
      <c r="Q682" s="5"/>
      <c r="R682" s="65"/>
      <c r="AN682" s="63" t="s">
        <v>3913</v>
      </c>
      <c r="AZ682" s="37" t="str">
        <f>IFERROR(IF(COUNTA(H682,I682,J682)=3,DATE(J682,MATCH(I682,{"Jan";"Feb";"Mar";"Apr";"May";"Jun";"Jul";"Aug";"Sep";"Oct";"Nov";"Dec"},0),H682),""),"")</f>
        <v/>
      </c>
      <c r="CB682" s="65"/>
    </row>
    <row r="683" spans="1:80" x14ac:dyDescent="0.25">
      <c r="A683" s="50"/>
      <c r="B683" s="76" t="str">
        <f ca="1">BA683&amp;BB683&amp;BC683&amp;BD683&amp;BE683&amp;BF683&amp;BG683&amp;BH683&amp;BI683&amp;BJ683&amp;BK683&amp;BL683&amp;BM683</f>
        <v/>
      </c>
      <c r="C683" s="77"/>
      <c r="D683" s="77"/>
      <c r="E683" s="77"/>
      <c r="F683" s="77"/>
      <c r="G683" s="77"/>
      <c r="H683" s="77"/>
      <c r="I683" s="77"/>
      <c r="J683" s="77"/>
      <c r="K683" s="77"/>
      <c r="L683" s="77"/>
      <c r="M683" s="77"/>
      <c r="N683" s="77"/>
      <c r="O683" s="77"/>
      <c r="P683" s="77"/>
      <c r="Q683" s="5"/>
      <c r="R683" s="65"/>
      <c r="AN683" s="63" t="s">
        <v>3914</v>
      </c>
      <c r="AZ683" s="37" t="str">
        <f>IFERROR(IF(COUNTA(H683,I683,J683)=3,DATE(J683,MATCH(I683,{"Jan";"Feb";"Mar";"Apr";"May";"Jun";"Jul";"Aug";"Sep";"Oct";"Nov";"Dec"},0),H683),""),"")</f>
        <v/>
      </c>
      <c r="BA683" s="37" t="str">
        <f>IF(AND(C609="",H681="",C681&lt;&gt;""),"Please enter a complete visit or assessment date.  ","")</f>
        <v/>
      </c>
      <c r="BB683" s="37" t="str">
        <f>IF(C681="","",IF(AND(COUNTA(C609,D609,E609)&gt;1,COUNTA(C609,D609,E609)&lt;3),"Please enter a complete visit date.  ",IF(COUNTA(C609,D609,E609)=0,"",IF(COUNTIF(AN$2:AN$7306,C609&amp;D609&amp;E609)&gt;0,"","Enter a valid visit date.  "))))</f>
        <v/>
      </c>
      <c r="BC683" s="37" t="str">
        <f>IF(AND(COUNTA(H681,I681,J681)&gt;1,COUNTA(H681,I681,J681)&lt;3),"Please enter a complete assessment date.  ",IF(COUNTA(H681,I681,J681)=0,"",IF(COUNTIF(AN$2:AN$7306,H681&amp;I681&amp;J681)&gt;0,"","Enter a valid assessment date.  ")))</f>
        <v/>
      </c>
      <c r="BD683" s="37" t="str">
        <f t="shared" ref="BD683" si="362">IF(AND(C681="",H681&amp;I681&amp;H681&amp;J681&lt;&gt;""),"Information on this lesion exists, but no evaluation result is entered.  ","")</f>
        <v/>
      </c>
      <c r="BE683" s="37" t="str">
        <f ca="1">IF(C681="","",IF(AZ609="","",IF(AZ609&gt;NOW(),"Visit date is in the future.  ","")))</f>
        <v/>
      </c>
      <c r="BF683" s="37" t="str">
        <f t="shared" ref="BF683" ca="1" si="363">IF(AZ681&lt;&gt;"",IF(AZ681&gt;NOW(),"Assessment date is in the future.  ",""),"")</f>
        <v/>
      </c>
      <c r="BG683" s="37" t="str">
        <f t="shared" ref="BG683" si="364">IF(AND(C681&lt;&gt;"",F681&lt;&gt;""),"The result cannot be provided if indicated as Not Done.  ","")</f>
        <v/>
      </c>
      <c r="BH683" s="37" t="str">
        <f>IF(AZ609="","",IF(AZ609&lt;=AZ603,"Visit date is not after visit or assessment dates in the prior visit.  ",""))</f>
        <v/>
      </c>
      <c r="BI683" s="37" t="str">
        <f>IF(AZ681&lt;&gt;"",IF(AZ681&lt;=AZ603,"Assessment date is not after visit or assessment dates in the prior visit.  ",""),"")</f>
        <v/>
      </c>
      <c r="BJ683" s="37" t="str">
        <f>IF(AND(C606="",OR(C681&lt;&gt;"",F681&lt;&gt;"")),"The Visit ID is missing.  ","")</f>
        <v/>
      </c>
      <c r="BK683" s="37" t="str">
        <f>IF(AND(OR(C681&lt;&gt;"",F681&lt;&gt;""),C$87=""),"No V0 lesion information exists for this same lesion (if you are adding a NEW lesion, go to New Lesion section).  ","")</f>
        <v/>
      </c>
      <c r="BM683" s="37" t="str">
        <f>IF(AND(C681&lt;&gt;"",COUNTIF(AJ$2:AJ$21,C606)&gt;1),"Visit ID already used.  ","")</f>
        <v/>
      </c>
      <c r="CA683" s="37" t="str">
        <f ca="1">IF(BA683&amp;BB683&amp;BC683&amp;BD683&amp;BE683&amp;BF683&amp;BG683&amp;BH683&amp;BI683&amp;BJ683&amp;BK683&amp;BL683&amp;BM683&amp;BN683&amp;BO683&amp;BP683&amp;BQ683&amp;BR683&amp;BS683&amp;BT683&amp;BU683&amp;BV683&amp;BW683&amp;BX683&amp;BY683&amp;BZ683&lt;&gt;"","V4Issue","V4Clean")</f>
        <v>V4Clean</v>
      </c>
      <c r="CB683" s="65"/>
    </row>
    <row r="684" spans="1:80" x14ac:dyDescent="0.25">
      <c r="A684" s="50"/>
      <c r="B684" s="77"/>
      <c r="C684" s="77"/>
      <c r="D684" s="77"/>
      <c r="E684" s="77"/>
      <c r="F684" s="77"/>
      <c r="G684" s="77"/>
      <c r="H684" s="77"/>
      <c r="I684" s="77"/>
      <c r="J684" s="77"/>
      <c r="K684" s="77"/>
      <c r="L684" s="77"/>
      <c r="M684" s="77"/>
      <c r="N684" s="77"/>
      <c r="O684" s="77"/>
      <c r="P684" s="77"/>
      <c r="Q684" s="5"/>
      <c r="R684" s="65"/>
      <c r="AN684" s="63" t="s">
        <v>3915</v>
      </c>
      <c r="AZ684" s="37" t="str">
        <f>IFERROR(IF(COUNTA(H684,I684,J684)=3,DATE(J684,MATCH(I684,{"Jan";"Feb";"Mar";"Apr";"May";"Jun";"Jul";"Aug";"Sep";"Oct";"Nov";"Dec"},0),H684),""),"")</f>
        <v/>
      </c>
      <c r="CB684" s="65"/>
    </row>
    <row r="685" spans="1:80" x14ac:dyDescent="0.25">
      <c r="A685" s="50"/>
      <c r="B685" s="50"/>
      <c r="C685" s="50"/>
      <c r="D685" s="50"/>
      <c r="E685" s="50"/>
      <c r="F685" s="50"/>
      <c r="G685" s="50"/>
      <c r="H685" s="12"/>
      <c r="I685" s="5"/>
      <c r="J685" s="5"/>
      <c r="K685" s="5"/>
      <c r="L685" s="50"/>
      <c r="M685" s="50"/>
      <c r="N685" s="50"/>
      <c r="O685" s="50"/>
      <c r="P685" s="50"/>
      <c r="Q685" s="5"/>
      <c r="R685" s="65"/>
      <c r="AN685" s="63" t="s">
        <v>3916</v>
      </c>
      <c r="AZ685" s="37" t="str">
        <f>IFERROR(IF(COUNTA(H685,I685,J685)=3,DATE(J685,MATCH(I685,{"Jan";"Feb";"Mar";"Apr";"May";"Jun";"Jul";"Aug";"Sep";"Oct";"Nov";"Dec"},0),H685),""),"")</f>
        <v/>
      </c>
      <c r="CB685" s="65"/>
    </row>
    <row r="686" spans="1:80" x14ac:dyDescent="0.25">
      <c r="A686" s="50"/>
      <c r="B686" s="50"/>
      <c r="C686" s="50"/>
      <c r="D686" s="50"/>
      <c r="E686" s="50"/>
      <c r="F686" s="50"/>
      <c r="G686" s="50"/>
      <c r="H686" s="12" t="s">
        <v>92</v>
      </c>
      <c r="I686" s="5"/>
      <c r="J686" s="5"/>
      <c r="K686" s="5"/>
      <c r="L686" s="50"/>
      <c r="M686" s="50"/>
      <c r="N686" s="50"/>
      <c r="O686" s="50"/>
      <c r="P686" s="50"/>
      <c r="Q686" s="5"/>
      <c r="R686" s="65"/>
      <c r="AN686" s="63" t="s">
        <v>3917</v>
      </c>
      <c r="AZ686" s="37" t="str">
        <f>IFERROR(IF(COUNTA(H686,I686,J686)=3,DATE(J686,MATCH(I686,{"Jan";"Feb";"Mar";"Apr";"May";"Jun";"Jul";"Aug";"Sep";"Oct";"Nov";"Dec"},0),H686),""),"")</f>
        <v/>
      </c>
      <c r="CB686" s="65"/>
    </row>
    <row r="687" spans="1:80" x14ac:dyDescent="0.25">
      <c r="A687" s="50"/>
      <c r="B687" s="5"/>
      <c r="C687" s="7" t="s">
        <v>186</v>
      </c>
      <c r="D687" s="7"/>
      <c r="E687" s="7"/>
      <c r="F687" s="7" t="s">
        <v>315</v>
      </c>
      <c r="G687" s="5"/>
      <c r="H687" s="7" t="s">
        <v>47</v>
      </c>
      <c r="I687" s="7" t="s">
        <v>48</v>
      </c>
      <c r="J687" s="7" t="s">
        <v>49</v>
      </c>
      <c r="K687" s="5"/>
      <c r="L687" s="50"/>
      <c r="M687" s="50"/>
      <c r="N687" s="50"/>
      <c r="O687" s="50"/>
      <c r="P687" s="50"/>
      <c r="Q687" s="5"/>
      <c r="R687" s="65"/>
      <c r="AN687" s="63" t="s">
        <v>3918</v>
      </c>
      <c r="AZ687" s="37" t="str">
        <f>IFERROR(IF(COUNTA(H687,I687,J687)=3,DATE(J687,MATCH(I687,{"Jan";"Feb";"Mar";"Apr";"May";"Jun";"Jul";"Aug";"Sep";"Oct";"Nov";"Dec"},0),H687),""),"")</f>
        <v/>
      </c>
      <c r="CB687" s="65"/>
    </row>
    <row r="688" spans="1:80" x14ac:dyDescent="0.25">
      <c r="A688" s="50"/>
      <c r="B688" s="39" t="str">
        <f xml:space="preserve"> C606&amp;" Non-Target Lesion (NT3)"</f>
        <v>V4 Non-Target Lesion (NT3)</v>
      </c>
      <c r="C688" s="74"/>
      <c r="D688" s="75"/>
      <c r="E688" s="5"/>
      <c r="F688" s="17"/>
      <c r="G688" s="5"/>
      <c r="H688" s="32"/>
      <c r="I688" s="32"/>
      <c r="J688" s="32"/>
      <c r="K688" s="5"/>
      <c r="L688" s="50"/>
      <c r="M688" s="50"/>
      <c r="N688" s="50"/>
      <c r="O688" s="50"/>
      <c r="P688" s="50"/>
      <c r="Q688" s="5"/>
      <c r="R688" s="65"/>
      <c r="AN688" s="63" t="s">
        <v>3919</v>
      </c>
      <c r="AZ688" s="37" t="str">
        <f>IFERROR(IF(COUNTA(H688,I688,J688)=3,DATE(J688,MATCH(I688,{"Jan";"Feb";"Mar";"Apr";"May";"Jun";"Jul";"Aug";"Sep";"Oct";"Nov";"Dec"},0),H688),""),"")</f>
        <v/>
      </c>
      <c r="CB688" s="65"/>
    </row>
    <row r="689" spans="1:80" x14ac:dyDescent="0.25">
      <c r="A689" s="50"/>
      <c r="B689" s="8" t="s">
        <v>818</v>
      </c>
      <c r="C689" s="8" t="s">
        <v>819</v>
      </c>
      <c r="D689" s="8"/>
      <c r="E689" s="9"/>
      <c r="F689" s="8" t="s">
        <v>820</v>
      </c>
      <c r="G689" s="9"/>
      <c r="H689" s="8" t="s">
        <v>821</v>
      </c>
      <c r="I689" s="8" t="s">
        <v>822</v>
      </c>
      <c r="J689" s="8" t="s">
        <v>823</v>
      </c>
      <c r="K689" s="5"/>
      <c r="L689" s="50"/>
      <c r="M689" s="50"/>
      <c r="N689" s="50"/>
      <c r="O689" s="50"/>
      <c r="P689" s="50"/>
      <c r="Q689" s="5"/>
      <c r="R689" s="65"/>
      <c r="AN689" s="63" t="s">
        <v>3920</v>
      </c>
      <c r="AZ689" s="37" t="str">
        <f>IFERROR(IF(COUNTA(H689,I689,J689)=3,DATE(J689,MATCH(I689,{"Jan";"Feb";"Mar";"Apr";"May";"Jun";"Jul";"Aug";"Sep";"Oct";"Nov";"Dec"},0),H689),""),"")</f>
        <v/>
      </c>
      <c r="CB689" s="65"/>
    </row>
    <row r="690" spans="1:80" x14ac:dyDescent="0.25">
      <c r="A690" s="50"/>
      <c r="B690" s="76" t="str">
        <f ca="1">BA690&amp;BB690&amp;BC690&amp;BD690&amp;BE690&amp;BF690&amp;BG690&amp;BH690&amp;BI690&amp;BJ690&amp;BK690&amp;BL690&amp;BM690</f>
        <v/>
      </c>
      <c r="C690" s="77"/>
      <c r="D690" s="77"/>
      <c r="E690" s="77"/>
      <c r="F690" s="77"/>
      <c r="G690" s="77"/>
      <c r="H690" s="77"/>
      <c r="I690" s="77"/>
      <c r="J690" s="77"/>
      <c r="K690" s="77"/>
      <c r="L690" s="77"/>
      <c r="M690" s="77"/>
      <c r="N690" s="77"/>
      <c r="O690" s="77"/>
      <c r="P690" s="77"/>
      <c r="Q690" s="5"/>
      <c r="R690" s="65"/>
      <c r="AN690" s="63" t="s">
        <v>3921</v>
      </c>
      <c r="AZ690" s="37" t="str">
        <f>IFERROR(IF(COUNTA(H690,I690,J690)=3,DATE(J690,MATCH(I690,{"Jan";"Feb";"Mar";"Apr";"May";"Jun";"Jul";"Aug";"Sep";"Oct";"Nov";"Dec"},0),H690),""),"")</f>
        <v/>
      </c>
      <c r="BA690" s="37" t="str">
        <f>IF(AND(C609="",H688="",C688&lt;&gt;""),"Please enter a complete visit or assessment date.  ","")</f>
        <v/>
      </c>
      <c r="BB690" s="37" t="str">
        <f>IF(C688="","",IF(AND(COUNTA(C609,D609,E609)&gt;1,COUNTA(C609,D609,E609)&lt;3),"Please enter a complete visit date.  ",IF(COUNTA(C609,D609,E609)=0,"",IF(COUNTIF(AN$2:AN$7306,C609&amp;D609&amp;E609)&gt;0,"","Enter a valid visit date.  "))))</f>
        <v/>
      </c>
      <c r="BC690" s="37" t="str">
        <f>IF(AND(COUNTA(H688,I688,J688)&gt;1,COUNTA(H688,I688,J688)&lt;3),"Please enter a complete assessment date.  ",IF(COUNTA(H688,I688,J688)=0,"",IF(COUNTIF(AN$2:AN$7306,H688&amp;I688&amp;J688)&gt;0,"","Enter a valid assessment date.  ")))</f>
        <v/>
      </c>
      <c r="BD690" s="37" t="str">
        <f t="shared" ref="BD690" si="365">IF(AND(C688="",H688&amp;I688&amp;H688&amp;J688&lt;&gt;""),"Information on this lesion exists, but no evaluation result is entered.  ","")</f>
        <v/>
      </c>
      <c r="BE690" s="37" t="str">
        <f ca="1">IF(C688="","",IF(AZ609="","",IF(AZ609&gt;NOW(),"Visit date is in the future.  ","")))</f>
        <v/>
      </c>
      <c r="BF690" s="37" t="str">
        <f t="shared" ref="BF690" ca="1" si="366">IF(AZ688&lt;&gt;"",IF(AZ688&gt;NOW(),"Assessment date is in the future.  ",""),"")</f>
        <v/>
      </c>
      <c r="BG690" s="37" t="str">
        <f t="shared" ref="BG690" si="367">IF(AND(C688&lt;&gt;"",F688&lt;&gt;""),"The result cannot be provided if indicated as Not Done.  ","")</f>
        <v/>
      </c>
      <c r="BH690" s="37" t="str">
        <f>IF(AZ609="","",IF(AZ609&lt;=AZ603,"Visit date is not after visit or assessment dates in the prior visit.  ",""))</f>
        <v/>
      </c>
      <c r="BI690" s="37" t="str">
        <f>IF(AZ688&lt;&gt;"",IF(AZ688&lt;=AZ603,"Assessment date is not after visit or assessment dates in the prior visit.  ",""),"")</f>
        <v/>
      </c>
      <c r="BJ690" s="37" t="str">
        <f>IF(AND(C606="",OR(C688&lt;&gt;"",F688&lt;&gt;"")),"The Visit ID is missing.  ","")</f>
        <v/>
      </c>
      <c r="BK690" s="37" t="str">
        <f>IF(AND(OR(C688&lt;&gt;"",F688&lt;&gt;""),C$94=""),"No V0 lesion information exists for this same lesion (if you are adding a NEW lesion, go to New Lesion section).  ","")</f>
        <v/>
      </c>
      <c r="BM690" s="37" t="str">
        <f>IF(AND(C688&lt;&gt;"",COUNTIF(AJ$2:AJ$21,C606)&gt;1),"Visit ID already used.  ","")</f>
        <v/>
      </c>
      <c r="CA690" s="37" t="str">
        <f ca="1">IF(BA690&amp;BB690&amp;BC690&amp;BD690&amp;BE690&amp;BF690&amp;BG690&amp;BH690&amp;BI690&amp;BJ690&amp;BK690&amp;BL690&amp;BM690&amp;BN690&amp;BO690&amp;BP690&amp;BQ690&amp;BR690&amp;BS690&amp;BT690&amp;BU690&amp;BV690&amp;BW690&amp;BX690&amp;BY690&amp;BZ690&lt;&gt;"","V4Issue","V4Clean")</f>
        <v>V4Clean</v>
      </c>
      <c r="CB690" s="65"/>
    </row>
    <row r="691" spans="1:80" x14ac:dyDescent="0.25">
      <c r="A691" s="50"/>
      <c r="B691" s="77"/>
      <c r="C691" s="77"/>
      <c r="D691" s="77"/>
      <c r="E691" s="77"/>
      <c r="F691" s="77"/>
      <c r="G691" s="77"/>
      <c r="H691" s="77"/>
      <c r="I691" s="77"/>
      <c r="J691" s="77"/>
      <c r="K691" s="77"/>
      <c r="L691" s="77"/>
      <c r="M691" s="77"/>
      <c r="N691" s="77"/>
      <c r="O691" s="77"/>
      <c r="P691" s="77"/>
      <c r="Q691" s="5"/>
      <c r="R691" s="65"/>
      <c r="AN691" s="63" t="s">
        <v>3922</v>
      </c>
      <c r="AZ691" s="37" t="str">
        <f>IFERROR(IF(COUNTA(H691,I691,J691)=3,DATE(J691,MATCH(I691,{"Jan";"Feb";"Mar";"Apr";"May";"Jun";"Jul";"Aug";"Sep";"Oct";"Nov";"Dec"},0),H691),""),"")</f>
        <v/>
      </c>
      <c r="CB691" s="65"/>
    </row>
    <row r="692" spans="1:80" x14ac:dyDescent="0.25">
      <c r="A692" s="50"/>
      <c r="B692" s="50"/>
      <c r="C692" s="50"/>
      <c r="D692" s="50"/>
      <c r="E692" s="50"/>
      <c r="F692" s="50"/>
      <c r="G692" s="50"/>
      <c r="H692" s="12"/>
      <c r="I692" s="5"/>
      <c r="J692" s="5"/>
      <c r="K692" s="5"/>
      <c r="L692" s="50"/>
      <c r="M692" s="50"/>
      <c r="N692" s="50"/>
      <c r="O692" s="50"/>
      <c r="P692" s="50"/>
      <c r="Q692" s="5"/>
      <c r="R692" s="65"/>
      <c r="AN692" s="63" t="s">
        <v>3923</v>
      </c>
      <c r="AZ692" s="37" t="str">
        <f>IFERROR(IF(COUNTA(H692,I692,J692)=3,DATE(J692,MATCH(I692,{"Jan";"Feb";"Mar";"Apr";"May";"Jun";"Jul";"Aug";"Sep";"Oct";"Nov";"Dec"},0),H692),""),"")</f>
        <v/>
      </c>
      <c r="CB692" s="65"/>
    </row>
    <row r="693" spans="1:80" x14ac:dyDescent="0.25">
      <c r="A693" s="50"/>
      <c r="B693" s="50"/>
      <c r="C693" s="50"/>
      <c r="D693" s="50"/>
      <c r="E693" s="50"/>
      <c r="F693" s="50"/>
      <c r="G693" s="50"/>
      <c r="H693" s="12" t="s">
        <v>92</v>
      </c>
      <c r="I693" s="5"/>
      <c r="J693" s="5"/>
      <c r="K693" s="5"/>
      <c r="L693" s="50"/>
      <c r="M693" s="50"/>
      <c r="N693" s="50"/>
      <c r="O693" s="50"/>
      <c r="P693" s="50"/>
      <c r="Q693" s="5"/>
      <c r="R693" s="65"/>
      <c r="AN693" s="63" t="s">
        <v>3924</v>
      </c>
      <c r="AZ693" s="37" t="str">
        <f>IFERROR(IF(COUNTA(H693,I693,J693)=3,DATE(J693,MATCH(I693,{"Jan";"Feb";"Mar";"Apr";"May";"Jun";"Jul";"Aug";"Sep";"Oct";"Nov";"Dec"},0),H693),""),"")</f>
        <v/>
      </c>
      <c r="CB693" s="65"/>
    </row>
    <row r="694" spans="1:80" x14ac:dyDescent="0.25">
      <c r="A694" s="50"/>
      <c r="B694" s="5"/>
      <c r="C694" s="7" t="s">
        <v>186</v>
      </c>
      <c r="D694" s="7"/>
      <c r="E694" s="7"/>
      <c r="F694" s="7" t="s">
        <v>315</v>
      </c>
      <c r="G694" s="5"/>
      <c r="H694" s="7" t="s">
        <v>47</v>
      </c>
      <c r="I694" s="7" t="s">
        <v>48</v>
      </c>
      <c r="J694" s="7" t="s">
        <v>49</v>
      </c>
      <c r="K694" s="5"/>
      <c r="L694" s="50"/>
      <c r="M694" s="50"/>
      <c r="N694" s="50"/>
      <c r="O694" s="50"/>
      <c r="P694" s="50"/>
      <c r="Q694" s="5"/>
      <c r="R694" s="65"/>
      <c r="AN694" s="63" t="s">
        <v>3925</v>
      </c>
      <c r="AZ694" s="37" t="str">
        <f>IFERROR(IF(COUNTA(H694,I694,J694)=3,DATE(J694,MATCH(I694,{"Jan";"Feb";"Mar";"Apr";"May";"Jun";"Jul";"Aug";"Sep";"Oct";"Nov";"Dec"},0),H694),""),"")</f>
        <v/>
      </c>
      <c r="CB694" s="65"/>
    </row>
    <row r="695" spans="1:80" x14ac:dyDescent="0.25">
      <c r="A695" s="50"/>
      <c r="B695" s="39" t="str">
        <f xml:space="preserve"> C606&amp;" Non-Target Lesion (NT4)"</f>
        <v>V4 Non-Target Lesion (NT4)</v>
      </c>
      <c r="C695" s="74"/>
      <c r="D695" s="75"/>
      <c r="E695" s="5"/>
      <c r="F695" s="17"/>
      <c r="G695" s="5"/>
      <c r="H695" s="32"/>
      <c r="I695" s="32"/>
      <c r="J695" s="32"/>
      <c r="K695" s="5"/>
      <c r="L695" s="50"/>
      <c r="M695" s="50"/>
      <c r="N695" s="50"/>
      <c r="O695" s="50"/>
      <c r="P695" s="50"/>
      <c r="Q695" s="5"/>
      <c r="R695" s="65"/>
      <c r="AN695" s="63" t="s">
        <v>3926</v>
      </c>
      <c r="AZ695" s="37" t="str">
        <f>IFERROR(IF(COUNTA(H695,I695,J695)=3,DATE(J695,MATCH(I695,{"Jan";"Feb";"Mar";"Apr";"May";"Jun";"Jul";"Aug";"Sep";"Oct";"Nov";"Dec"},0),H695),""),"")</f>
        <v/>
      </c>
      <c r="CB695" s="65"/>
    </row>
    <row r="696" spans="1:80" x14ac:dyDescent="0.25">
      <c r="A696" s="50"/>
      <c r="B696" s="8" t="s">
        <v>824</v>
      </c>
      <c r="C696" s="8" t="s">
        <v>825</v>
      </c>
      <c r="D696" s="8"/>
      <c r="E696" s="9"/>
      <c r="F696" s="8" t="s">
        <v>826</v>
      </c>
      <c r="G696" s="9"/>
      <c r="H696" s="8" t="s">
        <v>827</v>
      </c>
      <c r="I696" s="8" t="s">
        <v>828</v>
      </c>
      <c r="J696" s="8" t="s">
        <v>829</v>
      </c>
      <c r="K696" s="5"/>
      <c r="L696" s="50"/>
      <c r="M696" s="50"/>
      <c r="N696" s="50"/>
      <c r="O696" s="50"/>
      <c r="P696" s="50"/>
      <c r="Q696" s="5"/>
      <c r="R696" s="65"/>
      <c r="AN696" s="63" t="s">
        <v>3927</v>
      </c>
      <c r="AZ696" s="37" t="str">
        <f>IFERROR(IF(COUNTA(H696,I696,J696)=3,DATE(J696,MATCH(I696,{"Jan";"Feb";"Mar";"Apr";"May";"Jun";"Jul";"Aug";"Sep";"Oct";"Nov";"Dec"},0),H696),""),"")</f>
        <v/>
      </c>
      <c r="CB696" s="65"/>
    </row>
    <row r="697" spans="1:80" x14ac:dyDescent="0.25">
      <c r="A697" s="50"/>
      <c r="B697" s="76" t="str">
        <f ca="1">BA697&amp;BB697&amp;BC697&amp;BD697&amp;BE697&amp;BF697&amp;BG697&amp;BH697&amp;BI697&amp;BJ697&amp;BK697&amp;BL697&amp;BM697</f>
        <v/>
      </c>
      <c r="C697" s="77"/>
      <c r="D697" s="77"/>
      <c r="E697" s="77"/>
      <c r="F697" s="77"/>
      <c r="G697" s="77"/>
      <c r="H697" s="77"/>
      <c r="I697" s="77"/>
      <c r="J697" s="77"/>
      <c r="K697" s="77"/>
      <c r="L697" s="77"/>
      <c r="M697" s="77"/>
      <c r="N697" s="77"/>
      <c r="O697" s="77"/>
      <c r="P697" s="77"/>
      <c r="Q697" s="5"/>
      <c r="R697" s="65"/>
      <c r="AN697" s="63" t="s">
        <v>3928</v>
      </c>
      <c r="AZ697" s="37" t="str">
        <f>IFERROR(IF(COUNTA(H697,I697,J697)=3,DATE(J697,MATCH(I697,{"Jan";"Feb";"Mar";"Apr";"May";"Jun";"Jul";"Aug";"Sep";"Oct";"Nov";"Dec"},0),H697),""),"")</f>
        <v/>
      </c>
      <c r="BA697" s="37" t="str">
        <f>IF(AND(C609="",H695="",C695&lt;&gt;""),"Please enter a complete visit or assessment date.  ","")</f>
        <v/>
      </c>
      <c r="BB697" s="37" t="str">
        <f>IF(C695="","",IF(AND(COUNTA(C609,D609,E609)&gt;1,COUNTA(C609,D609,E609)&lt;3),"Please enter a complete visit date.  ",IF(COUNTA(C609,D609,E609)=0,"",IF(COUNTIF(AN$2:AN$7306,C609&amp;D609&amp;E609)&gt;0,"","Enter a valid visit date.  "))))</f>
        <v/>
      </c>
      <c r="BC697" s="37" t="str">
        <f>IF(AND(COUNTA(H695,I695,J695)&gt;1,COUNTA(H695,I695,J695)&lt;3),"Please enter a complete assessment date.  ",IF(COUNTA(H695,I695,J695)=0,"",IF(COUNTIF(AN$2:AN$7306,H695&amp;I695&amp;J695)&gt;0,"","Enter a valid assessment date.  ")))</f>
        <v/>
      </c>
      <c r="BD697" s="37" t="str">
        <f t="shared" ref="BD697" si="368">IF(AND(C695="",H695&amp;I695&amp;H695&amp;J695&lt;&gt;""),"Information on this lesion exists, but no evaluation result is entered.  ","")</f>
        <v/>
      </c>
      <c r="BE697" s="37" t="str">
        <f ca="1">IF(C695="","",IF(AZ609="","",IF(AZ609&gt;NOW(),"Visit date is in the future.  ","")))</f>
        <v/>
      </c>
      <c r="BF697" s="37" t="str">
        <f t="shared" ref="BF697" ca="1" si="369">IF(AZ695&lt;&gt;"",IF(AZ695&gt;NOW(),"Assessment date is in the future.  ",""),"")</f>
        <v/>
      </c>
      <c r="BG697" s="37" t="str">
        <f t="shared" ref="BG697" si="370">IF(AND(C695&lt;&gt;"",F695&lt;&gt;""),"The result cannot be provided if indicated as Not Done.  ","")</f>
        <v/>
      </c>
      <c r="BH697" s="37" t="str">
        <f>IF(AZ609="","",IF(AZ609&lt;=AZ603,"Visit date is not after visit or assessment dates in the prior visit.  ",""))</f>
        <v/>
      </c>
      <c r="BI697" s="37" t="str">
        <f>IF(AZ695&lt;&gt;"",IF(AZ695&lt;=AZ603,"Assessment date is not after visit or assessment dates in the prior visit.  ",""),"")</f>
        <v/>
      </c>
      <c r="BJ697" s="37" t="str">
        <f>IF(AND(C606="",OR(C695&lt;&gt;"",F695&lt;&gt;"")),"The Visit ID is missing.  ","")</f>
        <v/>
      </c>
      <c r="BK697" s="37" t="str">
        <f>IF(AND(OR(C695&lt;&gt;"",F695&lt;&gt;""),C$101=""),"No V0 lesion information exists for this same lesion (if you are adding a NEW lesion, go to New Lesion section).  ","")</f>
        <v/>
      </c>
      <c r="BM697" s="37" t="str">
        <f>IF(AND(C695&lt;&gt;"",COUNTIF(AJ$2:AJ$21,C606)&gt;1),"Visit ID already used.  ","")</f>
        <v/>
      </c>
      <c r="CA697" s="37" t="str">
        <f ca="1">IF(BA697&amp;BB697&amp;BC697&amp;BD697&amp;BE697&amp;BF697&amp;BG697&amp;BH697&amp;BI697&amp;BJ697&amp;BK697&amp;BL697&amp;BM697&amp;BN697&amp;BO697&amp;BP697&amp;BQ697&amp;BR697&amp;BS697&amp;BT697&amp;BU697&amp;BV697&amp;BW697&amp;BX697&amp;BY697&amp;BZ697&lt;&gt;"","V4Issue","V4Clean")</f>
        <v>V4Clean</v>
      </c>
      <c r="CB697" s="65"/>
    </row>
    <row r="698" spans="1:80" x14ac:dyDescent="0.25">
      <c r="A698" s="50"/>
      <c r="B698" s="77"/>
      <c r="C698" s="77"/>
      <c r="D698" s="77"/>
      <c r="E698" s="77"/>
      <c r="F698" s="77"/>
      <c r="G698" s="77"/>
      <c r="H698" s="77"/>
      <c r="I698" s="77"/>
      <c r="J698" s="77"/>
      <c r="K698" s="77"/>
      <c r="L698" s="77"/>
      <c r="M698" s="77"/>
      <c r="N698" s="77"/>
      <c r="O698" s="77"/>
      <c r="P698" s="77"/>
      <c r="Q698" s="5"/>
      <c r="R698" s="65"/>
      <c r="AN698" s="63" t="s">
        <v>3929</v>
      </c>
      <c r="AZ698" s="37" t="str">
        <f>IFERROR(IF(COUNTA(H698,I698,J698)=3,DATE(J698,MATCH(I698,{"Jan";"Feb";"Mar";"Apr";"May";"Jun";"Jul";"Aug";"Sep";"Oct";"Nov";"Dec"},0),H698),""),"")</f>
        <v/>
      </c>
      <c r="CB698" s="65"/>
    </row>
    <row r="699" spans="1:80" x14ac:dyDescent="0.25">
      <c r="A699" s="50"/>
      <c r="B699" s="50"/>
      <c r="C699" s="50"/>
      <c r="D699" s="50"/>
      <c r="E699" s="50"/>
      <c r="F699" s="50"/>
      <c r="G699" s="50"/>
      <c r="H699" s="12"/>
      <c r="I699" s="5"/>
      <c r="J699" s="5"/>
      <c r="K699" s="5"/>
      <c r="L699" s="50"/>
      <c r="M699" s="50"/>
      <c r="N699" s="50"/>
      <c r="O699" s="50"/>
      <c r="P699" s="50"/>
      <c r="Q699" s="5"/>
      <c r="R699" s="65"/>
      <c r="AN699" s="63" t="s">
        <v>3930</v>
      </c>
      <c r="AZ699" s="37" t="str">
        <f>IFERROR(IF(COUNTA(H699,I699,J699)=3,DATE(J699,MATCH(I699,{"Jan";"Feb";"Mar";"Apr";"May";"Jun";"Jul";"Aug";"Sep";"Oct";"Nov";"Dec"},0),H699),""),"")</f>
        <v/>
      </c>
      <c r="CB699" s="65"/>
    </row>
    <row r="700" spans="1:80" x14ac:dyDescent="0.25">
      <c r="A700" s="50"/>
      <c r="B700" s="50"/>
      <c r="C700" s="50"/>
      <c r="D700" s="50"/>
      <c r="E700" s="50"/>
      <c r="F700" s="50"/>
      <c r="G700" s="50"/>
      <c r="H700" s="12" t="s">
        <v>92</v>
      </c>
      <c r="I700" s="5"/>
      <c r="J700" s="5"/>
      <c r="K700" s="5"/>
      <c r="L700" s="50"/>
      <c r="M700" s="50"/>
      <c r="N700" s="50"/>
      <c r="O700" s="50"/>
      <c r="P700" s="50"/>
      <c r="Q700" s="5"/>
      <c r="R700" s="65"/>
      <c r="AN700" s="63" t="s">
        <v>3931</v>
      </c>
      <c r="AZ700" s="37" t="str">
        <f>IFERROR(IF(COUNTA(H700,I700,J700)=3,DATE(J700,MATCH(I700,{"Jan";"Feb";"Mar";"Apr";"May";"Jun";"Jul";"Aug";"Sep";"Oct";"Nov";"Dec"},0),H700),""),"")</f>
        <v/>
      </c>
      <c r="CB700" s="65"/>
    </row>
    <row r="701" spans="1:80" x14ac:dyDescent="0.25">
      <c r="A701" s="50"/>
      <c r="B701" s="5"/>
      <c r="C701" s="7" t="s">
        <v>186</v>
      </c>
      <c r="D701" s="7"/>
      <c r="E701" s="7"/>
      <c r="F701" s="7" t="s">
        <v>315</v>
      </c>
      <c r="G701" s="5"/>
      <c r="H701" s="7" t="s">
        <v>47</v>
      </c>
      <c r="I701" s="7" t="s">
        <v>48</v>
      </c>
      <c r="J701" s="7" t="s">
        <v>49</v>
      </c>
      <c r="K701" s="5"/>
      <c r="L701" s="50"/>
      <c r="M701" s="50"/>
      <c r="N701" s="50"/>
      <c r="O701" s="50"/>
      <c r="P701" s="50"/>
      <c r="Q701" s="5"/>
      <c r="R701" s="65"/>
      <c r="AN701" s="63" t="s">
        <v>3932</v>
      </c>
      <c r="AZ701" s="37" t="str">
        <f>IFERROR(IF(COUNTA(H701,I701,J701)=3,DATE(J701,MATCH(I701,{"Jan";"Feb";"Mar";"Apr";"May";"Jun";"Jul";"Aug";"Sep";"Oct";"Nov";"Dec"},0),H701),""),"")</f>
        <v/>
      </c>
      <c r="CB701" s="65"/>
    </row>
    <row r="702" spans="1:80" x14ac:dyDescent="0.25">
      <c r="A702" s="50"/>
      <c r="B702" s="39" t="str">
        <f xml:space="preserve"> C606&amp;" Non-Target Lesion (NT5)"</f>
        <v>V4 Non-Target Lesion (NT5)</v>
      </c>
      <c r="C702" s="74"/>
      <c r="D702" s="75"/>
      <c r="E702" s="5"/>
      <c r="F702" s="17"/>
      <c r="G702" s="5"/>
      <c r="H702" s="32"/>
      <c r="I702" s="32"/>
      <c r="J702" s="32"/>
      <c r="K702" s="5"/>
      <c r="L702" s="50"/>
      <c r="M702" s="50"/>
      <c r="N702" s="50"/>
      <c r="O702" s="50"/>
      <c r="P702" s="50"/>
      <c r="Q702" s="5"/>
      <c r="R702" s="65"/>
      <c r="AN702" s="63" t="s">
        <v>3933</v>
      </c>
      <c r="AZ702" s="37" t="str">
        <f>IFERROR(IF(COUNTA(H702,I702,J702)=3,DATE(J702,MATCH(I702,{"Jan";"Feb";"Mar";"Apr";"May";"Jun";"Jul";"Aug";"Sep";"Oct";"Nov";"Dec"},0),H702),""),"")</f>
        <v/>
      </c>
      <c r="CB702" s="65"/>
    </row>
    <row r="703" spans="1:80" x14ac:dyDescent="0.25">
      <c r="A703" s="50"/>
      <c r="B703" s="8" t="s">
        <v>830</v>
      </c>
      <c r="C703" s="8" t="s">
        <v>831</v>
      </c>
      <c r="D703" s="8"/>
      <c r="E703" s="9"/>
      <c r="F703" s="8" t="s">
        <v>832</v>
      </c>
      <c r="G703" s="9"/>
      <c r="H703" s="8" t="s">
        <v>833</v>
      </c>
      <c r="I703" s="8" t="s">
        <v>834</v>
      </c>
      <c r="J703" s="8" t="s">
        <v>835</v>
      </c>
      <c r="K703" s="5"/>
      <c r="L703" s="50"/>
      <c r="M703" s="50"/>
      <c r="N703" s="50"/>
      <c r="O703" s="50"/>
      <c r="P703" s="50"/>
      <c r="Q703" s="5"/>
      <c r="R703" s="65"/>
      <c r="AN703" s="63" t="s">
        <v>3934</v>
      </c>
      <c r="AZ703" s="37" t="str">
        <f>IFERROR(IF(COUNTA(H703,I703,J703)=3,DATE(J703,MATCH(I703,{"Jan";"Feb";"Mar";"Apr";"May";"Jun";"Jul";"Aug";"Sep";"Oct";"Nov";"Dec"},0),H703),""),"")</f>
        <v/>
      </c>
      <c r="CB703" s="65"/>
    </row>
    <row r="704" spans="1:80" x14ac:dyDescent="0.25">
      <c r="A704" s="50"/>
      <c r="B704" s="76" t="str">
        <f ca="1">BA704&amp;BB704&amp;BC704&amp;BD704&amp;BE704&amp;BF704&amp;BG704&amp;BH704&amp;BI704&amp;BJ704&amp;BK704&amp;BL704&amp;BM704</f>
        <v/>
      </c>
      <c r="C704" s="77"/>
      <c r="D704" s="77"/>
      <c r="E704" s="77"/>
      <c r="F704" s="77"/>
      <c r="G704" s="77"/>
      <c r="H704" s="77"/>
      <c r="I704" s="77"/>
      <c r="J704" s="77"/>
      <c r="K704" s="77"/>
      <c r="L704" s="77"/>
      <c r="M704" s="77"/>
      <c r="N704" s="77"/>
      <c r="O704" s="77"/>
      <c r="P704" s="77"/>
      <c r="Q704" s="5"/>
      <c r="R704" s="65"/>
      <c r="AN704" s="63" t="s">
        <v>3935</v>
      </c>
      <c r="AZ704" s="37" t="str">
        <f>IFERROR(IF(COUNTA(H704,I704,J704)=3,DATE(J704,MATCH(I704,{"Jan";"Feb";"Mar";"Apr";"May";"Jun";"Jul";"Aug";"Sep";"Oct";"Nov";"Dec"},0),H704),""),"")</f>
        <v/>
      </c>
      <c r="BA704" s="37" t="str">
        <f>IF(AND(C609="",H702="",C702&lt;&gt;""),"Please enter a complete visit or assessment date.  ","")</f>
        <v/>
      </c>
      <c r="BB704" s="37" t="str">
        <f>IF(C702="","",IF(AND(COUNTA(C609,D609,E609)&gt;1,COUNTA(C609,D609,E609)&lt;3),"Please enter a complete visit date.  ",IF(COUNTA(C609,D609,E609)=0,"",IF(COUNTIF(AN$2:AN$7306,C609&amp;D609&amp;E609)&gt;0,"","Enter a valid visit date.  "))))</f>
        <v/>
      </c>
      <c r="BC704" s="37" t="str">
        <f>IF(AND(COUNTA(H702,I702,J702)&gt;1,COUNTA(H702,I702,J702)&lt;3),"Please enter a complete assessment date.  ",IF(COUNTA(H702,I702,J702)=0,"",IF(COUNTIF(AN$2:AN$7306,H702&amp;I702&amp;J702)&gt;0,"","Enter a valid assessment date.  ")))</f>
        <v/>
      </c>
      <c r="BD704" s="37" t="str">
        <f t="shared" ref="BD704" si="371">IF(AND(C702="",H702&amp;I702&amp;H702&amp;J702&lt;&gt;""),"Information on this lesion exists, but no evaluation result is entered.  ","")</f>
        <v/>
      </c>
      <c r="BE704" s="37" t="str">
        <f ca="1">IF(C702="","",IF(AZ609="","",IF(AZ609&gt;NOW(),"Visit date is in the future.  ","")))</f>
        <v/>
      </c>
      <c r="BF704" s="37" t="str">
        <f t="shared" ref="BF704" ca="1" si="372">IF(AZ702&lt;&gt;"",IF(AZ702&gt;NOW(),"Assessment date is in the future.  ",""),"")</f>
        <v/>
      </c>
      <c r="BG704" s="37" t="str">
        <f t="shared" ref="BG704" si="373">IF(AND(C702&lt;&gt;"",F702&lt;&gt;""),"The result cannot be provided if indicated as Not Done.  ","")</f>
        <v/>
      </c>
      <c r="BH704" s="37" t="str">
        <f>IF(AZ609="","",IF(AZ609&lt;=AZ603,"Visit date is not after visit or assessment dates in the prior visit.  ",""))</f>
        <v/>
      </c>
      <c r="BI704" s="37" t="str">
        <f>IF(AZ702&lt;&gt;"",IF(AZ702&lt;=AZ603,"Assessment date is not after visit or assessment dates in the prior visit.  ",""),"")</f>
        <v/>
      </c>
      <c r="BJ704" s="37" t="str">
        <f>IF(AND(C606="",OR(C702&lt;&gt;"",F702&lt;&gt;"")),"The Visit ID is missing.  ","")</f>
        <v/>
      </c>
      <c r="BK704" s="37" t="str">
        <f>IF(AND(OR(C702&lt;&gt;"",F702&lt;&gt;""),C$108=""),"No V0 lesion information exists for this same lesion (if you are adding a NEW lesion, go to New Lesion section).  ","")</f>
        <v/>
      </c>
      <c r="BM704" s="37" t="str">
        <f>IF(AND(C702&lt;&gt;"",COUNTIF(AJ$2:AJ$21,C606)&gt;1),"Visit ID already used.  ","")</f>
        <v/>
      </c>
      <c r="CA704" s="37" t="str">
        <f ca="1">IF(BA704&amp;BB704&amp;BC704&amp;BD704&amp;BE704&amp;BF704&amp;BG704&amp;BH704&amp;BI704&amp;BJ704&amp;BK704&amp;BL704&amp;BM704&amp;BN704&amp;BO704&amp;BP704&amp;BQ704&amp;BR704&amp;BS704&amp;BT704&amp;BU704&amp;BV704&amp;BW704&amp;BX704&amp;BY704&amp;BZ704&lt;&gt;"","V4Issue","V4Clean")</f>
        <v>V4Clean</v>
      </c>
      <c r="CB704" s="65"/>
    </row>
    <row r="705" spans="1:80" x14ac:dyDescent="0.25">
      <c r="A705" s="50"/>
      <c r="B705" s="77"/>
      <c r="C705" s="77"/>
      <c r="D705" s="77"/>
      <c r="E705" s="77"/>
      <c r="F705" s="77"/>
      <c r="G705" s="77"/>
      <c r="H705" s="77"/>
      <c r="I705" s="77"/>
      <c r="J705" s="77"/>
      <c r="K705" s="77"/>
      <c r="L705" s="77"/>
      <c r="M705" s="77"/>
      <c r="N705" s="77"/>
      <c r="O705" s="77"/>
      <c r="P705" s="77"/>
      <c r="Q705" s="5"/>
      <c r="R705" s="65"/>
      <c r="AN705" s="63" t="s">
        <v>3936</v>
      </c>
      <c r="AZ705" s="37" t="str">
        <f>IFERROR(IF(COUNTA(H705,I705,J705)=3,DATE(J705,MATCH(I705,{"Jan";"Feb";"Mar";"Apr";"May";"Jun";"Jul";"Aug";"Sep";"Oct";"Nov";"Dec"},0),H705),""),"")</f>
        <v/>
      </c>
      <c r="CB705" s="65"/>
    </row>
    <row r="706" spans="1:80" x14ac:dyDescent="0.25">
      <c r="A706" s="50"/>
      <c r="B706" s="50"/>
      <c r="C706" s="50"/>
      <c r="D706" s="50"/>
      <c r="E706" s="50"/>
      <c r="F706" s="50"/>
      <c r="G706" s="50"/>
      <c r="H706" s="12"/>
      <c r="I706" s="5"/>
      <c r="J706" s="5"/>
      <c r="K706" s="5"/>
      <c r="L706" s="50"/>
      <c r="M706" s="50"/>
      <c r="N706" s="50"/>
      <c r="O706" s="50"/>
      <c r="P706" s="50"/>
      <c r="Q706" s="5"/>
      <c r="R706" s="65"/>
      <c r="AN706" s="63" t="s">
        <v>3937</v>
      </c>
      <c r="AZ706" s="37" t="str">
        <f>IFERROR(IF(COUNTA(H706,I706,J706)=3,DATE(J706,MATCH(I706,{"Jan";"Feb";"Mar";"Apr";"May";"Jun";"Jul";"Aug";"Sep";"Oct";"Nov";"Dec"},0),H706),""),"")</f>
        <v/>
      </c>
      <c r="CB706" s="65"/>
    </row>
    <row r="707" spans="1:80" x14ac:dyDescent="0.25">
      <c r="A707" s="50"/>
      <c r="B707" s="50"/>
      <c r="C707" s="50"/>
      <c r="D707" s="50"/>
      <c r="E707" s="50"/>
      <c r="F707" s="50"/>
      <c r="G707" s="50"/>
      <c r="H707" s="12" t="s">
        <v>92</v>
      </c>
      <c r="I707" s="5"/>
      <c r="J707" s="5"/>
      <c r="K707" s="5"/>
      <c r="L707" s="50"/>
      <c r="M707" s="50"/>
      <c r="N707" s="50"/>
      <c r="O707" s="50"/>
      <c r="P707" s="50"/>
      <c r="Q707" s="5"/>
      <c r="R707" s="65"/>
      <c r="AN707" s="63" t="s">
        <v>3938</v>
      </c>
      <c r="AZ707" s="37" t="str">
        <f>IFERROR(IF(COUNTA(H707,I707,J707)=3,DATE(J707,MATCH(I707,{"Jan";"Feb";"Mar";"Apr";"May";"Jun";"Jul";"Aug";"Sep";"Oct";"Nov";"Dec"},0),H707),""),"")</f>
        <v/>
      </c>
      <c r="CB707" s="65"/>
    </row>
    <row r="708" spans="1:80" x14ac:dyDescent="0.25">
      <c r="A708" s="50"/>
      <c r="B708" s="5"/>
      <c r="C708" s="7" t="s">
        <v>186</v>
      </c>
      <c r="D708" s="7"/>
      <c r="E708" s="7"/>
      <c r="F708" s="7" t="s">
        <v>315</v>
      </c>
      <c r="G708" s="5"/>
      <c r="H708" s="7" t="s">
        <v>47</v>
      </c>
      <c r="I708" s="7" t="s">
        <v>48</v>
      </c>
      <c r="J708" s="7" t="s">
        <v>49</v>
      </c>
      <c r="K708" s="5"/>
      <c r="L708" s="50"/>
      <c r="M708" s="50"/>
      <c r="N708" s="50"/>
      <c r="O708" s="50"/>
      <c r="P708" s="50"/>
      <c r="Q708" s="5"/>
      <c r="R708" s="65"/>
      <c r="AN708" s="63" t="s">
        <v>3939</v>
      </c>
      <c r="AZ708" s="37" t="str">
        <f>IFERROR(IF(COUNTA(H708,I708,J708)=3,DATE(J708,MATCH(I708,{"Jan";"Feb";"Mar";"Apr";"May";"Jun";"Jul";"Aug";"Sep";"Oct";"Nov";"Dec"},0),H708),""),"")</f>
        <v/>
      </c>
      <c r="CB708" s="65"/>
    </row>
    <row r="709" spans="1:80" x14ac:dyDescent="0.25">
      <c r="A709" s="50"/>
      <c r="B709" s="39" t="str">
        <f xml:space="preserve"> C606&amp;" Non-Target Lesion (NT6)"</f>
        <v>V4 Non-Target Lesion (NT6)</v>
      </c>
      <c r="C709" s="74"/>
      <c r="D709" s="75"/>
      <c r="E709" s="5"/>
      <c r="F709" s="17"/>
      <c r="G709" s="5"/>
      <c r="H709" s="32"/>
      <c r="I709" s="32"/>
      <c r="J709" s="32"/>
      <c r="K709" s="5"/>
      <c r="L709" s="50"/>
      <c r="M709" s="50"/>
      <c r="N709" s="50"/>
      <c r="O709" s="50"/>
      <c r="P709" s="50"/>
      <c r="Q709" s="5"/>
      <c r="R709" s="65"/>
      <c r="AN709" s="63" t="s">
        <v>3940</v>
      </c>
      <c r="AZ709" s="37" t="str">
        <f>IFERROR(IF(COUNTA(H709,I709,J709)=3,DATE(J709,MATCH(I709,{"Jan";"Feb";"Mar";"Apr";"May";"Jun";"Jul";"Aug";"Sep";"Oct";"Nov";"Dec"},0),H709),""),"")</f>
        <v/>
      </c>
      <c r="CB709" s="65"/>
    </row>
    <row r="710" spans="1:80" x14ac:dyDescent="0.25">
      <c r="A710" s="50"/>
      <c r="B710" s="8" t="s">
        <v>836</v>
      </c>
      <c r="C710" s="8" t="s">
        <v>837</v>
      </c>
      <c r="D710" s="8"/>
      <c r="E710" s="9"/>
      <c r="F710" s="8" t="s">
        <v>838</v>
      </c>
      <c r="G710" s="9"/>
      <c r="H710" s="8" t="s">
        <v>839</v>
      </c>
      <c r="I710" s="8" t="s">
        <v>840</v>
      </c>
      <c r="J710" s="8" t="s">
        <v>841</v>
      </c>
      <c r="K710" s="5"/>
      <c r="L710" s="50"/>
      <c r="M710" s="50"/>
      <c r="N710" s="50"/>
      <c r="O710" s="50"/>
      <c r="P710" s="50"/>
      <c r="Q710" s="5"/>
      <c r="R710" s="65"/>
      <c r="AN710" s="63" t="s">
        <v>3941</v>
      </c>
      <c r="AZ710" s="37" t="str">
        <f>IFERROR(IF(COUNTA(H710,I710,J710)=3,DATE(J710,MATCH(I710,{"Jan";"Feb";"Mar";"Apr";"May";"Jun";"Jul";"Aug";"Sep";"Oct";"Nov";"Dec"},0),H710),""),"")</f>
        <v/>
      </c>
      <c r="CB710" s="65"/>
    </row>
    <row r="711" spans="1:80" x14ac:dyDescent="0.25">
      <c r="A711" s="50"/>
      <c r="B711" s="76" t="str">
        <f ca="1">BA711&amp;BB711&amp;BC711&amp;BD711&amp;BE711&amp;BF711&amp;BG711&amp;BH711&amp;BI711&amp;BJ711&amp;BK711&amp;BL711&amp;BM711</f>
        <v/>
      </c>
      <c r="C711" s="77"/>
      <c r="D711" s="77"/>
      <c r="E711" s="77"/>
      <c r="F711" s="77"/>
      <c r="G711" s="77"/>
      <c r="H711" s="77"/>
      <c r="I711" s="77"/>
      <c r="J711" s="77"/>
      <c r="K711" s="77"/>
      <c r="L711" s="77"/>
      <c r="M711" s="77"/>
      <c r="N711" s="77"/>
      <c r="O711" s="77"/>
      <c r="P711" s="77"/>
      <c r="Q711" s="5"/>
      <c r="R711" s="65"/>
      <c r="AN711" s="63" t="s">
        <v>3942</v>
      </c>
      <c r="AZ711" s="37" t="str">
        <f>IFERROR(IF(COUNTA(H711,I711,J711)=3,DATE(J711,MATCH(I711,{"Jan";"Feb";"Mar";"Apr";"May";"Jun";"Jul";"Aug";"Sep";"Oct";"Nov";"Dec"},0),H711),""),"")</f>
        <v/>
      </c>
      <c r="BA711" s="37" t="str">
        <f>IF(AND(C609="",H709="",C709&lt;&gt;""),"Please enter a complete visit or assessment date.  ","")</f>
        <v/>
      </c>
      <c r="BB711" s="37" t="str">
        <f>IF(C709="","",IF(AND(COUNTA(C609,D609,E609)&gt;1,COUNTA(C609,D609,E609)&lt;3),"Please enter a complete visit date.  ",IF(COUNTA(C609,D609,E609)=0,"",IF(COUNTIF(AN$2:AN$7306,C609&amp;D609&amp;E609)&gt;0,"","Enter a valid visit date.  "))))</f>
        <v/>
      </c>
      <c r="BC711" s="37" t="str">
        <f>IF(AND(COUNTA(H709,I709,J709)&gt;1,COUNTA(H709,I709,J709)&lt;3),"Please enter a complete assessment date.  ",IF(COUNTA(H709,I709,J709)=0,"",IF(COUNTIF(AN$2:AN$7306,H709&amp;I709&amp;J709)&gt;0,"","Enter a valid assessment date.  ")))</f>
        <v/>
      </c>
      <c r="BD711" s="37" t="str">
        <f t="shared" ref="BD711" si="374">IF(AND(C709="",H709&amp;I709&amp;H709&amp;J709&lt;&gt;""),"Information on this lesion exists, but no evaluation result is entered.  ","")</f>
        <v/>
      </c>
      <c r="BE711" s="37" t="str">
        <f ca="1">IF(C709="","",IF(AZ609="","",IF(AZ609&gt;NOW(),"Visit date is in the future.  ","")))</f>
        <v/>
      </c>
      <c r="BF711" s="37" t="str">
        <f t="shared" ref="BF711" ca="1" si="375">IF(AZ709&lt;&gt;"",IF(AZ709&gt;NOW(),"Assessment date is in the future.  ",""),"")</f>
        <v/>
      </c>
      <c r="BG711" s="37" t="str">
        <f t="shared" ref="BG711" si="376">IF(AND(C709&lt;&gt;"",F709&lt;&gt;""),"The result cannot be provided if indicated as Not Done.  ","")</f>
        <v/>
      </c>
      <c r="BH711" s="37" t="str">
        <f>IF(AZ609="","",IF(AZ609&lt;=AZ603,"Visit date is not after visit or assessment dates in the prior visit.  ",""))</f>
        <v/>
      </c>
      <c r="BI711" s="37" t="str">
        <f>IF(AZ709&lt;&gt;"",IF(AZ709&lt;=AZ603,"Assessment date is not after visit or assessment dates in the prior visit.  ",""),"")</f>
        <v/>
      </c>
      <c r="BJ711" s="37" t="str">
        <f>IF(AND(C606="",OR(C709&lt;&gt;"",F709&lt;&gt;"")),"The Visit ID is missing.  ","")</f>
        <v/>
      </c>
      <c r="BK711" s="37" t="str">
        <f>IF(AND(OR(C709&lt;&gt;"",F709&lt;&gt;""),C$115=""),"No V0 lesion information exists for this same lesion (if you are adding a NEW lesion, go to New Lesion section).  ","")</f>
        <v/>
      </c>
      <c r="BM711" s="37" t="str">
        <f>IF(AND(C709&lt;&gt;"",COUNTIF(AJ$2:AJ$21,C606)&gt;1),"Visit ID already used.  ","")</f>
        <v/>
      </c>
      <c r="CA711" s="37" t="str">
        <f ca="1">IF(BA711&amp;BB711&amp;BC711&amp;BD711&amp;BE711&amp;BF711&amp;BG711&amp;BH711&amp;BI711&amp;BJ711&amp;BK711&amp;BL711&amp;BM711&amp;BN711&amp;BO711&amp;BP711&amp;BQ711&amp;BR711&amp;BS711&amp;BT711&amp;BU711&amp;BV711&amp;BW711&amp;BX711&amp;BY711&amp;BZ711&lt;&gt;"","V4Issue","V4Clean")</f>
        <v>V4Clean</v>
      </c>
      <c r="CB711" s="65"/>
    </row>
    <row r="712" spans="1:80" x14ac:dyDescent="0.25">
      <c r="A712" s="50"/>
      <c r="B712" s="77"/>
      <c r="C712" s="77"/>
      <c r="D712" s="77"/>
      <c r="E712" s="77"/>
      <c r="F712" s="77"/>
      <c r="G712" s="77"/>
      <c r="H712" s="77"/>
      <c r="I712" s="77"/>
      <c r="J712" s="77"/>
      <c r="K712" s="77"/>
      <c r="L712" s="77"/>
      <c r="M712" s="77"/>
      <c r="N712" s="77"/>
      <c r="O712" s="77"/>
      <c r="P712" s="77"/>
      <c r="Q712" s="5"/>
      <c r="R712" s="65"/>
      <c r="AN712" s="63" t="s">
        <v>3943</v>
      </c>
      <c r="AZ712" s="37" t="str">
        <f>IFERROR(IF(COUNTA(H712,I712,J712)=3,DATE(J712,MATCH(I712,{"Jan";"Feb";"Mar";"Apr";"May";"Jun";"Jul";"Aug";"Sep";"Oct";"Nov";"Dec"},0),H712),""),"")</f>
        <v/>
      </c>
      <c r="CB712" s="65"/>
    </row>
    <row r="713" spans="1:80" x14ac:dyDescent="0.25">
      <c r="A713" s="50"/>
      <c r="B713" s="50"/>
      <c r="C713" s="50"/>
      <c r="D713" s="50"/>
      <c r="E713" s="50"/>
      <c r="F713" s="50"/>
      <c r="G713" s="50"/>
      <c r="H713" s="12"/>
      <c r="I713" s="5"/>
      <c r="J713" s="5"/>
      <c r="K713" s="5"/>
      <c r="L713" s="50"/>
      <c r="M713" s="50"/>
      <c r="N713" s="50"/>
      <c r="O713" s="50"/>
      <c r="P713" s="50"/>
      <c r="Q713" s="5"/>
      <c r="R713" s="65"/>
      <c r="AN713" s="63" t="s">
        <v>3944</v>
      </c>
      <c r="AZ713" s="37" t="str">
        <f>IFERROR(IF(COUNTA(H713,I713,J713)=3,DATE(J713,MATCH(I713,{"Jan";"Feb";"Mar";"Apr";"May";"Jun";"Jul";"Aug";"Sep";"Oct";"Nov";"Dec"},0),H713),""),"")</f>
        <v/>
      </c>
      <c r="CB713" s="65"/>
    </row>
    <row r="714" spans="1:80" x14ac:dyDescent="0.25">
      <c r="A714" s="50"/>
      <c r="B714" s="50"/>
      <c r="C714" s="50"/>
      <c r="D714" s="50"/>
      <c r="E714" s="50"/>
      <c r="F714" s="50"/>
      <c r="G714" s="50"/>
      <c r="H714" s="12" t="s">
        <v>92</v>
      </c>
      <c r="I714" s="5"/>
      <c r="J714" s="5"/>
      <c r="K714" s="5"/>
      <c r="L714" s="50"/>
      <c r="M714" s="50"/>
      <c r="N714" s="50"/>
      <c r="O714" s="50"/>
      <c r="P714" s="50"/>
      <c r="Q714" s="5"/>
      <c r="R714" s="65"/>
      <c r="AN714" s="63" t="s">
        <v>3945</v>
      </c>
      <c r="AZ714" s="37" t="str">
        <f>IFERROR(IF(COUNTA(H714,I714,J714)=3,DATE(J714,MATCH(I714,{"Jan";"Feb";"Mar";"Apr";"May";"Jun";"Jul";"Aug";"Sep";"Oct";"Nov";"Dec"},0),H714),""),"")</f>
        <v/>
      </c>
      <c r="CB714" s="65"/>
    </row>
    <row r="715" spans="1:80" x14ac:dyDescent="0.25">
      <c r="A715" s="50"/>
      <c r="B715" s="5"/>
      <c r="C715" s="7" t="s">
        <v>186</v>
      </c>
      <c r="D715" s="7"/>
      <c r="E715" s="7"/>
      <c r="F715" s="7" t="s">
        <v>315</v>
      </c>
      <c r="G715" s="5"/>
      <c r="H715" s="7" t="s">
        <v>47</v>
      </c>
      <c r="I715" s="7" t="s">
        <v>48</v>
      </c>
      <c r="J715" s="7" t="s">
        <v>49</v>
      </c>
      <c r="K715" s="5"/>
      <c r="L715" s="50"/>
      <c r="M715" s="50"/>
      <c r="N715" s="50"/>
      <c r="O715" s="50"/>
      <c r="P715" s="50"/>
      <c r="Q715" s="5"/>
      <c r="R715" s="65"/>
      <c r="AN715" s="63" t="s">
        <v>3946</v>
      </c>
      <c r="AZ715" s="37" t="str">
        <f>IFERROR(IF(COUNTA(H715,I715,J715)=3,DATE(J715,MATCH(I715,{"Jan";"Feb";"Mar";"Apr";"May";"Jun";"Jul";"Aug";"Sep";"Oct";"Nov";"Dec"},0),H715),""),"")</f>
        <v/>
      </c>
      <c r="CB715" s="65"/>
    </row>
    <row r="716" spans="1:80" x14ac:dyDescent="0.25">
      <c r="A716" s="50"/>
      <c r="B716" s="39" t="str">
        <f xml:space="preserve"> C606&amp;" Non-Target Lesion (NT7)"</f>
        <v>V4 Non-Target Lesion (NT7)</v>
      </c>
      <c r="C716" s="74"/>
      <c r="D716" s="75"/>
      <c r="E716" s="5"/>
      <c r="F716" s="17"/>
      <c r="G716" s="5"/>
      <c r="H716" s="32"/>
      <c r="I716" s="32"/>
      <c r="J716" s="32"/>
      <c r="K716" s="5"/>
      <c r="L716" s="50"/>
      <c r="M716" s="50"/>
      <c r="N716" s="50"/>
      <c r="O716" s="50"/>
      <c r="P716" s="50"/>
      <c r="Q716" s="5"/>
      <c r="R716" s="65"/>
      <c r="AN716" s="63" t="s">
        <v>3947</v>
      </c>
      <c r="AZ716" s="37" t="str">
        <f>IFERROR(IF(COUNTA(H716,I716,J716)=3,DATE(J716,MATCH(I716,{"Jan";"Feb";"Mar";"Apr";"May";"Jun";"Jul";"Aug";"Sep";"Oct";"Nov";"Dec"},0),H716),""),"")</f>
        <v/>
      </c>
      <c r="CB716" s="65"/>
    </row>
    <row r="717" spans="1:80" x14ac:dyDescent="0.25">
      <c r="A717" s="50"/>
      <c r="B717" s="8" t="s">
        <v>842</v>
      </c>
      <c r="C717" s="8" t="s">
        <v>843</v>
      </c>
      <c r="D717" s="8"/>
      <c r="E717" s="9"/>
      <c r="F717" s="8" t="s">
        <v>844</v>
      </c>
      <c r="G717" s="9"/>
      <c r="H717" s="8" t="s">
        <v>845</v>
      </c>
      <c r="I717" s="8" t="s">
        <v>846</v>
      </c>
      <c r="J717" s="8" t="s">
        <v>847</v>
      </c>
      <c r="K717" s="5"/>
      <c r="L717" s="50"/>
      <c r="M717" s="50"/>
      <c r="N717" s="50"/>
      <c r="O717" s="50"/>
      <c r="P717" s="50"/>
      <c r="Q717" s="5"/>
      <c r="R717" s="65"/>
      <c r="AN717" s="63" t="s">
        <v>3948</v>
      </c>
      <c r="AZ717" s="37" t="str">
        <f>IFERROR(IF(COUNTA(H717,I717,J717)=3,DATE(J717,MATCH(I717,{"Jan";"Feb";"Mar";"Apr";"May";"Jun";"Jul";"Aug";"Sep";"Oct";"Nov";"Dec"},0),H717),""),"")</f>
        <v/>
      </c>
      <c r="CB717" s="65"/>
    </row>
    <row r="718" spans="1:80" x14ac:dyDescent="0.25">
      <c r="A718" s="50"/>
      <c r="B718" s="76" t="str">
        <f ca="1">BA718&amp;BB718&amp;BC718&amp;BD718&amp;BE718&amp;BF718&amp;BG718&amp;BH718&amp;BI718&amp;BJ718&amp;BK718&amp;BL718&amp;BM718</f>
        <v/>
      </c>
      <c r="C718" s="77"/>
      <c r="D718" s="77"/>
      <c r="E718" s="77"/>
      <c r="F718" s="77"/>
      <c r="G718" s="77"/>
      <c r="H718" s="77"/>
      <c r="I718" s="77"/>
      <c r="J718" s="77"/>
      <c r="K718" s="77"/>
      <c r="L718" s="77"/>
      <c r="M718" s="77"/>
      <c r="N718" s="77"/>
      <c r="O718" s="77"/>
      <c r="P718" s="77"/>
      <c r="Q718" s="5"/>
      <c r="R718" s="65"/>
      <c r="AN718" s="63" t="s">
        <v>3949</v>
      </c>
      <c r="AZ718" s="37" t="str">
        <f>IFERROR(IF(COUNTA(H718,I718,J718)=3,DATE(J718,MATCH(I718,{"Jan";"Feb";"Mar";"Apr";"May";"Jun";"Jul";"Aug";"Sep";"Oct";"Nov";"Dec"},0),H718),""),"")</f>
        <v/>
      </c>
      <c r="BA718" s="37" t="str">
        <f>IF(AND(C609="",H716="",C716&lt;&gt;""),"Please enter a complete visit or assessment date.  ","")</f>
        <v/>
      </c>
      <c r="BB718" s="37" t="str">
        <f>IF(C716="","",IF(AND(COUNTA(C609,D609,E609)&gt;1,COUNTA(C609,D609,E609)&lt;3),"Please enter a complete visit date.  ",IF(COUNTA(C609,D609,E609)=0,"",IF(COUNTIF(AN$2:AN$7306,C609&amp;D609&amp;E609)&gt;0,"","Enter a valid visit date.  "))))</f>
        <v/>
      </c>
      <c r="BC718" s="37" t="str">
        <f>IF(AND(COUNTA(H716,I716,J716)&gt;1,COUNTA(H716,I716,J716)&lt;3),"Please enter a complete assessment date.  ",IF(COUNTA(H716,I716,J716)=0,"",IF(COUNTIF(AN$2:AN$7306,H716&amp;I716&amp;J716)&gt;0,"","Enter a valid assessment date.  ")))</f>
        <v/>
      </c>
      <c r="BD718" s="37" t="str">
        <f t="shared" ref="BD718" si="377">IF(AND(C716="",H716&amp;I716&amp;H716&amp;J716&lt;&gt;""),"Information on this lesion exists, but no evaluation result is entered.  ","")</f>
        <v/>
      </c>
      <c r="BE718" s="37" t="str">
        <f ca="1">IF(C716="","",IF(AZ609="","",IF(AZ609&gt;NOW(),"Visit date is in the future.  ","")))</f>
        <v/>
      </c>
      <c r="BF718" s="37" t="str">
        <f t="shared" ref="BF718" ca="1" si="378">IF(AZ716&lt;&gt;"",IF(AZ716&gt;NOW(),"Assessment date is in the future.  ",""),"")</f>
        <v/>
      </c>
      <c r="BG718" s="37" t="str">
        <f t="shared" ref="BG718" si="379">IF(AND(C716&lt;&gt;"",F716&lt;&gt;""),"The result cannot be provided if indicated as Not Done.  ","")</f>
        <v/>
      </c>
      <c r="BH718" s="37" t="str">
        <f>IF(AZ609="","",IF(AZ609&lt;=AZ603,"Visit date is not after visit or assessment dates in the prior visit.  ",""))</f>
        <v/>
      </c>
      <c r="BI718" s="37" t="str">
        <f>IF(AZ716&lt;&gt;"",IF(AZ716&lt;=AZ603,"Assessment date is not after visit or assessment dates in the prior visit.  ",""),"")</f>
        <v/>
      </c>
      <c r="BJ718" s="37" t="str">
        <f>IF(AND(C606="",OR(C716&lt;&gt;"",F716&lt;&gt;"")),"The Visit ID is missing.  ","")</f>
        <v/>
      </c>
      <c r="BK718" s="37" t="str">
        <f>IF(AND(OR(C716&lt;&gt;"",F716&lt;&gt;""),C$122=""),"No V0 lesion information exists for this same lesion (if you are adding a NEW lesion, go to New Lesion section).  ","")</f>
        <v/>
      </c>
      <c r="BM718" s="37" t="str">
        <f>IF(AND(C716&lt;&gt;"",COUNTIF(AJ$2:AJ$21,C606)&gt;1),"Visit ID already used.  ","")</f>
        <v/>
      </c>
      <c r="CA718" s="37" t="str">
        <f ca="1">IF(BA718&amp;BB718&amp;BC718&amp;BD718&amp;BE718&amp;BF718&amp;BG718&amp;BH718&amp;BI718&amp;BJ718&amp;BK718&amp;BL718&amp;BM718&amp;BN718&amp;BO718&amp;BP718&amp;BQ718&amp;BR718&amp;BS718&amp;BT718&amp;BU718&amp;BV718&amp;BW718&amp;BX718&amp;BY718&amp;BZ718&lt;&gt;"","V4Issue","V4Clean")</f>
        <v>V4Clean</v>
      </c>
      <c r="CB718" s="65"/>
    </row>
    <row r="719" spans="1:80" x14ac:dyDescent="0.25">
      <c r="A719" s="50"/>
      <c r="B719" s="77"/>
      <c r="C719" s="77"/>
      <c r="D719" s="77"/>
      <c r="E719" s="77"/>
      <c r="F719" s="77"/>
      <c r="G719" s="77"/>
      <c r="H719" s="77"/>
      <c r="I719" s="77"/>
      <c r="J719" s="77"/>
      <c r="K719" s="77"/>
      <c r="L719" s="77"/>
      <c r="M719" s="77"/>
      <c r="N719" s="77"/>
      <c r="O719" s="77"/>
      <c r="P719" s="77"/>
      <c r="Q719" s="5"/>
      <c r="R719" s="65"/>
      <c r="AN719" s="63" t="s">
        <v>3950</v>
      </c>
      <c r="AZ719" s="37" t="str">
        <f>IFERROR(IF(COUNTA(H719,I719,J719)=3,DATE(J719,MATCH(I719,{"Jan";"Feb";"Mar";"Apr";"May";"Jun";"Jul";"Aug";"Sep";"Oct";"Nov";"Dec"},0),H719),""),"")</f>
        <v/>
      </c>
      <c r="CB719" s="65"/>
    </row>
    <row r="720" spans="1:80" x14ac:dyDescent="0.25">
      <c r="A720" s="50"/>
      <c r="B720" s="50"/>
      <c r="C720" s="50"/>
      <c r="D720" s="50"/>
      <c r="E720" s="50"/>
      <c r="F720" s="50"/>
      <c r="G720" s="50"/>
      <c r="H720" s="12"/>
      <c r="I720" s="5"/>
      <c r="J720" s="5"/>
      <c r="K720" s="5"/>
      <c r="L720" s="50"/>
      <c r="M720" s="50"/>
      <c r="N720" s="50"/>
      <c r="O720" s="50"/>
      <c r="P720" s="50"/>
      <c r="Q720" s="5"/>
      <c r="R720" s="65"/>
      <c r="AN720" s="63" t="s">
        <v>3951</v>
      </c>
      <c r="AZ720" s="37" t="str">
        <f>IFERROR(IF(COUNTA(H720,I720,J720)=3,DATE(J720,MATCH(I720,{"Jan";"Feb";"Mar";"Apr";"May";"Jun";"Jul";"Aug";"Sep";"Oct";"Nov";"Dec"},0),H720),""),"")</f>
        <v/>
      </c>
      <c r="CB720" s="65"/>
    </row>
    <row r="721" spans="1:80" x14ac:dyDescent="0.25">
      <c r="A721" s="50"/>
      <c r="B721" s="50"/>
      <c r="C721" s="50"/>
      <c r="D721" s="50"/>
      <c r="E721" s="50"/>
      <c r="F721" s="50"/>
      <c r="G721" s="50"/>
      <c r="H721" s="12" t="s">
        <v>92</v>
      </c>
      <c r="I721" s="5"/>
      <c r="J721" s="5"/>
      <c r="K721" s="5"/>
      <c r="L721" s="50"/>
      <c r="M721" s="50"/>
      <c r="N721" s="50"/>
      <c r="O721" s="50"/>
      <c r="P721" s="50"/>
      <c r="Q721" s="5"/>
      <c r="R721" s="65"/>
      <c r="AN721" s="63" t="s">
        <v>3952</v>
      </c>
      <c r="AZ721" s="37" t="str">
        <f>IFERROR(IF(COUNTA(H721,I721,J721)=3,DATE(J721,MATCH(I721,{"Jan";"Feb";"Mar";"Apr";"May";"Jun";"Jul";"Aug";"Sep";"Oct";"Nov";"Dec"},0),H721),""),"")</f>
        <v/>
      </c>
      <c r="CB721" s="65"/>
    </row>
    <row r="722" spans="1:80" x14ac:dyDescent="0.25">
      <c r="A722" s="50"/>
      <c r="B722" s="5"/>
      <c r="C722" s="7" t="s">
        <v>186</v>
      </c>
      <c r="D722" s="7"/>
      <c r="E722" s="7"/>
      <c r="F722" s="7" t="s">
        <v>315</v>
      </c>
      <c r="G722" s="5"/>
      <c r="H722" s="7" t="s">
        <v>47</v>
      </c>
      <c r="I722" s="7" t="s">
        <v>48</v>
      </c>
      <c r="J722" s="7" t="s">
        <v>49</v>
      </c>
      <c r="K722" s="5"/>
      <c r="L722" s="50"/>
      <c r="M722" s="50"/>
      <c r="N722" s="50"/>
      <c r="O722" s="50"/>
      <c r="P722" s="50"/>
      <c r="Q722" s="5"/>
      <c r="R722" s="65"/>
      <c r="AN722" s="63" t="s">
        <v>3953</v>
      </c>
      <c r="AZ722" s="37" t="str">
        <f>IFERROR(IF(COUNTA(H722,I722,J722)=3,DATE(J722,MATCH(I722,{"Jan";"Feb";"Mar";"Apr";"May";"Jun";"Jul";"Aug";"Sep";"Oct";"Nov";"Dec"},0),H722),""),"")</f>
        <v/>
      </c>
      <c r="CB722" s="65"/>
    </row>
    <row r="723" spans="1:80" x14ac:dyDescent="0.25">
      <c r="A723" s="50"/>
      <c r="B723" s="39" t="str">
        <f xml:space="preserve"> C606&amp;" Non-Target Lesion (NT8)"</f>
        <v>V4 Non-Target Lesion (NT8)</v>
      </c>
      <c r="C723" s="74"/>
      <c r="D723" s="75"/>
      <c r="E723" s="5"/>
      <c r="F723" s="17"/>
      <c r="G723" s="5"/>
      <c r="H723" s="32"/>
      <c r="I723" s="32"/>
      <c r="J723" s="32"/>
      <c r="K723" s="5"/>
      <c r="L723" s="50"/>
      <c r="M723" s="50"/>
      <c r="N723" s="50"/>
      <c r="O723" s="50"/>
      <c r="P723" s="50"/>
      <c r="Q723" s="5"/>
      <c r="R723" s="65"/>
      <c r="AN723" s="63" t="s">
        <v>3954</v>
      </c>
      <c r="AZ723" s="37" t="str">
        <f>IFERROR(IF(COUNTA(H723,I723,J723)=3,DATE(J723,MATCH(I723,{"Jan";"Feb";"Mar";"Apr";"May";"Jun";"Jul";"Aug";"Sep";"Oct";"Nov";"Dec"},0),H723),""),"")</f>
        <v/>
      </c>
      <c r="CB723" s="65"/>
    </row>
    <row r="724" spans="1:80" x14ac:dyDescent="0.25">
      <c r="A724" s="50"/>
      <c r="B724" s="8" t="s">
        <v>848</v>
      </c>
      <c r="C724" s="8" t="s">
        <v>849</v>
      </c>
      <c r="D724" s="8"/>
      <c r="E724" s="9"/>
      <c r="F724" s="8" t="s">
        <v>850</v>
      </c>
      <c r="G724" s="9"/>
      <c r="H724" s="8" t="s">
        <v>851</v>
      </c>
      <c r="I724" s="8" t="s">
        <v>852</v>
      </c>
      <c r="J724" s="8" t="s">
        <v>853</v>
      </c>
      <c r="K724" s="5"/>
      <c r="L724" s="50"/>
      <c r="M724" s="50"/>
      <c r="N724" s="50"/>
      <c r="O724" s="50"/>
      <c r="P724" s="50"/>
      <c r="Q724" s="5"/>
      <c r="R724" s="65"/>
      <c r="AN724" s="63" t="s">
        <v>3955</v>
      </c>
      <c r="AZ724" s="37" t="str">
        <f>IFERROR(IF(COUNTA(H724,I724,J724)=3,DATE(J724,MATCH(I724,{"Jan";"Feb";"Mar";"Apr";"May";"Jun";"Jul";"Aug";"Sep";"Oct";"Nov";"Dec"},0),H724),""),"")</f>
        <v/>
      </c>
      <c r="CB724" s="65"/>
    </row>
    <row r="725" spans="1:80" x14ac:dyDescent="0.25">
      <c r="A725" s="50"/>
      <c r="B725" s="76" t="str">
        <f ca="1">BA725&amp;BB725&amp;BC725&amp;BD725&amp;BE725&amp;BF725&amp;BG725&amp;BH725&amp;BI725&amp;BJ725&amp;BK725&amp;BL725&amp;BM725</f>
        <v/>
      </c>
      <c r="C725" s="77"/>
      <c r="D725" s="77"/>
      <c r="E725" s="77"/>
      <c r="F725" s="77"/>
      <c r="G725" s="77"/>
      <c r="H725" s="77"/>
      <c r="I725" s="77"/>
      <c r="J725" s="77"/>
      <c r="K725" s="77"/>
      <c r="L725" s="77"/>
      <c r="M725" s="77"/>
      <c r="N725" s="77"/>
      <c r="O725" s="77"/>
      <c r="P725" s="77"/>
      <c r="Q725" s="5"/>
      <c r="R725" s="65"/>
      <c r="AN725" s="63" t="s">
        <v>3956</v>
      </c>
      <c r="AZ725" s="37" t="str">
        <f>IFERROR(IF(COUNTA(H725,I725,J725)=3,DATE(J725,MATCH(I725,{"Jan";"Feb";"Mar";"Apr";"May";"Jun";"Jul";"Aug";"Sep";"Oct";"Nov";"Dec"},0),H725),""),"")</f>
        <v/>
      </c>
      <c r="BA725" s="37" t="str">
        <f>IF(AND(C609="",H723="",C723&lt;&gt;""),"Please enter a complete visit or assessment date.  ","")</f>
        <v/>
      </c>
      <c r="BB725" s="37" t="str">
        <f>IF(C723="","",IF(AND(COUNTA(C609,D609,E609)&gt;1,COUNTA(C609,D609,E609)&lt;3),"Please enter a complete visit date.  ",IF(COUNTA(C609,D609,E609)=0,"",IF(COUNTIF(AN$2:AN$7306,C609&amp;D609&amp;E609)&gt;0,"","Enter a valid visit date.  "))))</f>
        <v/>
      </c>
      <c r="BC725" s="37" t="str">
        <f>IF(AND(COUNTA(H723,I723,J723)&gt;1,COUNTA(H723,I723,J723)&lt;3),"Please enter a complete assessment date.  ",IF(COUNTA(H723,I723,J723)=0,"",IF(COUNTIF(AN$2:AN$7306,H723&amp;I723&amp;J723)&gt;0,"","Enter a valid assessment date.  ")))</f>
        <v/>
      </c>
      <c r="BD725" s="37" t="str">
        <f t="shared" ref="BD725" si="380">IF(AND(C723="",H723&amp;I723&amp;H723&amp;J723&lt;&gt;""),"Information on this lesion exists, but no evaluation result is entered.  ","")</f>
        <v/>
      </c>
      <c r="BE725" s="37" t="str">
        <f ca="1">IF(C723="","",IF(AZ609="","",IF(AZ609&gt;NOW(),"Visit date is in the future.  ","")))</f>
        <v/>
      </c>
      <c r="BF725" s="37" t="str">
        <f t="shared" ref="BF725" ca="1" si="381">IF(AZ723&lt;&gt;"",IF(AZ723&gt;NOW(),"Assessment date is in the future.  ",""),"")</f>
        <v/>
      </c>
      <c r="BG725" s="37" t="str">
        <f t="shared" ref="BG725" si="382">IF(AND(C723&lt;&gt;"",F723&lt;&gt;""),"The result cannot be provided if indicated as Not Done.  ","")</f>
        <v/>
      </c>
      <c r="BH725" s="37" t="str">
        <f>IF(AZ609="","",IF(AZ609&lt;=AZ603,"Visit date is not after visit or assessment dates in the prior visit.  ",""))</f>
        <v/>
      </c>
      <c r="BI725" s="37" t="str">
        <f>IF(AZ723&lt;&gt;"",IF(AZ723&lt;=AZ603,"Assessment date is not after visit or assessment dates in the prior visit.  ",""),"")</f>
        <v/>
      </c>
      <c r="BJ725" s="37" t="str">
        <f>IF(AND(C606="",OR(C723&lt;&gt;"",F723&lt;&gt;"")),"The Visit ID is missing.  ","")</f>
        <v/>
      </c>
      <c r="BK725" s="37" t="str">
        <f>IF(AND(OR(C723&lt;&gt;"",F723&lt;&gt;""),C$129=""),"No V0 lesion information exists for this same lesion (if you are adding a NEW lesion, go to New Lesion section).  ","")</f>
        <v/>
      </c>
      <c r="BM725" s="37" t="str">
        <f>IF(AND(C723&lt;&gt;"",COUNTIF(AJ$2:AJ$21,C606)&gt;1),"Visit ID already used.  ","")</f>
        <v/>
      </c>
      <c r="CA725" s="37" t="str">
        <f ca="1">IF(BA725&amp;BB725&amp;BC725&amp;BD725&amp;BE725&amp;BF725&amp;BG725&amp;BH725&amp;BI725&amp;BJ725&amp;BK725&amp;BL725&amp;BM725&amp;BN725&amp;BO725&amp;BP725&amp;BQ725&amp;BR725&amp;BS725&amp;BT725&amp;BU725&amp;BV725&amp;BW725&amp;BX725&amp;BY725&amp;BZ725&lt;&gt;"","V4Issue","V4Clean")</f>
        <v>V4Clean</v>
      </c>
      <c r="CB725" s="65"/>
    </row>
    <row r="726" spans="1:80" x14ac:dyDescent="0.25">
      <c r="A726" s="50"/>
      <c r="B726" s="77"/>
      <c r="C726" s="77"/>
      <c r="D726" s="77"/>
      <c r="E726" s="77"/>
      <c r="F726" s="77"/>
      <c r="G726" s="77"/>
      <c r="H726" s="77"/>
      <c r="I726" s="77"/>
      <c r="J726" s="77"/>
      <c r="K726" s="77"/>
      <c r="L726" s="77"/>
      <c r="M726" s="77"/>
      <c r="N726" s="77"/>
      <c r="O726" s="77"/>
      <c r="P726" s="77"/>
      <c r="Q726" s="5"/>
      <c r="R726" s="65"/>
      <c r="AN726" s="63" t="s">
        <v>3957</v>
      </c>
      <c r="AZ726" s="37" t="str">
        <f>IFERROR(IF(COUNTA(H726,I726,J726)=3,DATE(J726,MATCH(I726,{"Jan";"Feb";"Mar";"Apr";"May";"Jun";"Jul";"Aug";"Sep";"Oct";"Nov";"Dec"},0),H726),""),"")</f>
        <v/>
      </c>
      <c r="CB726" s="65"/>
    </row>
    <row r="727" spans="1:80" x14ac:dyDescent="0.25">
      <c r="A727" s="50"/>
      <c r="B727" s="50"/>
      <c r="C727" s="50"/>
      <c r="D727" s="50"/>
      <c r="E727" s="50"/>
      <c r="F727" s="50"/>
      <c r="G727" s="50"/>
      <c r="H727" s="12"/>
      <c r="I727" s="5"/>
      <c r="J727" s="5"/>
      <c r="K727" s="5"/>
      <c r="L727" s="50"/>
      <c r="M727" s="50"/>
      <c r="N727" s="50"/>
      <c r="O727" s="50"/>
      <c r="P727" s="50"/>
      <c r="Q727" s="5"/>
      <c r="R727" s="65"/>
      <c r="AN727" s="63" t="s">
        <v>3958</v>
      </c>
      <c r="AZ727" s="37" t="str">
        <f>IFERROR(IF(COUNTA(H727,I727,J727)=3,DATE(J727,MATCH(I727,{"Jan";"Feb";"Mar";"Apr";"May";"Jun";"Jul";"Aug";"Sep";"Oct";"Nov";"Dec"},0),H727),""),"")</f>
        <v/>
      </c>
      <c r="CB727" s="65"/>
    </row>
    <row r="728" spans="1:80" x14ac:dyDescent="0.25">
      <c r="A728" s="50"/>
      <c r="B728" s="50"/>
      <c r="C728" s="50"/>
      <c r="D728" s="50"/>
      <c r="E728" s="50"/>
      <c r="F728" s="50"/>
      <c r="G728" s="50"/>
      <c r="H728" s="12" t="s">
        <v>92</v>
      </c>
      <c r="I728" s="5"/>
      <c r="J728" s="5"/>
      <c r="K728" s="5"/>
      <c r="L728" s="50"/>
      <c r="M728" s="50"/>
      <c r="N728" s="50"/>
      <c r="O728" s="50"/>
      <c r="P728" s="50"/>
      <c r="Q728" s="5"/>
      <c r="R728" s="65"/>
      <c r="AN728" s="63" t="s">
        <v>3959</v>
      </c>
      <c r="AZ728" s="37" t="str">
        <f>IFERROR(IF(COUNTA(H728,I728,J728)=3,DATE(J728,MATCH(I728,{"Jan";"Feb";"Mar";"Apr";"May";"Jun";"Jul";"Aug";"Sep";"Oct";"Nov";"Dec"},0),H728),""),"")</f>
        <v/>
      </c>
      <c r="CB728" s="65"/>
    </row>
    <row r="729" spans="1:80" x14ac:dyDescent="0.25">
      <c r="A729" s="50"/>
      <c r="B729" s="5"/>
      <c r="C729" s="7" t="s">
        <v>186</v>
      </c>
      <c r="D729" s="7"/>
      <c r="E729" s="7"/>
      <c r="F729" s="7" t="s">
        <v>315</v>
      </c>
      <c r="G729" s="5"/>
      <c r="H729" s="7" t="s">
        <v>47</v>
      </c>
      <c r="I729" s="7" t="s">
        <v>48</v>
      </c>
      <c r="J729" s="7" t="s">
        <v>49</v>
      </c>
      <c r="K729" s="5"/>
      <c r="L729" s="50"/>
      <c r="M729" s="50"/>
      <c r="N729" s="50"/>
      <c r="O729" s="50"/>
      <c r="P729" s="50"/>
      <c r="Q729" s="5"/>
      <c r="R729" s="65"/>
      <c r="AN729" s="63" t="s">
        <v>3960</v>
      </c>
      <c r="AZ729" s="37" t="str">
        <f>IFERROR(IF(COUNTA(H729,I729,J729)=3,DATE(J729,MATCH(I729,{"Jan";"Feb";"Mar";"Apr";"May";"Jun";"Jul";"Aug";"Sep";"Oct";"Nov";"Dec"},0),H729),""),"")</f>
        <v/>
      </c>
      <c r="CB729" s="65"/>
    </row>
    <row r="730" spans="1:80" x14ac:dyDescent="0.25">
      <c r="A730" s="50"/>
      <c r="B730" s="39" t="str">
        <f xml:space="preserve"> C606&amp;" Non-Target Lesion (NT9)"</f>
        <v>V4 Non-Target Lesion (NT9)</v>
      </c>
      <c r="C730" s="74"/>
      <c r="D730" s="75"/>
      <c r="E730" s="5"/>
      <c r="F730" s="17"/>
      <c r="G730" s="5"/>
      <c r="H730" s="32"/>
      <c r="I730" s="32"/>
      <c r="J730" s="32"/>
      <c r="K730" s="5"/>
      <c r="L730" s="50"/>
      <c r="M730" s="50"/>
      <c r="N730" s="50"/>
      <c r="O730" s="50"/>
      <c r="P730" s="50"/>
      <c r="Q730" s="5"/>
      <c r="R730" s="65"/>
      <c r="AN730" s="63" t="s">
        <v>3961</v>
      </c>
      <c r="AZ730" s="37" t="str">
        <f>IFERROR(IF(COUNTA(H730,I730,J730)=3,DATE(J730,MATCH(I730,{"Jan";"Feb";"Mar";"Apr";"May";"Jun";"Jul";"Aug";"Sep";"Oct";"Nov";"Dec"},0),H730),""),"")</f>
        <v/>
      </c>
      <c r="CB730" s="65"/>
    </row>
    <row r="731" spans="1:80" x14ac:dyDescent="0.25">
      <c r="A731" s="50"/>
      <c r="B731" s="8" t="s">
        <v>854</v>
      </c>
      <c r="C731" s="8" t="s">
        <v>855</v>
      </c>
      <c r="D731" s="8"/>
      <c r="E731" s="9"/>
      <c r="F731" s="8" t="s">
        <v>856</v>
      </c>
      <c r="G731" s="9"/>
      <c r="H731" s="8" t="s">
        <v>857</v>
      </c>
      <c r="I731" s="8" t="s">
        <v>858</v>
      </c>
      <c r="J731" s="8" t="s">
        <v>859</v>
      </c>
      <c r="K731" s="5"/>
      <c r="L731" s="50"/>
      <c r="M731" s="50"/>
      <c r="N731" s="50"/>
      <c r="O731" s="50"/>
      <c r="P731" s="50"/>
      <c r="Q731" s="5"/>
      <c r="R731" s="65"/>
      <c r="AN731" s="63" t="s">
        <v>3962</v>
      </c>
      <c r="AZ731" s="37" t="str">
        <f>IFERROR(IF(COUNTA(H731,I731,J731)=3,DATE(J731,MATCH(I731,{"Jan";"Feb";"Mar";"Apr";"May";"Jun";"Jul";"Aug";"Sep";"Oct";"Nov";"Dec"},0),H731),""),"")</f>
        <v/>
      </c>
      <c r="CB731" s="65"/>
    </row>
    <row r="732" spans="1:80" x14ac:dyDescent="0.25">
      <c r="A732" s="50"/>
      <c r="B732" s="76" t="str">
        <f ca="1">BA732&amp;BB732&amp;BC732&amp;BD732&amp;BE732&amp;BF732&amp;BG732&amp;BH732&amp;BI732&amp;BJ732&amp;BK732&amp;BL732&amp;BM732</f>
        <v/>
      </c>
      <c r="C732" s="77"/>
      <c r="D732" s="77"/>
      <c r="E732" s="77"/>
      <c r="F732" s="77"/>
      <c r="G732" s="77"/>
      <c r="H732" s="77"/>
      <c r="I732" s="77"/>
      <c r="J732" s="77"/>
      <c r="K732" s="77"/>
      <c r="L732" s="77"/>
      <c r="M732" s="77"/>
      <c r="N732" s="77"/>
      <c r="O732" s="77"/>
      <c r="P732" s="77"/>
      <c r="Q732" s="5"/>
      <c r="R732" s="65"/>
      <c r="AN732" s="63" t="s">
        <v>3963</v>
      </c>
      <c r="AZ732" s="37" t="str">
        <f>IFERROR(IF(COUNTA(H732,I732,J732)=3,DATE(J732,MATCH(I732,{"Jan";"Feb";"Mar";"Apr";"May";"Jun";"Jul";"Aug";"Sep";"Oct";"Nov";"Dec"},0),H732),""),"")</f>
        <v/>
      </c>
      <c r="BA732" s="37" t="str">
        <f>IF(AND(C609="",H730="",C730&lt;&gt;""),"Please enter a complete visit or assessment date.  ","")</f>
        <v/>
      </c>
      <c r="BB732" s="37" t="str">
        <f>IF(C730="","",IF(AND(COUNTA(C609,D609,E609)&gt;1,COUNTA(C609,D609,E609)&lt;3),"Please enter a complete visit date.  ",IF(COUNTA(C609,D609,E609)=0,"",IF(COUNTIF(AN$2:AN$7306,C609&amp;D609&amp;E609)&gt;0,"","Enter a valid visit date.  "))))</f>
        <v/>
      </c>
      <c r="BC732" s="37" t="str">
        <f>IF(AND(COUNTA(H730,I730,J730)&gt;1,COUNTA(H730,I730,J730)&lt;3),"Please enter a complete assessment date.  ",IF(COUNTA(H730,I730,J730)=0,"",IF(COUNTIF(AN$2:AN$7306,H730&amp;I730&amp;J730)&gt;0,"","Enter a valid assessment date.  ")))</f>
        <v/>
      </c>
      <c r="BD732" s="37" t="str">
        <f t="shared" ref="BD732" si="383">IF(AND(C730="",H730&amp;I730&amp;H730&amp;J730&lt;&gt;""),"Information on this lesion exists, but no evaluation result is entered.  ","")</f>
        <v/>
      </c>
      <c r="BE732" s="37" t="str">
        <f ca="1">IF(C730="","",IF(AZ609="","",IF(AZ609&gt;NOW(),"Visit date is in the future.  ","")))</f>
        <v/>
      </c>
      <c r="BF732" s="37" t="str">
        <f t="shared" ref="BF732" ca="1" si="384">IF(AZ730&lt;&gt;"",IF(AZ730&gt;NOW(),"Assessment date is in the future.  ",""),"")</f>
        <v/>
      </c>
      <c r="BG732" s="37" t="str">
        <f t="shared" ref="BG732" si="385">IF(AND(C730&lt;&gt;"",F730&lt;&gt;""),"The result cannot be provided if indicated as Not Done.  ","")</f>
        <v/>
      </c>
      <c r="BH732" s="37" t="str">
        <f>IF(AZ609="","",IF(AZ609&lt;=AZ603,"Visit date is not after visit or assessment dates in the prior visit.  ",""))</f>
        <v/>
      </c>
      <c r="BI732" s="37" t="str">
        <f>IF(AZ730&lt;&gt;"",IF(AZ730&lt;=AZ603,"Assessment date is not after visit or assessment dates in the prior visit.  ",""),"")</f>
        <v/>
      </c>
      <c r="BJ732" s="37" t="str">
        <f>IF(AND(C606="",OR(C730&lt;&gt;"",F730&lt;&gt;"")),"The Visit ID is missing.  ","")</f>
        <v/>
      </c>
      <c r="BK732" s="37" t="str">
        <f>IF(AND(OR(C730&lt;&gt;"",F730&lt;&gt;""),C$136=""),"No V0 lesion information exists for this same lesion (if you are adding a NEW lesion, go to New Lesion section).  ","")</f>
        <v/>
      </c>
      <c r="BM732" s="37" t="str">
        <f>IF(AND(C730&lt;&gt;"",COUNTIF(AJ$2:AJ$21,C606)&gt;1),"Visit ID already used.  ","")</f>
        <v/>
      </c>
      <c r="CA732" s="37" t="str">
        <f ca="1">IF(BA732&amp;BB732&amp;BC732&amp;BD732&amp;BE732&amp;BF732&amp;BG732&amp;BH732&amp;BI732&amp;BJ732&amp;BK732&amp;BL732&amp;BM732&amp;BN732&amp;BO732&amp;BP732&amp;BQ732&amp;BR732&amp;BS732&amp;BT732&amp;BU732&amp;BV732&amp;BW732&amp;BX732&amp;BY732&amp;BZ732&lt;&gt;"","V4Issue","V4Clean")</f>
        <v>V4Clean</v>
      </c>
      <c r="CB732" s="65"/>
    </row>
    <row r="733" spans="1:80" x14ac:dyDescent="0.25">
      <c r="A733" s="50"/>
      <c r="B733" s="77"/>
      <c r="C733" s="77"/>
      <c r="D733" s="77"/>
      <c r="E733" s="77"/>
      <c r="F733" s="77"/>
      <c r="G733" s="77"/>
      <c r="H733" s="77"/>
      <c r="I733" s="77"/>
      <c r="J733" s="77"/>
      <c r="K733" s="77"/>
      <c r="L733" s="77"/>
      <c r="M733" s="77"/>
      <c r="N733" s="77"/>
      <c r="O733" s="77"/>
      <c r="P733" s="77"/>
      <c r="Q733" s="5"/>
      <c r="R733" s="65"/>
      <c r="AN733" s="63" t="s">
        <v>3964</v>
      </c>
      <c r="AZ733" s="37" t="str">
        <f>IFERROR(IF(COUNTA(H733,I733,J733)=3,DATE(J733,MATCH(I733,{"Jan";"Feb";"Mar";"Apr";"May";"Jun";"Jul";"Aug";"Sep";"Oct";"Nov";"Dec"},0),H733),""),"")</f>
        <v/>
      </c>
      <c r="CB733" s="65"/>
    </row>
    <row r="734" spans="1:80" x14ac:dyDescent="0.25">
      <c r="A734" s="50"/>
      <c r="B734" s="50"/>
      <c r="C734" s="50"/>
      <c r="D734" s="50"/>
      <c r="E734" s="50"/>
      <c r="F734" s="50"/>
      <c r="G734" s="50"/>
      <c r="H734" s="12"/>
      <c r="I734" s="5"/>
      <c r="J734" s="5"/>
      <c r="K734" s="5"/>
      <c r="L734" s="50"/>
      <c r="M734" s="50"/>
      <c r="N734" s="50"/>
      <c r="O734" s="50"/>
      <c r="P734" s="50"/>
      <c r="Q734" s="5"/>
      <c r="R734" s="65"/>
      <c r="AN734" s="63" t="s">
        <v>3965</v>
      </c>
      <c r="AZ734" s="37" t="str">
        <f>IFERROR(IF(COUNTA(H734,I734,J734)=3,DATE(J734,MATCH(I734,{"Jan";"Feb";"Mar";"Apr";"May";"Jun";"Jul";"Aug";"Sep";"Oct";"Nov";"Dec"},0),H734),""),"")</f>
        <v/>
      </c>
      <c r="CB734" s="65"/>
    </row>
    <row r="735" spans="1:80" x14ac:dyDescent="0.25">
      <c r="A735" s="50"/>
      <c r="B735" s="50"/>
      <c r="C735" s="50"/>
      <c r="D735" s="50"/>
      <c r="E735" s="50"/>
      <c r="F735" s="50"/>
      <c r="G735" s="50"/>
      <c r="H735" s="12" t="s">
        <v>92</v>
      </c>
      <c r="I735" s="5"/>
      <c r="J735" s="5"/>
      <c r="K735" s="5"/>
      <c r="L735" s="50"/>
      <c r="M735" s="50"/>
      <c r="N735" s="50"/>
      <c r="O735" s="50"/>
      <c r="P735" s="50"/>
      <c r="Q735" s="5"/>
      <c r="R735" s="65"/>
      <c r="AN735" s="63" t="s">
        <v>3966</v>
      </c>
      <c r="AZ735" s="37" t="str">
        <f>IFERROR(IF(COUNTA(H735,I735,J735)=3,DATE(J735,MATCH(I735,{"Jan";"Feb";"Mar";"Apr";"May";"Jun";"Jul";"Aug";"Sep";"Oct";"Nov";"Dec"},0),H735),""),"")</f>
        <v/>
      </c>
      <c r="CB735" s="65"/>
    </row>
    <row r="736" spans="1:80" x14ac:dyDescent="0.25">
      <c r="A736" s="50"/>
      <c r="B736" s="5"/>
      <c r="C736" s="7" t="s">
        <v>186</v>
      </c>
      <c r="D736" s="7"/>
      <c r="E736" s="7"/>
      <c r="F736" s="7" t="s">
        <v>315</v>
      </c>
      <c r="G736" s="5"/>
      <c r="H736" s="7" t="s">
        <v>47</v>
      </c>
      <c r="I736" s="7" t="s">
        <v>48</v>
      </c>
      <c r="J736" s="7" t="s">
        <v>49</v>
      </c>
      <c r="K736" s="5"/>
      <c r="L736" s="50"/>
      <c r="M736" s="50"/>
      <c r="N736" s="50"/>
      <c r="O736" s="5"/>
      <c r="P736" s="5"/>
      <c r="Q736" s="5"/>
      <c r="R736" s="65"/>
      <c r="AN736" s="63" t="s">
        <v>3967</v>
      </c>
      <c r="AZ736" s="37" t="str">
        <f>IFERROR(IF(COUNTA(H736,I736,J736)=3,DATE(J736,MATCH(I736,{"Jan";"Feb";"Mar";"Apr";"May";"Jun";"Jul";"Aug";"Sep";"Oct";"Nov";"Dec"},0),H736),""),"")</f>
        <v/>
      </c>
      <c r="CB736" s="65"/>
    </row>
    <row r="737" spans="1:80" x14ac:dyDescent="0.25">
      <c r="A737" s="50"/>
      <c r="B737" s="39" t="str">
        <f xml:space="preserve"> C606&amp;" Non-Target Lesion (NT10)"</f>
        <v>V4 Non-Target Lesion (NT10)</v>
      </c>
      <c r="C737" s="74"/>
      <c r="D737" s="75"/>
      <c r="E737" s="5"/>
      <c r="F737" s="17"/>
      <c r="G737" s="5"/>
      <c r="H737" s="32"/>
      <c r="I737" s="32"/>
      <c r="J737" s="32"/>
      <c r="K737" s="5"/>
      <c r="L737" s="50"/>
      <c r="M737" s="50"/>
      <c r="N737" s="50"/>
      <c r="O737" s="5"/>
      <c r="P737" s="5"/>
      <c r="Q737" s="5"/>
      <c r="R737" s="65"/>
      <c r="AN737" s="63" t="s">
        <v>3968</v>
      </c>
      <c r="AZ737" s="37" t="str">
        <f>IFERROR(IF(COUNTA(H737,I737,J737)=3,DATE(J737,MATCH(I737,{"Jan";"Feb";"Mar";"Apr";"May";"Jun";"Jul";"Aug";"Sep";"Oct";"Nov";"Dec"},0),H737),""),"")</f>
        <v/>
      </c>
      <c r="CB737" s="65"/>
    </row>
    <row r="738" spans="1:80" x14ac:dyDescent="0.25">
      <c r="A738" s="50"/>
      <c r="B738" s="8" t="s">
        <v>860</v>
      </c>
      <c r="C738" s="8" t="s">
        <v>861</v>
      </c>
      <c r="D738" s="8"/>
      <c r="E738" s="9"/>
      <c r="F738" s="8" t="s">
        <v>862</v>
      </c>
      <c r="G738" s="9"/>
      <c r="H738" s="8" t="s">
        <v>863</v>
      </c>
      <c r="I738" s="8" t="s">
        <v>864</v>
      </c>
      <c r="J738" s="8" t="s">
        <v>865</v>
      </c>
      <c r="K738" s="5"/>
      <c r="L738" s="50"/>
      <c r="M738" s="50"/>
      <c r="N738" s="50"/>
      <c r="O738" s="5"/>
      <c r="P738" s="5"/>
      <c r="Q738" s="5"/>
      <c r="R738" s="65"/>
      <c r="AN738" s="63" t="s">
        <v>3969</v>
      </c>
      <c r="AZ738" s="37" t="str">
        <f>IFERROR(IF(COUNTA(H738,I738,J738)=3,DATE(J738,MATCH(I738,{"Jan";"Feb";"Mar";"Apr";"May";"Jun";"Jul";"Aug";"Sep";"Oct";"Nov";"Dec"},0),H738),""),"")</f>
        <v/>
      </c>
      <c r="CB738" s="65"/>
    </row>
    <row r="739" spans="1:80" x14ac:dyDescent="0.25">
      <c r="A739" s="50"/>
      <c r="B739" s="76" t="str">
        <f ca="1">BA739&amp;BB739&amp;BC739&amp;BD739&amp;BE739&amp;BF739&amp;BG739&amp;BH739&amp;BI739&amp;BJ739&amp;BK739&amp;BL739&amp;BM739</f>
        <v/>
      </c>
      <c r="C739" s="77"/>
      <c r="D739" s="77"/>
      <c r="E739" s="77"/>
      <c r="F739" s="77"/>
      <c r="G739" s="77"/>
      <c r="H739" s="77"/>
      <c r="I739" s="77"/>
      <c r="J739" s="77"/>
      <c r="K739" s="77"/>
      <c r="L739" s="77"/>
      <c r="M739" s="77"/>
      <c r="N739" s="77"/>
      <c r="O739" s="77"/>
      <c r="P739" s="77"/>
      <c r="Q739" s="5"/>
      <c r="R739" s="65"/>
      <c r="AN739" s="63" t="s">
        <v>3970</v>
      </c>
      <c r="AZ739" s="37" t="str">
        <f>IFERROR(IF(COUNTA(H739,I739,J739)=3,DATE(J739,MATCH(I739,{"Jan";"Feb";"Mar";"Apr";"May";"Jun";"Jul";"Aug";"Sep";"Oct";"Nov";"Dec"},0),H739),""),"")</f>
        <v/>
      </c>
      <c r="BA739" s="37" t="str">
        <f>IF(AND(C609="",H737="",C737&lt;&gt;""),"Please enter a complete visit or assessment date.  ","")</f>
        <v/>
      </c>
      <c r="BB739" s="37" t="str">
        <f>IF(C737="","",IF(AND(COUNTA(C609,D609,E609)&gt;1,COUNTA(C609,D609,E609)&lt;3),"Please enter a complete visit date.  ",IF(COUNTA(C609,D609,E609)=0,"",IF(COUNTIF(AN$2:AN$7306,C609&amp;D609&amp;E609)&gt;0,"","Enter a valid visit date.  "))))</f>
        <v/>
      </c>
      <c r="BC739" s="37" t="str">
        <f>IF(AND(COUNTA(H737,I737,J737)&gt;1,COUNTA(H737,I737,J737)&lt;3),"Please enter a complete assessment date.  ",IF(COUNTA(H737,I737,J737)=0,"",IF(COUNTIF(AN$2:AN$7306,H737&amp;I737&amp;J737)&gt;0,"","Enter a valid assessment date.  ")))</f>
        <v/>
      </c>
      <c r="BD739" s="37" t="str">
        <f t="shared" ref="BD739" si="386">IF(AND(C737="",H737&amp;I737&amp;H737&amp;J737&lt;&gt;""),"Information on this lesion exists, but no evaluation result is entered.  ","")</f>
        <v/>
      </c>
      <c r="BE739" s="37" t="str">
        <f ca="1">IF(C737="","",IF(AZ609="","",IF(AZ609&gt;NOW(),"Visit date is in the future.  ","")))</f>
        <v/>
      </c>
      <c r="BF739" s="37" t="str">
        <f t="shared" ref="BF739" ca="1" si="387">IF(AZ737&lt;&gt;"",IF(AZ737&gt;NOW(),"Assessment date is in the future.  ",""),"")</f>
        <v/>
      </c>
      <c r="BG739" s="37" t="str">
        <f t="shared" ref="BG739" si="388">IF(AND(C737&lt;&gt;"",F737&lt;&gt;""),"The result cannot be provided if indicated as Not Done.  ","")</f>
        <v/>
      </c>
      <c r="BH739" s="37" t="str">
        <f>IF(AZ609="","",IF(AZ609&lt;=AZ603,"Visit date is not after visit or assessment dates in the prior visit.  ",""))</f>
        <v/>
      </c>
      <c r="BI739" s="37" t="str">
        <f>IF(AZ737&lt;&gt;"",IF(AZ737&lt;=AZ603,"Assessment date is not after visit or assessment dates in the prior visit.  ",""),"")</f>
        <v/>
      </c>
      <c r="BJ739" s="37" t="str">
        <f>IF(AND(C606="",OR(C737&lt;&gt;"",F737&lt;&gt;"")),"The Visit ID is missing.  ","")</f>
        <v/>
      </c>
      <c r="BK739" s="37" t="str">
        <f>IF(AND(OR(C737&lt;&gt;"",F737&lt;&gt;""),C$143=""),"No V0 lesion information exists for this same lesion (if you are adding a NEW lesion, go to New Lesion section).  ","")</f>
        <v/>
      </c>
      <c r="BM739" s="37" t="str">
        <f>IF(AND(C737&lt;&gt;"",COUNTIF(AJ$2:AJ$21,C606)&gt;1),"Visit ID already used.  ","")</f>
        <v/>
      </c>
      <c r="CA739" s="37" t="str">
        <f ca="1">IF(BA739&amp;BB739&amp;BC739&amp;BD739&amp;BE739&amp;BF739&amp;BG739&amp;BH739&amp;BI739&amp;BJ739&amp;BK739&amp;BL739&amp;BM739&amp;BN739&amp;BO739&amp;BP739&amp;BQ739&amp;BR739&amp;BS739&amp;BT739&amp;BU739&amp;BV739&amp;BW739&amp;BX739&amp;BY739&amp;BZ739&lt;&gt;"","V4Issue","V4Clean")</f>
        <v>V4Clean</v>
      </c>
      <c r="CB739" s="65"/>
    </row>
    <row r="740" spans="1:80" x14ac:dyDescent="0.25">
      <c r="A740" s="50"/>
      <c r="B740" s="77"/>
      <c r="C740" s="77"/>
      <c r="D740" s="77"/>
      <c r="E740" s="77"/>
      <c r="F740" s="77"/>
      <c r="G740" s="77"/>
      <c r="H740" s="77"/>
      <c r="I740" s="77"/>
      <c r="J740" s="77"/>
      <c r="K740" s="77"/>
      <c r="L740" s="77"/>
      <c r="M740" s="77"/>
      <c r="N740" s="77"/>
      <c r="O740" s="77"/>
      <c r="P740" s="77"/>
      <c r="Q740" s="5"/>
      <c r="R740" s="65"/>
      <c r="AN740" s="63" t="s">
        <v>3971</v>
      </c>
      <c r="AZ740" s="37" t="str">
        <f>IFERROR(IF(COUNTA(H740,I740,J740)=3,DATE(J740,MATCH(I740,{"Jan";"Feb";"Mar";"Apr";"May";"Jun";"Jul";"Aug";"Sep";"Oct";"Nov";"Dec"},0),H740),""),"")</f>
        <v/>
      </c>
      <c r="CB740" s="65"/>
    </row>
    <row r="741" spans="1:80" x14ac:dyDescent="0.25">
      <c r="A741" s="50"/>
      <c r="B741" s="50"/>
      <c r="C741" s="18"/>
      <c r="D741" s="18"/>
      <c r="E741" s="18"/>
      <c r="F741" s="18"/>
      <c r="G741" s="18"/>
      <c r="H741" s="18"/>
      <c r="I741" s="18"/>
      <c r="J741" s="50"/>
      <c r="K741" s="50"/>
      <c r="L741" s="50"/>
      <c r="M741" s="50"/>
      <c r="N741" s="50"/>
      <c r="O741" s="50"/>
      <c r="P741" s="50"/>
      <c r="Q741" s="5"/>
      <c r="R741" s="65"/>
      <c r="AN741" s="63" t="s">
        <v>3972</v>
      </c>
      <c r="AZ741" s="37" t="str">
        <f>IFERROR(IF(COUNTA(H741,I741,J741)=3,DATE(J741,MATCH(I741,{"Jan";"Feb";"Mar";"Apr";"May";"Jun";"Jul";"Aug";"Sep";"Oct";"Nov";"Dec"},0),H741),""),"")</f>
        <v/>
      </c>
      <c r="CB741" s="65"/>
    </row>
    <row r="742" spans="1:80" ht="29.25" customHeight="1" x14ac:dyDescent="0.35">
      <c r="A742" s="50"/>
      <c r="B742" s="78" t="s">
        <v>10538</v>
      </c>
      <c r="C742" s="78"/>
      <c r="D742" s="78"/>
      <c r="E742" s="78"/>
      <c r="F742" s="78"/>
      <c r="G742" s="78"/>
      <c r="H742" s="78"/>
      <c r="I742" s="50"/>
      <c r="J742" s="50"/>
      <c r="K742" s="50"/>
      <c r="L742" s="50"/>
      <c r="M742" s="50"/>
      <c r="N742" s="50"/>
      <c r="O742" s="50"/>
      <c r="P742" s="50"/>
      <c r="Q742" s="5"/>
      <c r="R742" s="65"/>
      <c r="AN742" s="63" t="s">
        <v>3973</v>
      </c>
      <c r="AZ742" s="37" t="str">
        <f>IFERROR(IF(COUNTA(H742,I742,J742)=3,DATE(J742,MATCH(I742,{"Jan";"Feb";"Mar";"Apr";"May";"Jun";"Jul";"Aug";"Sep";"Oct";"Nov";"Dec"},0),H742),""),"")</f>
        <v/>
      </c>
      <c r="CB742" s="65"/>
    </row>
    <row r="743" spans="1:80" ht="12" customHeight="1" x14ac:dyDescent="0.25">
      <c r="A743" s="50"/>
      <c r="B743" s="50"/>
      <c r="C743" s="18"/>
      <c r="D743" s="18"/>
      <c r="E743" s="18"/>
      <c r="F743" s="18"/>
      <c r="G743" s="18"/>
      <c r="H743" s="18"/>
      <c r="I743" s="18"/>
      <c r="J743" s="50"/>
      <c r="K743" s="50"/>
      <c r="L743" s="50"/>
      <c r="M743" s="50"/>
      <c r="N743" s="50"/>
      <c r="O743" s="50"/>
      <c r="P743" s="50"/>
      <c r="Q743" s="5"/>
      <c r="R743" s="65"/>
      <c r="AN743" s="63" t="s">
        <v>3974</v>
      </c>
      <c r="AZ743" s="37" t="str">
        <f>IFERROR(IF(COUNTA(H743,I743,J743)=3,DATE(J743,MATCH(I743,{"Jan";"Feb";"Mar";"Apr";"May";"Jun";"Jul";"Aug";"Sep";"Oct";"Nov";"Dec"},0),H743),""),"")</f>
        <v/>
      </c>
      <c r="CB743" s="65"/>
    </row>
    <row r="744" spans="1:80" x14ac:dyDescent="0.25">
      <c r="A744" s="50"/>
      <c r="B744" s="49"/>
      <c r="C744" s="50"/>
      <c r="D744" s="50"/>
      <c r="E744" s="5"/>
      <c r="F744" s="5"/>
      <c r="G744" s="50"/>
      <c r="H744" s="12" t="s">
        <v>92</v>
      </c>
      <c r="I744" s="5"/>
      <c r="J744" s="5"/>
      <c r="K744" s="50"/>
      <c r="L744" s="50"/>
      <c r="M744" s="50"/>
      <c r="N744" s="50"/>
      <c r="O744" s="50"/>
      <c r="P744" s="50"/>
      <c r="Q744" s="5"/>
      <c r="R744" s="65"/>
      <c r="AN744" s="63" t="s">
        <v>3975</v>
      </c>
      <c r="AZ744" s="37" t="str">
        <f>IFERROR(IF(COUNTA(H744,I744,J744)=3,DATE(J744,MATCH(I744,{"Jan";"Feb";"Mar";"Apr";"May";"Jun";"Jul";"Aug";"Sep";"Oct";"Nov";"Dec"},0),H744),""),"")</f>
        <v/>
      </c>
      <c r="CB744" s="65"/>
    </row>
    <row r="745" spans="1:80" ht="16.5" thickBot="1" x14ac:dyDescent="0.3">
      <c r="A745" s="50"/>
      <c r="B745" s="68" t="str">
        <f>C606&amp;" TARGET TIMEPOINT RESPONSE:"</f>
        <v>V4 TARGET TIMEPOINT RESPONSE:</v>
      </c>
      <c r="C745" s="69"/>
      <c r="D745" s="50"/>
      <c r="E745" s="5"/>
      <c r="F745" s="5"/>
      <c r="G745" s="5"/>
      <c r="H745" s="7" t="s">
        <v>47</v>
      </c>
      <c r="I745" s="7" t="s">
        <v>48</v>
      </c>
      <c r="J745" s="7" t="s">
        <v>49</v>
      </c>
      <c r="K745" s="50"/>
      <c r="L745" s="50"/>
      <c r="M745" s="50"/>
      <c r="N745" s="50"/>
      <c r="O745" s="50"/>
      <c r="P745" s="50"/>
      <c r="Q745" s="50"/>
      <c r="R745" s="65"/>
      <c r="S745" s="67"/>
      <c r="T745" s="67"/>
      <c r="U745" s="67"/>
      <c r="V745" s="67"/>
      <c r="W745" s="67"/>
      <c r="X745" s="67"/>
      <c r="Y745" s="67"/>
      <c r="Z745" s="67"/>
      <c r="AA745" s="67"/>
      <c r="AB745" s="67"/>
      <c r="AC745" s="67"/>
      <c r="AD745" s="67"/>
      <c r="AE745" s="67"/>
      <c r="AF745" s="67"/>
      <c r="AG745" s="67"/>
      <c r="AH745" s="67"/>
      <c r="AI745" s="67"/>
      <c r="AK745" s="67"/>
      <c r="AL745" s="67"/>
      <c r="AM745" s="67"/>
      <c r="AN745" s="63" t="s">
        <v>3976</v>
      </c>
      <c r="AO745" s="67"/>
      <c r="AP745" s="67"/>
      <c r="AQ745" s="67"/>
      <c r="AR745" s="67"/>
      <c r="AS745" s="67"/>
      <c r="AT745" s="67"/>
      <c r="AU745" s="67"/>
      <c r="AV745" s="67"/>
      <c r="AW745" s="67"/>
      <c r="AX745" s="67"/>
      <c r="AY745" s="67"/>
      <c r="AZ745" s="37" t="str">
        <f>IFERROR(IF(COUNTA(H745,I745,J745)=3,DATE(J745,MATCH(I745,{"Jan";"Feb";"Mar";"Apr";"May";"Jun";"Jul";"Aug";"Sep";"Oct";"Nov";"Dec"},0),H745),""),"")</f>
        <v/>
      </c>
      <c r="BA745" s="67"/>
      <c r="BB745" s="67"/>
      <c r="CB745" s="65"/>
    </row>
    <row r="746" spans="1:80" ht="15.75" thickBot="1" x14ac:dyDescent="0.3">
      <c r="A746" s="50"/>
      <c r="B746" s="70"/>
      <c r="C746" s="79"/>
      <c r="D746" s="50"/>
      <c r="E746" s="5"/>
      <c r="F746" s="5"/>
      <c r="G746" s="5"/>
      <c r="H746" s="32"/>
      <c r="I746" s="32"/>
      <c r="J746" s="32"/>
      <c r="K746" s="50"/>
      <c r="L746" s="72" t="str">
        <f ca="1">BA746&amp;BB746&amp;BC746&amp;BD746&amp;BE746&amp;BF746&amp;BG746&amp;BH746&amp;BI746&amp;BJ746&amp;BK746</f>
        <v/>
      </c>
      <c r="M746" s="73"/>
      <c r="N746" s="73"/>
      <c r="O746" s="73"/>
      <c r="P746" s="73"/>
      <c r="Q746" s="50"/>
      <c r="R746" s="65"/>
      <c r="S746" s="67"/>
      <c r="T746" s="67"/>
      <c r="U746" s="67"/>
      <c r="V746" s="67"/>
      <c r="W746" s="67"/>
      <c r="X746" s="67"/>
      <c r="Y746" s="67"/>
      <c r="Z746" s="67"/>
      <c r="AA746" s="67"/>
      <c r="AB746" s="67"/>
      <c r="AC746" s="67"/>
      <c r="AD746" s="67"/>
      <c r="AE746" s="67"/>
      <c r="AF746" s="67"/>
      <c r="AG746" s="67"/>
      <c r="AH746" s="67"/>
      <c r="AI746" s="67"/>
      <c r="AK746" s="67"/>
      <c r="AL746" s="67"/>
      <c r="AM746" s="67"/>
      <c r="AN746" s="63" t="s">
        <v>3977</v>
      </c>
      <c r="AO746" s="67"/>
      <c r="AP746" s="67"/>
      <c r="AQ746" s="67"/>
      <c r="AR746" s="67"/>
      <c r="AS746" s="67"/>
      <c r="AT746" s="67"/>
      <c r="AU746" s="67"/>
      <c r="AV746" s="67"/>
      <c r="AW746" s="67"/>
      <c r="AX746" s="67"/>
      <c r="AY746" s="67"/>
      <c r="AZ746" s="37" t="str">
        <f>IFERROR(IF(COUNTA(H746,I746,J746)=3,DATE(J746,MATCH(I746,{"Jan";"Feb";"Mar";"Apr";"May";"Jun";"Jul";"Aug";"Sep";"Oct";"Nov";"Dec"},0),H746),""),"")</f>
        <v/>
      </c>
      <c r="BA746" s="37" t="str">
        <f>IF(AND(C609="",H746="",B746&lt;&gt;""),"Please enter a complete visit or assessment date.  ","")</f>
        <v/>
      </c>
      <c r="BB746" s="37" t="str">
        <f>IF(B746="","",IF(AND(COUNTA(C609,D609,E609)&gt;1,COUNTA(C609,D609,E609)&lt;3),"Please enter a complete visit date.  ",IF(COUNTA(C609,D609,E609)=0,"",IF(COUNTIF(AN$2:AN$7306,C609&amp;D609&amp;E609)&gt;0,"","Enter a valid visit date.  "))))</f>
        <v/>
      </c>
      <c r="BC746" s="37" t="str">
        <f>IF(AND(COUNTA(H746,I746,J746)&gt;1,COUNTA(H746,I746,J746)&lt;3),"Please enter a complete assessment date.  ",IF(COUNTA(H746,I746,J746)=0,"",IF(COUNTIF(AN$2:AN$7306,H746&amp;I746&amp;J746)&gt;0,"","Enter a valid assessment date.  ")))</f>
        <v/>
      </c>
      <c r="BD746" s="37" t="str">
        <f>IF(AND(B746="",H746&amp;I746&amp;J746&lt;&gt;""),"Assessment date entered, but no response is entered.  ","")</f>
        <v/>
      </c>
      <c r="BE746" s="37" t="str">
        <f ca="1">IF(B746="","",IF(AZ609="","",IF(AZ609&gt;NOW(),"Visit date is in the future.  ","")))</f>
        <v/>
      </c>
      <c r="BF746" s="37" t="str">
        <f ca="1">IF(AZ746&lt;&gt;"",IF(AZ746&gt;NOW(),"Assessment date is in the future.  ",""),"")</f>
        <v/>
      </c>
      <c r="BG746" s="37" t="str">
        <f>IF(AND(B746&lt;&gt;"",F746&lt;&gt;""),"The response cannot be provided if indicated as Not Done.  ","")</f>
        <v/>
      </c>
      <c r="BH746" s="37" t="str">
        <f>IF(AZ609="","",IF(AZ609&lt;=AZ603,"Visit date is not after visit or assessment dates in the prior visit.  ",""))</f>
        <v/>
      </c>
      <c r="BI746" s="37" t="str">
        <f>IF(AZ746&lt;&gt;"",IF(AZ746&lt;=AZ603,"Assessment date is not after visit or assessment dates in the prior visit.  ",""),"")</f>
        <v/>
      </c>
      <c r="BJ746" s="37" t="str">
        <f>IF(AND(C606="",B746&lt;&gt;""),"The Visit ID is missing.  ","")</f>
        <v/>
      </c>
      <c r="CA746" s="37" t="str">
        <f ca="1">IF(BA746&amp;BB746&amp;BC746&amp;BD746&amp;BE746&amp;BF746&amp;BG746&amp;BH746&amp;BI746&amp;BJ746&amp;BK746&amp;BL746&amp;BM746&amp;BN746&amp;BO746&amp;BP746&amp;BQ746&amp;BR746&amp;BS746&amp;BT746&amp;BU746&amp;BV746&amp;BW746&amp;BX746&amp;BY746&amp;BZ746&lt;&gt;"","V4Issue","V4Clean")</f>
        <v>V4Clean</v>
      </c>
      <c r="CB746" s="65"/>
    </row>
    <row r="747" spans="1:80" x14ac:dyDescent="0.25">
      <c r="A747" s="50"/>
      <c r="B747" s="8" t="s">
        <v>866</v>
      </c>
      <c r="C747" s="50"/>
      <c r="D747" s="50"/>
      <c r="E747" s="5"/>
      <c r="F747" s="5"/>
      <c r="G747" s="9"/>
      <c r="H747" s="8" t="s">
        <v>867</v>
      </c>
      <c r="I747" s="8" t="s">
        <v>868</v>
      </c>
      <c r="J747" s="8" t="s">
        <v>869</v>
      </c>
      <c r="K747" s="50"/>
      <c r="L747" s="73"/>
      <c r="M747" s="73"/>
      <c r="N747" s="73"/>
      <c r="O747" s="73"/>
      <c r="P747" s="73"/>
      <c r="Q747" s="50"/>
      <c r="R747" s="65"/>
      <c r="S747" s="67"/>
      <c r="T747" s="67"/>
      <c r="U747" s="67"/>
      <c r="V747" s="67"/>
      <c r="W747" s="67"/>
      <c r="X747" s="67"/>
      <c r="Y747" s="67"/>
      <c r="Z747" s="67"/>
      <c r="AA747" s="67"/>
      <c r="AB747" s="67"/>
      <c r="AC747" s="67"/>
      <c r="AD747" s="67"/>
      <c r="AE747" s="67"/>
      <c r="AF747" s="67"/>
      <c r="AG747" s="67"/>
      <c r="AH747" s="67"/>
      <c r="AI747" s="67"/>
      <c r="AK747" s="67"/>
      <c r="AL747" s="67"/>
      <c r="AM747" s="67"/>
      <c r="AN747" s="63" t="s">
        <v>3978</v>
      </c>
      <c r="AO747" s="67"/>
      <c r="AP747" s="67"/>
      <c r="AQ747" s="67"/>
      <c r="AR747" s="67"/>
      <c r="AS747" s="67"/>
      <c r="AT747" s="67"/>
      <c r="AU747" s="67"/>
      <c r="AV747" s="67"/>
      <c r="AW747" s="67"/>
      <c r="AX747" s="67"/>
      <c r="AY747" s="67"/>
      <c r="AZ747" s="37" t="str">
        <f>IFERROR(IF(COUNTA(H747,I747,J747)=3,DATE(J747,MATCH(I747,{"Jan";"Feb";"Mar";"Apr";"May";"Jun";"Jul";"Aug";"Sep";"Oct";"Nov";"Dec"},0),H747),""),"")</f>
        <v/>
      </c>
      <c r="BA747" s="67"/>
      <c r="BB747" s="67"/>
      <c r="CB747" s="65"/>
    </row>
    <row r="748" spans="1:80" x14ac:dyDescent="0.25">
      <c r="A748" s="50"/>
      <c r="B748" s="50"/>
      <c r="C748" s="50"/>
      <c r="D748" s="50"/>
      <c r="E748" s="5"/>
      <c r="F748" s="5"/>
      <c r="G748" s="50"/>
      <c r="H748" s="12" t="s">
        <v>92</v>
      </c>
      <c r="I748" s="5"/>
      <c r="J748" s="5"/>
      <c r="K748" s="50"/>
      <c r="L748" s="50"/>
      <c r="M748" s="50"/>
      <c r="N748" s="50"/>
      <c r="O748" s="50"/>
      <c r="P748" s="50"/>
      <c r="Q748" s="50"/>
      <c r="R748" s="65"/>
      <c r="S748" s="67"/>
      <c r="T748" s="67"/>
      <c r="U748" s="67"/>
      <c r="V748" s="67"/>
      <c r="W748" s="67"/>
      <c r="X748" s="67"/>
      <c r="Y748" s="67"/>
      <c r="Z748" s="67"/>
      <c r="AA748" s="67"/>
      <c r="AB748" s="67"/>
      <c r="AC748" s="67"/>
      <c r="AD748" s="67"/>
      <c r="AE748" s="67"/>
      <c r="AF748" s="67"/>
      <c r="AG748" s="67"/>
      <c r="AH748" s="67"/>
      <c r="AI748" s="67"/>
      <c r="AK748" s="67"/>
      <c r="AL748" s="67"/>
      <c r="AM748" s="67"/>
      <c r="AN748" s="63" t="s">
        <v>3979</v>
      </c>
      <c r="AO748" s="67"/>
      <c r="AP748" s="67"/>
      <c r="AQ748" s="67"/>
      <c r="AR748" s="67"/>
      <c r="AS748" s="67"/>
      <c r="AT748" s="67"/>
      <c r="AU748" s="67"/>
      <c r="AV748" s="67"/>
      <c r="AW748" s="67"/>
      <c r="AX748" s="67"/>
      <c r="AY748" s="67"/>
      <c r="AZ748" s="37" t="str">
        <f>IFERROR(IF(COUNTA(H748,I748,J748)=3,DATE(J748,MATCH(I748,{"Jan";"Feb";"Mar";"Apr";"May";"Jun";"Jul";"Aug";"Sep";"Oct";"Nov";"Dec"},0),H748),""),"")</f>
        <v/>
      </c>
      <c r="BA748" s="67"/>
      <c r="BB748" s="67"/>
      <c r="CB748" s="65"/>
    </row>
    <row r="749" spans="1:80" ht="16.5" thickBot="1" x14ac:dyDescent="0.3">
      <c r="A749" s="50"/>
      <c r="B749" s="68" t="str">
        <f>C606&amp;" NON-TARGET TIMEPOINT RESPONSE:"</f>
        <v>V4 NON-TARGET TIMEPOINT RESPONSE:</v>
      </c>
      <c r="C749" s="69"/>
      <c r="D749" s="50"/>
      <c r="E749" s="5"/>
      <c r="F749" s="5"/>
      <c r="G749" s="5"/>
      <c r="H749" s="7" t="s">
        <v>47</v>
      </c>
      <c r="I749" s="7" t="s">
        <v>48</v>
      </c>
      <c r="J749" s="7" t="s">
        <v>49</v>
      </c>
      <c r="K749" s="50"/>
      <c r="L749" s="50"/>
      <c r="M749" s="50"/>
      <c r="N749" s="50"/>
      <c r="O749" s="50"/>
      <c r="P749" s="50"/>
      <c r="Q749" s="50"/>
      <c r="R749" s="65"/>
      <c r="S749" s="67"/>
      <c r="T749" s="67"/>
      <c r="U749" s="67"/>
      <c r="V749" s="67"/>
      <c r="W749" s="67"/>
      <c r="X749" s="67"/>
      <c r="Y749" s="67"/>
      <c r="Z749" s="67"/>
      <c r="AA749" s="67"/>
      <c r="AB749" s="67"/>
      <c r="AC749" s="67"/>
      <c r="AD749" s="67"/>
      <c r="AE749" s="67"/>
      <c r="AF749" s="67"/>
      <c r="AG749" s="67"/>
      <c r="AH749" s="67"/>
      <c r="AI749" s="67"/>
      <c r="AK749" s="67"/>
      <c r="AL749" s="67"/>
      <c r="AM749" s="67"/>
      <c r="AN749" s="63" t="s">
        <v>3980</v>
      </c>
      <c r="AO749" s="67"/>
      <c r="AP749" s="67"/>
      <c r="AQ749" s="67"/>
      <c r="AR749" s="67"/>
      <c r="AS749" s="67"/>
      <c r="AT749" s="67"/>
      <c r="AU749" s="67"/>
      <c r="AV749" s="67"/>
      <c r="AW749" s="67"/>
      <c r="AX749" s="67"/>
      <c r="AY749" s="67"/>
      <c r="AZ749" s="37" t="str">
        <f>IFERROR(IF(COUNTA(H749,I749,J749)=3,DATE(J749,MATCH(I749,{"Jan";"Feb";"Mar";"Apr";"May";"Jun";"Jul";"Aug";"Sep";"Oct";"Nov";"Dec"},0),H749),""),"")</f>
        <v/>
      </c>
      <c r="BA749" s="67"/>
      <c r="BB749" s="67"/>
      <c r="CB749" s="65"/>
    </row>
    <row r="750" spans="1:80" ht="15.75" thickBot="1" x14ac:dyDescent="0.3">
      <c r="A750" s="50"/>
      <c r="B750" s="70"/>
      <c r="C750" s="79"/>
      <c r="D750" s="50"/>
      <c r="E750" s="5"/>
      <c r="F750" s="5"/>
      <c r="G750" s="5"/>
      <c r="H750" s="32"/>
      <c r="I750" s="32"/>
      <c r="J750" s="32"/>
      <c r="K750" s="50"/>
      <c r="L750" s="72" t="str">
        <f ca="1">BA750&amp;BB750&amp;BC750&amp;BD750&amp;BE750&amp;BF750&amp;BG750&amp;BH750&amp;BI750&amp;BJ750&amp;BK750</f>
        <v/>
      </c>
      <c r="M750" s="73"/>
      <c r="N750" s="73"/>
      <c r="O750" s="73"/>
      <c r="P750" s="73"/>
      <c r="Q750" s="50"/>
      <c r="R750" s="65"/>
      <c r="S750" s="67"/>
      <c r="T750" s="67"/>
      <c r="U750" s="67"/>
      <c r="V750" s="67"/>
      <c r="W750" s="67"/>
      <c r="X750" s="67"/>
      <c r="Y750" s="67"/>
      <c r="Z750" s="67"/>
      <c r="AA750" s="67"/>
      <c r="AB750" s="67"/>
      <c r="AC750" s="67"/>
      <c r="AD750" s="67"/>
      <c r="AE750" s="67"/>
      <c r="AF750" s="67"/>
      <c r="AG750" s="67"/>
      <c r="AH750" s="67"/>
      <c r="AI750" s="67"/>
      <c r="AK750" s="67"/>
      <c r="AL750" s="67"/>
      <c r="AM750" s="67"/>
      <c r="AN750" s="63" t="s">
        <v>3981</v>
      </c>
      <c r="AO750" s="67"/>
      <c r="AP750" s="67"/>
      <c r="AQ750" s="67"/>
      <c r="AR750" s="67"/>
      <c r="AS750" s="67"/>
      <c r="AT750" s="67"/>
      <c r="AU750" s="67"/>
      <c r="AV750" s="67"/>
      <c r="AW750" s="67"/>
      <c r="AX750" s="67"/>
      <c r="AY750" s="67"/>
      <c r="AZ750" s="37" t="str">
        <f>IFERROR(IF(COUNTA(H750,I750,J750)=3,DATE(J750,MATCH(I750,{"Jan";"Feb";"Mar";"Apr";"May";"Jun";"Jul";"Aug";"Sep";"Oct";"Nov";"Dec"},0),H750),""),"")</f>
        <v/>
      </c>
      <c r="BA750" s="37" t="str">
        <f>IF(AND(C609="",H750="",B750&lt;&gt;""),"Please enter a complete visit or assessment date.  ","")</f>
        <v/>
      </c>
      <c r="BB750" s="37" t="str">
        <f>IF(B750="","",IF(AND(COUNTA(C609,D609,E609)&gt;1,COUNTA(C609,D609,E609)&lt;3),"Please enter a complete visit date.  ",IF(COUNTA(C609,D609,E609)=0,"",IF(COUNTIF(AN$2:AN$7306,C609&amp;D609&amp;E609)&gt;0,"","Enter a valid visit date.  "))))</f>
        <v/>
      </c>
      <c r="BC750" s="37" t="str">
        <f>IF(AND(COUNTA(H750,I750,J750)&gt;1,COUNTA(H750,I750,J750)&lt;3),"Please enter a complete assessment date.  ",IF(COUNTA(H750,I750,J750)=0,"",IF(COUNTIF(AN$2:AN$7306,H750&amp;I750&amp;J750)&gt;0,"","Enter a valid assessment date.  ")))</f>
        <v/>
      </c>
      <c r="BD750" s="37" t="str">
        <f t="shared" ref="BD750" si="389">IF(AND(B750="",H750&amp;I750&amp;J750&lt;&gt;""),"Assessment date entered, but no response is entered.  ","")</f>
        <v/>
      </c>
      <c r="BE750" s="37" t="str">
        <f ca="1">IF(B750="","",IF(AZ609="","",IF(AZ609&gt;NOW(),"Visit date is in the future.  ","")))</f>
        <v/>
      </c>
      <c r="BF750" s="37" t="str">
        <f t="shared" ref="BF750" ca="1" si="390">IF(AZ750&lt;&gt;"",IF(AZ750&gt;NOW(),"Assessment date is in the future.  ",""),"")</f>
        <v/>
      </c>
      <c r="BG750" s="37" t="str">
        <f t="shared" ref="BG750" si="391">IF(AND(B750&lt;&gt;"",F750&lt;&gt;""),"The response cannot be provided if indicated as Not Done.  ","")</f>
        <v/>
      </c>
      <c r="BH750" s="37" t="str">
        <f>IF(AZ609="","",IF(AZ609&lt;=AZ603,"Visit date is not after visit or assessment dates in the prior visit.  ",""))</f>
        <v/>
      </c>
      <c r="BI750" s="37" t="str">
        <f>IF(AZ750&lt;&gt;"",IF(AZ750&lt;=AZ603,"Assessment date is not after visit or assessment dates in the prior visit.  ",""),"")</f>
        <v/>
      </c>
      <c r="BJ750" s="37" t="str">
        <f>IF(AND(C606="",B750&lt;&gt;""),"The Visit ID is missing.  ","")</f>
        <v/>
      </c>
      <c r="CA750" s="37" t="str">
        <f ca="1">IF(BA750&amp;BB750&amp;BC750&amp;BD750&amp;BE750&amp;BF750&amp;BG750&amp;BH750&amp;BI750&amp;BJ750&amp;BK750&amp;BL750&amp;BM750&amp;BN750&amp;BO750&amp;BP750&amp;BQ750&amp;BR750&amp;BS750&amp;BT750&amp;BU750&amp;BV750&amp;BW750&amp;BX750&amp;BY750&amp;BZ750&lt;&gt;"","V4Issue","V4Clean")</f>
        <v>V4Clean</v>
      </c>
      <c r="CB750" s="65"/>
    </row>
    <row r="751" spans="1:80" x14ac:dyDescent="0.25">
      <c r="A751" s="50"/>
      <c r="B751" s="8" t="s">
        <v>870</v>
      </c>
      <c r="C751" s="50"/>
      <c r="D751" s="50"/>
      <c r="E751" s="5"/>
      <c r="F751" s="5"/>
      <c r="G751" s="9"/>
      <c r="H751" s="8" t="s">
        <v>871</v>
      </c>
      <c r="I751" s="8" t="s">
        <v>872</v>
      </c>
      <c r="J751" s="8" t="s">
        <v>873</v>
      </c>
      <c r="K751" s="50"/>
      <c r="L751" s="73"/>
      <c r="M751" s="73"/>
      <c r="N751" s="73"/>
      <c r="O751" s="73"/>
      <c r="P751" s="73"/>
      <c r="Q751" s="50"/>
      <c r="R751" s="65"/>
      <c r="S751" s="67"/>
      <c r="T751" s="67"/>
      <c r="U751" s="67"/>
      <c r="V751" s="67"/>
      <c r="W751" s="67"/>
      <c r="X751" s="67"/>
      <c r="Y751" s="67"/>
      <c r="Z751" s="67"/>
      <c r="AA751" s="67"/>
      <c r="AB751" s="67"/>
      <c r="AC751" s="67"/>
      <c r="AD751" s="67"/>
      <c r="AE751" s="67"/>
      <c r="AF751" s="67"/>
      <c r="AG751" s="67"/>
      <c r="AH751" s="67"/>
      <c r="AI751" s="67"/>
      <c r="AK751" s="67"/>
      <c r="AL751" s="67"/>
      <c r="AM751" s="67"/>
      <c r="AN751" s="63" t="s">
        <v>3982</v>
      </c>
      <c r="AO751" s="67"/>
      <c r="AP751" s="67"/>
      <c r="AQ751" s="67"/>
      <c r="AR751" s="67"/>
      <c r="AS751" s="67"/>
      <c r="AT751" s="67"/>
      <c r="AU751" s="67"/>
      <c r="AV751" s="67"/>
      <c r="AW751" s="67"/>
      <c r="AX751" s="67"/>
      <c r="AY751" s="67"/>
      <c r="AZ751" s="37" t="str">
        <f>IFERROR(IF(COUNTA(H751,I751,J751)=3,DATE(J751,MATCH(I751,{"Jan";"Feb";"Mar";"Apr";"May";"Jun";"Jul";"Aug";"Sep";"Oct";"Nov";"Dec"},0),H751),""),"")</f>
        <v/>
      </c>
      <c r="BA751" s="67"/>
      <c r="BB751" s="67"/>
      <c r="CB751" s="65"/>
    </row>
    <row r="752" spans="1:80" x14ac:dyDescent="0.25">
      <c r="A752" s="50"/>
      <c r="B752" s="50"/>
      <c r="C752" s="50"/>
      <c r="D752" s="50"/>
      <c r="E752" s="5"/>
      <c r="F752" s="5"/>
      <c r="G752" s="50"/>
      <c r="H752" s="12" t="s">
        <v>92</v>
      </c>
      <c r="I752" s="5"/>
      <c r="J752" s="5"/>
      <c r="K752" s="50"/>
      <c r="L752" s="50"/>
      <c r="M752" s="50"/>
      <c r="N752" s="50"/>
      <c r="O752" s="50"/>
      <c r="P752" s="50"/>
      <c r="Q752" s="50"/>
      <c r="R752" s="65"/>
      <c r="S752" s="67"/>
      <c r="T752" s="67"/>
      <c r="U752" s="67"/>
      <c r="V752" s="67"/>
      <c r="W752" s="67"/>
      <c r="X752" s="67"/>
      <c r="Y752" s="67"/>
      <c r="Z752" s="67"/>
      <c r="AA752" s="67"/>
      <c r="AB752" s="67"/>
      <c r="AC752" s="67"/>
      <c r="AD752" s="67"/>
      <c r="AE752" s="67"/>
      <c r="AF752" s="67"/>
      <c r="AG752" s="67"/>
      <c r="AH752" s="67"/>
      <c r="AI752" s="67"/>
      <c r="AK752" s="67"/>
      <c r="AL752" s="67"/>
      <c r="AM752" s="67"/>
      <c r="AN752" s="63" t="s">
        <v>3983</v>
      </c>
      <c r="AO752" s="67"/>
      <c r="AP752" s="67"/>
      <c r="AQ752" s="67"/>
      <c r="AR752" s="67"/>
      <c r="AS752" s="67"/>
      <c r="AT752" s="67"/>
      <c r="AU752" s="67"/>
      <c r="AV752" s="67"/>
      <c r="AW752" s="67"/>
      <c r="AX752" s="67"/>
      <c r="AY752" s="67"/>
      <c r="AZ752" s="37" t="str">
        <f>IFERROR(IF(COUNTA(H752,I752,J752)=3,DATE(J752,MATCH(I752,{"Jan";"Feb";"Mar";"Apr";"May";"Jun";"Jul";"Aug";"Sep";"Oct";"Nov";"Dec"},0),H752),""),"")</f>
        <v/>
      </c>
      <c r="BA752" s="67"/>
      <c r="BB752" s="67"/>
      <c r="CB752" s="65"/>
    </row>
    <row r="753" spans="1:80" ht="16.5" thickBot="1" x14ac:dyDescent="0.3">
      <c r="A753" s="50"/>
      <c r="B753" s="68" t="str">
        <f>C606&amp;" OVERALL TIMEPOINT RESPONSE:"</f>
        <v>V4 OVERALL TIMEPOINT RESPONSE:</v>
      </c>
      <c r="C753" s="69"/>
      <c r="D753" s="50"/>
      <c r="E753" s="5"/>
      <c r="F753" s="5"/>
      <c r="G753" s="5"/>
      <c r="H753" s="7" t="s">
        <v>47</v>
      </c>
      <c r="I753" s="7" t="s">
        <v>48</v>
      </c>
      <c r="J753" s="7" t="s">
        <v>49</v>
      </c>
      <c r="K753" s="50"/>
      <c r="L753" s="50"/>
      <c r="M753" s="50"/>
      <c r="N753" s="50"/>
      <c r="O753" s="50"/>
      <c r="P753" s="50"/>
      <c r="Q753" s="50"/>
      <c r="R753" s="65"/>
      <c r="S753" s="67"/>
      <c r="T753" s="67"/>
      <c r="U753" s="67"/>
      <c r="V753" s="67"/>
      <c r="W753" s="67"/>
      <c r="X753" s="67"/>
      <c r="Y753" s="67"/>
      <c r="Z753" s="67"/>
      <c r="AA753" s="67"/>
      <c r="AB753" s="67"/>
      <c r="AC753" s="67"/>
      <c r="AD753" s="67"/>
      <c r="AE753" s="67"/>
      <c r="AF753" s="67"/>
      <c r="AG753" s="67"/>
      <c r="AH753" s="67"/>
      <c r="AI753" s="67"/>
      <c r="AK753" s="67"/>
      <c r="AL753" s="67"/>
      <c r="AM753" s="67"/>
      <c r="AN753" s="63" t="s">
        <v>3984</v>
      </c>
      <c r="AO753" s="67"/>
      <c r="AP753" s="67"/>
      <c r="AQ753" s="67"/>
      <c r="AR753" s="67"/>
      <c r="AS753" s="67"/>
      <c r="AT753" s="67"/>
      <c r="AU753" s="67"/>
      <c r="AV753" s="67"/>
      <c r="AW753" s="67"/>
      <c r="AX753" s="67"/>
      <c r="AY753" s="67"/>
      <c r="AZ753" s="37" t="str">
        <f>IFERROR(IF(COUNTA(H753,I753,J753)=3,DATE(J753,MATCH(I753,{"Jan";"Feb";"Mar";"Apr";"May";"Jun";"Jul";"Aug";"Sep";"Oct";"Nov";"Dec"},0),H753),""),"")</f>
        <v/>
      </c>
      <c r="BA753" s="67"/>
      <c r="BB753" s="67"/>
      <c r="CB753" s="65"/>
    </row>
    <row r="754" spans="1:80" ht="15.75" thickBot="1" x14ac:dyDescent="0.3">
      <c r="A754" s="50"/>
      <c r="B754" s="70"/>
      <c r="C754" s="71"/>
      <c r="D754" s="42"/>
      <c r="E754" s="5"/>
      <c r="F754" s="5"/>
      <c r="G754" s="5"/>
      <c r="H754" s="32"/>
      <c r="I754" s="32"/>
      <c r="J754" s="32"/>
      <c r="K754" s="50"/>
      <c r="L754" s="72" t="str">
        <f ca="1">BA754&amp;BB754&amp;BC754&amp;BD754&amp;BE754&amp;BF754&amp;BG754&amp;BH754&amp;BI754&amp;BJ754&amp;BK754</f>
        <v/>
      </c>
      <c r="M754" s="73"/>
      <c r="N754" s="73"/>
      <c r="O754" s="73"/>
      <c r="P754" s="73"/>
      <c r="Q754" s="42"/>
      <c r="R754" s="65"/>
      <c r="S754" s="65"/>
      <c r="T754" s="65"/>
      <c r="U754" s="65"/>
      <c r="V754" s="65"/>
      <c r="W754" s="65"/>
      <c r="X754" s="67"/>
      <c r="Y754" s="67"/>
      <c r="Z754" s="67"/>
      <c r="AA754" s="67"/>
      <c r="AB754" s="67"/>
      <c r="AC754" s="67"/>
      <c r="AD754" s="67"/>
      <c r="AE754" s="67"/>
      <c r="AF754" s="67"/>
      <c r="AG754" s="67"/>
      <c r="AH754" s="67"/>
      <c r="AI754" s="67"/>
      <c r="AK754" s="67"/>
      <c r="AL754" s="67"/>
      <c r="AM754" s="67"/>
      <c r="AN754" s="63" t="s">
        <v>3985</v>
      </c>
      <c r="AO754" s="67"/>
      <c r="AP754" s="67"/>
      <c r="AQ754" s="67"/>
      <c r="AR754" s="67"/>
      <c r="AS754" s="67"/>
      <c r="AT754" s="67"/>
      <c r="AU754" s="67"/>
      <c r="AV754" s="67"/>
      <c r="AW754" s="67"/>
      <c r="AX754" s="67"/>
      <c r="AY754" s="67"/>
      <c r="AZ754" s="37" t="str">
        <f>IFERROR(IF(COUNTA(H754,I754,J754)=3,DATE(J754,MATCH(I754,{"Jan";"Feb";"Mar";"Apr";"May";"Jun";"Jul";"Aug";"Sep";"Oct";"Nov";"Dec"},0),H754),""),"")</f>
        <v/>
      </c>
      <c r="BA754" s="37" t="str">
        <f>IF(AND(C609="",H754="",B754&lt;&gt;""),"Please enter a complete visit or assessment date.  ","")</f>
        <v/>
      </c>
      <c r="BB754" s="37" t="str">
        <f>IF(B754="","",IF(AND(COUNTA(C609,D609,E609)&gt;1,COUNTA(C609,D609,E609)&lt;3),"Please enter a complete visit date.  ",IF(COUNTA(C609,D609,E609)=0,"",IF(COUNTIF(AN$2:AN$7306,C609&amp;D609&amp;E609)&gt;0,"","Enter a valid visit date.  "))))</f>
        <v/>
      </c>
      <c r="BC754" s="37" t="str">
        <f>IF(AND(COUNTA(H754,I754,J754)&gt;1,COUNTA(H754,I754,J754)&lt;3),"Please enter a complete assessment date.  ",IF(COUNTA(H754,I754,J754)=0,"",IF(COUNTIF(AN$2:AN$7306,H754&amp;I754&amp;J754)&gt;0,"","Enter a valid assessment date.  ")))</f>
        <v/>
      </c>
      <c r="BD754" s="37" t="str">
        <f t="shared" ref="BD754" si="392">IF(AND(B754="",H754&amp;I754&amp;J754&lt;&gt;""),"Assessment date entered, but no response is entered.  ","")</f>
        <v/>
      </c>
      <c r="BE754" s="37" t="str">
        <f ca="1">IF(B754="","",IF(AZ609="","",IF(AZ609&gt;NOW(),"Visit date is in the future.  ","")))</f>
        <v/>
      </c>
      <c r="BF754" s="37" t="str">
        <f t="shared" ref="BF754" ca="1" si="393">IF(AZ754&lt;&gt;"",IF(AZ754&gt;NOW(),"Assessment date is in the future.  ",""),"")</f>
        <v/>
      </c>
      <c r="BG754" s="37" t="str">
        <f t="shared" ref="BG754" si="394">IF(AND(B754&lt;&gt;"",F754&lt;&gt;""),"The response cannot be provided if indicated as Not Done.  ","")</f>
        <v/>
      </c>
      <c r="BH754" s="37" t="str">
        <f>IF(AZ609="","",IF(AZ609&lt;=AZ603,"Visit date is not after visit or assessment dates in the prior visit.  ",""))</f>
        <v/>
      </c>
      <c r="BI754" s="37" t="str">
        <f>IF(AZ754&lt;&gt;"",IF(AZ754&lt;=AZ603,"Assessment date is not after visit or assessment dates in the prior visit.  ",""),"")</f>
        <v/>
      </c>
      <c r="BJ754" s="37" t="str">
        <f>IF(AND(C606="",B754&lt;&gt;""),"The Visit ID is missing.  ","")</f>
        <v/>
      </c>
      <c r="CA754" s="37" t="str">
        <f ca="1">IF(BA754&amp;BB754&amp;BC754&amp;BD754&amp;BE754&amp;BF754&amp;BG754&amp;BH754&amp;BI754&amp;BJ754&amp;BK754&amp;BL754&amp;BM754&amp;BN754&amp;BO754&amp;BP754&amp;BQ754&amp;BR754&amp;BS754&amp;BT754&amp;BU754&amp;BV754&amp;BW754&amp;BX754&amp;BY754&amp;BZ754&lt;&gt;"","V4Issue","V4Clean")</f>
        <v>V4Clean</v>
      </c>
      <c r="CB754" s="65"/>
    </row>
    <row r="755" spans="1:80" x14ac:dyDescent="0.25">
      <c r="A755" s="50"/>
      <c r="B755" s="8" t="s">
        <v>874</v>
      </c>
      <c r="C755" s="50"/>
      <c r="D755" s="42"/>
      <c r="E755" s="5"/>
      <c r="F755" s="5"/>
      <c r="G755" s="9"/>
      <c r="H755" s="8" t="s">
        <v>875</v>
      </c>
      <c r="I755" s="8" t="s">
        <v>876</v>
      </c>
      <c r="J755" s="8" t="s">
        <v>877</v>
      </c>
      <c r="K755" s="50"/>
      <c r="L755" s="73"/>
      <c r="M755" s="73"/>
      <c r="N755" s="73"/>
      <c r="O755" s="73"/>
      <c r="P755" s="73"/>
      <c r="Q755" s="42"/>
      <c r="R755" s="65"/>
      <c r="S755" s="65"/>
      <c r="T755" s="65"/>
      <c r="U755" s="65"/>
      <c r="V755" s="65"/>
      <c r="W755" s="65"/>
      <c r="X755" s="67"/>
      <c r="Y755" s="67"/>
      <c r="Z755" s="67"/>
      <c r="AA755" s="67"/>
      <c r="AB755" s="67"/>
      <c r="AC755" s="67"/>
      <c r="AD755" s="67"/>
      <c r="AE755" s="67"/>
      <c r="AF755" s="67"/>
      <c r="AG755" s="67"/>
      <c r="AH755" s="67"/>
      <c r="AI755" s="67"/>
      <c r="AK755" s="67"/>
      <c r="AL755" s="67"/>
      <c r="AM755" s="67"/>
      <c r="AN755" s="63" t="s">
        <v>3986</v>
      </c>
      <c r="AO755" s="67"/>
      <c r="AP755" s="67"/>
      <c r="AQ755" s="67"/>
      <c r="AR755" s="67"/>
      <c r="AS755" s="67"/>
      <c r="AT755" s="67"/>
      <c r="AU755" s="67"/>
      <c r="AV755" s="67"/>
      <c r="AW755" s="67"/>
      <c r="AX755" s="67" t="str">
        <f>C606&amp;"Max"</f>
        <v>V4Max</v>
      </c>
      <c r="AY755" s="37" t="s">
        <v>358</v>
      </c>
      <c r="AZ755" s="37" t="str">
        <f>IF(MAX(AZ605:AZ737)=0,"",MAX(AZ605:AZ737))</f>
        <v/>
      </c>
      <c r="BA755" s="67"/>
      <c r="BB755" s="67"/>
      <c r="CB755" s="65"/>
    </row>
    <row r="756" spans="1:80" x14ac:dyDescent="0.25">
      <c r="A756" s="42"/>
      <c r="B756" s="18"/>
      <c r="C756" s="18"/>
      <c r="D756" s="18"/>
      <c r="E756" s="18"/>
      <c r="F756" s="18"/>
      <c r="G756" s="18"/>
      <c r="H756" s="18"/>
      <c r="I756" s="18"/>
      <c r="J756" s="18"/>
      <c r="K756" s="18"/>
      <c r="L756" s="18"/>
      <c r="M756" s="18"/>
      <c r="N756" s="18"/>
      <c r="O756" s="18"/>
      <c r="P756" s="18"/>
      <c r="Q756" s="42"/>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3" t="s">
        <v>3987</v>
      </c>
      <c r="AO756" s="65"/>
      <c r="AP756" s="65"/>
      <c r="AQ756" s="65"/>
      <c r="AR756" s="65"/>
      <c r="AS756" s="65"/>
      <c r="AT756" s="65"/>
      <c r="AU756" s="65"/>
      <c r="AV756" s="65"/>
      <c r="AW756" s="65"/>
      <c r="AX756" s="65" t="str">
        <f>C606&amp;"Min"</f>
        <v>V4Min</v>
      </c>
      <c r="AY756" s="65" t="s">
        <v>359</v>
      </c>
      <c r="AZ756" s="37" t="str">
        <f>IF(MIN(AZ605:AZ737)=0,"",MIN(AZ605:AZ737))</f>
        <v/>
      </c>
      <c r="BA756" s="67"/>
      <c r="BB756" s="67"/>
      <c r="BD756" s="65"/>
      <c r="BE756" s="65"/>
      <c r="BF756" s="65"/>
      <c r="BG756" s="65"/>
      <c r="BH756" s="65"/>
      <c r="BI756" s="65"/>
      <c r="BK756" s="65"/>
      <c r="BL756" s="65"/>
      <c r="BM756" s="65"/>
      <c r="BN756" s="65"/>
      <c r="BO756" s="65"/>
      <c r="BP756" s="65"/>
      <c r="BQ756" s="65"/>
      <c r="BR756" s="65"/>
      <c r="BS756" s="65"/>
      <c r="BT756" s="65"/>
      <c r="BU756" s="65"/>
      <c r="BV756" s="65"/>
      <c r="BW756" s="65"/>
      <c r="BX756" s="65"/>
      <c r="BY756" s="65"/>
      <c r="BZ756" s="65"/>
      <c r="CA756" s="65"/>
      <c r="CB756" s="65"/>
    </row>
    <row r="757" spans="1:80" x14ac:dyDescent="0.25">
      <c r="A757" s="51"/>
      <c r="B757" s="51"/>
      <c r="C757" s="51"/>
      <c r="D757" s="51"/>
      <c r="E757" s="51"/>
      <c r="F757" s="51"/>
      <c r="G757" s="51"/>
      <c r="H757" s="19"/>
      <c r="I757" s="4"/>
      <c r="J757" s="4"/>
      <c r="K757" s="4"/>
      <c r="L757" s="51"/>
      <c r="M757" s="51"/>
      <c r="N757" s="51"/>
      <c r="O757" s="51"/>
      <c r="P757" s="51"/>
      <c r="Q757" s="4"/>
      <c r="AN757" s="63" t="s">
        <v>3988</v>
      </c>
      <c r="AZ757" s="37" t="str">
        <f>IFERROR(IF(COUNTA(C757,D757,E757)=3,DATE(E757,MATCH(D757,{"Jan";"Feb";"Mar";"Apr";"May";"Jun";"Jul";"Aug";"Sep";"Oct";"Nov";"Dec"},0),C757),""),"")</f>
        <v/>
      </c>
      <c r="CA757" s="65"/>
    </row>
    <row r="758" spans="1:80" ht="19.5" x14ac:dyDescent="0.4">
      <c r="A758" s="51"/>
      <c r="B758" s="22" t="s">
        <v>878</v>
      </c>
      <c r="C758" s="86" t="s">
        <v>561</v>
      </c>
      <c r="D758" s="94"/>
      <c r="E758" s="94"/>
      <c r="F758" s="94"/>
      <c r="G758" s="95"/>
      <c r="H758" s="4"/>
      <c r="I758" s="4"/>
      <c r="J758" s="4"/>
      <c r="K758" s="4"/>
      <c r="L758" s="51"/>
      <c r="M758" s="51"/>
      <c r="N758" s="51"/>
      <c r="O758" s="51"/>
      <c r="P758" s="51"/>
      <c r="Q758" s="4"/>
      <c r="AN758" s="63" t="s">
        <v>3989</v>
      </c>
      <c r="AZ758" s="37" t="str">
        <f>IFERROR(IF(COUNTA(C758,D758,E758)=3,DATE(E758,MATCH(D758,{"Jan";"Feb";"Mar";"Apr";"May";"Jun";"Jul";"Aug";"Sep";"Oct";"Nov";"Dec"},0),C758),""),"")</f>
        <v/>
      </c>
    </row>
    <row r="759" spans="1:80" x14ac:dyDescent="0.25">
      <c r="A759" s="51"/>
      <c r="B759" s="51"/>
      <c r="C759" s="23" t="s">
        <v>879</v>
      </c>
      <c r="D759" s="51"/>
      <c r="E759" s="51"/>
      <c r="F759" s="51"/>
      <c r="G759" s="19"/>
      <c r="H759" s="4"/>
      <c r="I759" s="4"/>
      <c r="J759" s="4"/>
      <c r="K759" s="4"/>
      <c r="L759" s="51"/>
      <c r="M759" s="51"/>
      <c r="N759" s="51"/>
      <c r="O759" s="51"/>
      <c r="P759" s="51"/>
      <c r="Q759" s="4"/>
      <c r="AN759" s="63" t="s">
        <v>3990</v>
      </c>
      <c r="AZ759" s="37" t="str">
        <f>IFERROR(IF(COUNTA(C759,D759,E759)=3,DATE(E759,MATCH(D759,{"Jan";"Feb";"Mar";"Apr";"May";"Jun";"Jul";"Aug";"Sep";"Oct";"Nov";"Dec"},0),C759),""),"")</f>
        <v/>
      </c>
    </row>
    <row r="760" spans="1:80" x14ac:dyDescent="0.25">
      <c r="A760" s="51"/>
      <c r="B760" s="4"/>
      <c r="C760" s="20" t="s">
        <v>47</v>
      </c>
      <c r="D760" s="20" t="s">
        <v>48</v>
      </c>
      <c r="E760" s="20" t="s">
        <v>49</v>
      </c>
      <c r="F760" s="51"/>
      <c r="G760" s="51"/>
      <c r="H760" s="19"/>
      <c r="I760" s="4"/>
      <c r="J760" s="4"/>
      <c r="K760" s="4"/>
      <c r="L760" s="51"/>
      <c r="M760" s="51"/>
      <c r="N760" s="51"/>
      <c r="O760" s="51"/>
      <c r="P760" s="51"/>
      <c r="Q760" s="4"/>
      <c r="AN760" s="63" t="s">
        <v>3991</v>
      </c>
      <c r="AZ760" s="37" t="str">
        <f>IFERROR(IF(COUNTA(C760,D760,E760)=3,DATE(E760,MATCH(D760,{"Jan";"Feb";"Mar";"Apr";"May";"Jun";"Jul";"Aug";"Sep";"Oct";"Nov";"Dec"},0),C760),""),"")</f>
        <v/>
      </c>
    </row>
    <row r="761" spans="1:80" x14ac:dyDescent="0.25">
      <c r="A761" s="51"/>
      <c r="B761" s="21" t="s">
        <v>93</v>
      </c>
      <c r="C761" s="32"/>
      <c r="D761" s="32"/>
      <c r="E761" s="32"/>
      <c r="F761" s="96" t="s">
        <v>369</v>
      </c>
      <c r="G761" s="91"/>
      <c r="H761" s="91"/>
      <c r="I761" s="91"/>
      <c r="J761" s="91"/>
      <c r="K761" s="91"/>
      <c r="L761" s="91"/>
      <c r="M761" s="91"/>
      <c r="N761" s="91"/>
      <c r="O761" s="51"/>
      <c r="P761" s="51"/>
      <c r="Q761" s="4"/>
      <c r="AN761" s="63" t="s">
        <v>3992</v>
      </c>
      <c r="AZ761" s="37" t="str">
        <f>IFERROR(IF(COUNTA(C761,D761,E761)=3,DATE(E761,MATCH(D761,{"Jan";"Feb";"Mar";"Apr";"May";"Jun";"Jul";"Aug";"Sep";"Oct";"Nov";"Dec"},0),C761),""),"")</f>
        <v/>
      </c>
    </row>
    <row r="762" spans="1:80" ht="19.5" x14ac:dyDescent="0.4">
      <c r="A762" s="51"/>
      <c r="B762" s="22"/>
      <c r="C762" s="23" t="s">
        <v>880</v>
      </c>
      <c r="D762" s="23" t="s">
        <v>881</v>
      </c>
      <c r="E762" s="23" t="s">
        <v>882</v>
      </c>
      <c r="F762" s="51"/>
      <c r="G762" s="51"/>
      <c r="H762" s="19"/>
      <c r="I762" s="4"/>
      <c r="J762" s="4"/>
      <c r="K762" s="4"/>
      <c r="L762" s="51"/>
      <c r="M762" s="51"/>
      <c r="N762" s="51"/>
      <c r="O762" s="51"/>
      <c r="P762" s="51"/>
      <c r="Q762" s="4"/>
      <c r="AN762" s="63" t="s">
        <v>3993</v>
      </c>
    </row>
    <row r="763" spans="1:80" x14ac:dyDescent="0.25">
      <c r="A763" s="51"/>
      <c r="B763" s="4"/>
      <c r="C763" s="25"/>
      <c r="D763" s="25"/>
      <c r="E763" s="25"/>
      <c r="F763" s="25"/>
      <c r="G763" s="4"/>
      <c r="H763" s="19" t="s">
        <v>92</v>
      </c>
      <c r="I763" s="4"/>
      <c r="J763" s="4"/>
      <c r="K763" s="4"/>
      <c r="L763" s="51"/>
      <c r="M763" s="4"/>
      <c r="N763" s="4"/>
      <c r="O763" s="4"/>
      <c r="P763" s="4"/>
      <c r="Q763" s="24"/>
      <c r="R763" s="66"/>
      <c r="S763" s="66"/>
      <c r="T763" s="66"/>
      <c r="U763" s="66"/>
      <c r="V763" s="66"/>
      <c r="W763" s="66"/>
      <c r="X763" s="66"/>
      <c r="Y763" s="66"/>
      <c r="Z763" s="66"/>
      <c r="AA763" s="66"/>
      <c r="AB763" s="66"/>
      <c r="AC763" s="66"/>
      <c r="AD763" s="66"/>
      <c r="AE763" s="66"/>
      <c r="AF763" s="66"/>
      <c r="AG763" s="66"/>
      <c r="AH763" s="66"/>
      <c r="AI763" s="66"/>
      <c r="AK763" s="66"/>
      <c r="AL763" s="66"/>
      <c r="AM763" s="66"/>
      <c r="AN763" s="63" t="s">
        <v>3994</v>
      </c>
      <c r="AO763" s="66"/>
      <c r="AP763" s="66"/>
      <c r="AQ763" s="66"/>
      <c r="AR763" s="66"/>
      <c r="AS763" s="66"/>
      <c r="AT763" s="66"/>
      <c r="AU763" s="66"/>
      <c r="AV763" s="66"/>
      <c r="AW763" s="66"/>
      <c r="AX763" s="66"/>
      <c r="AY763" s="66"/>
      <c r="BA763" s="66"/>
      <c r="BB763" s="66"/>
    </row>
    <row r="764" spans="1:80" x14ac:dyDescent="0.25">
      <c r="A764" s="51"/>
      <c r="B764" s="4"/>
      <c r="C764" s="25" t="s">
        <v>35</v>
      </c>
      <c r="D764" s="25" t="s">
        <v>36</v>
      </c>
      <c r="E764" s="25"/>
      <c r="F764" s="25" t="s">
        <v>315</v>
      </c>
      <c r="G764" s="4"/>
      <c r="H764" s="25" t="s">
        <v>47</v>
      </c>
      <c r="I764" s="25" t="s">
        <v>48</v>
      </c>
      <c r="J764" s="25" t="s">
        <v>49</v>
      </c>
      <c r="K764" s="4"/>
      <c r="L764" s="51"/>
      <c r="M764" s="4"/>
      <c r="N764" s="4"/>
      <c r="O764" s="4"/>
      <c r="P764" s="4"/>
      <c r="Q764" s="24"/>
      <c r="R764" s="66"/>
      <c r="S764" s="66"/>
      <c r="T764" s="66"/>
      <c r="U764" s="66"/>
      <c r="V764" s="66"/>
      <c r="W764" s="66"/>
      <c r="X764" s="66"/>
      <c r="Y764" s="66"/>
      <c r="Z764" s="66"/>
      <c r="AA764" s="66"/>
      <c r="AB764" s="66"/>
      <c r="AC764" s="66"/>
      <c r="AD764" s="66"/>
      <c r="AE764" s="66"/>
      <c r="AF764" s="66"/>
      <c r="AG764" s="66"/>
      <c r="AH764" s="66"/>
      <c r="AI764" s="66"/>
      <c r="AK764" s="66"/>
      <c r="AL764" s="66"/>
      <c r="AM764" s="66"/>
      <c r="AN764" s="63" t="s">
        <v>3995</v>
      </c>
      <c r="AO764" s="66"/>
      <c r="AP764" s="66"/>
      <c r="AQ764" s="66"/>
      <c r="AR764" s="66"/>
      <c r="AS764" s="66"/>
      <c r="AT764" s="66"/>
      <c r="AU764" s="66"/>
      <c r="AV764" s="66"/>
      <c r="AW764" s="66"/>
      <c r="AX764" s="66"/>
      <c r="AY764" s="66"/>
      <c r="BA764" s="66"/>
      <c r="BB764" s="66"/>
    </row>
    <row r="765" spans="1:80" x14ac:dyDescent="0.25">
      <c r="A765" s="51"/>
      <c r="B765" s="34" t="str">
        <f xml:space="preserve"> C758&amp;" Target Lesion (T1)"</f>
        <v>V5 Target Lesion (T1)</v>
      </c>
      <c r="C765" s="16"/>
      <c r="D765" s="15" t="s">
        <v>9</v>
      </c>
      <c r="E765" s="4"/>
      <c r="F765" s="17"/>
      <c r="G765" s="4"/>
      <c r="H765" s="32"/>
      <c r="I765" s="32"/>
      <c r="J765" s="32"/>
      <c r="K765" s="4"/>
      <c r="L765" s="51"/>
      <c r="M765" s="51"/>
      <c r="N765" s="51"/>
      <c r="O765" s="51"/>
      <c r="P765" s="51"/>
      <c r="Q765" s="51"/>
      <c r="R765" s="67"/>
      <c r="S765" s="67"/>
      <c r="T765" s="67"/>
      <c r="U765" s="67"/>
      <c r="V765" s="67"/>
      <c r="W765" s="67"/>
      <c r="X765" s="67"/>
      <c r="Y765" s="67"/>
      <c r="Z765" s="67"/>
      <c r="AA765" s="67"/>
      <c r="AB765" s="67"/>
      <c r="AC765" s="67"/>
      <c r="AD765" s="67"/>
      <c r="AE765" s="67"/>
      <c r="AF765" s="67"/>
      <c r="AG765" s="67"/>
      <c r="AH765" s="67"/>
      <c r="AI765" s="67"/>
      <c r="AK765" s="67"/>
      <c r="AL765" s="67"/>
      <c r="AM765" s="67"/>
      <c r="AN765" s="63" t="s">
        <v>3996</v>
      </c>
      <c r="AO765" s="67"/>
      <c r="AP765" s="67"/>
      <c r="AQ765" s="67"/>
      <c r="AR765" s="67"/>
      <c r="AS765" s="67"/>
      <c r="AT765" s="67"/>
      <c r="AU765" s="67"/>
      <c r="AV765" s="67"/>
      <c r="AW765" s="67"/>
      <c r="AX765" s="67"/>
      <c r="AY765" s="67"/>
      <c r="AZ765" s="37" t="str">
        <f>IFERROR(IF(COUNTA(H765,I765,J765)=3,DATE(J765,MATCH(I765,{"Jan";"Feb";"Mar";"Apr";"May";"Jun";"Jul";"Aug";"Sep";"Oct";"Nov";"Dec"},0),H765),""),"")</f>
        <v/>
      </c>
      <c r="BA765" s="67"/>
      <c r="BB765" s="67"/>
    </row>
    <row r="766" spans="1:80" x14ac:dyDescent="0.25">
      <c r="A766" s="51"/>
      <c r="B766" s="23" t="s">
        <v>883</v>
      </c>
      <c r="C766" s="23" t="s">
        <v>884</v>
      </c>
      <c r="D766" s="23" t="s">
        <v>885</v>
      </c>
      <c r="E766" s="26"/>
      <c r="F766" s="23" t="s">
        <v>886</v>
      </c>
      <c r="G766" s="26"/>
      <c r="H766" s="23" t="s">
        <v>887</v>
      </c>
      <c r="I766" s="23" t="s">
        <v>888</v>
      </c>
      <c r="J766" s="23" t="s">
        <v>889</v>
      </c>
      <c r="K766" s="4"/>
      <c r="L766" s="27"/>
      <c r="M766" s="28"/>
      <c r="N766" s="27"/>
      <c r="O766" s="28"/>
      <c r="P766" s="27"/>
      <c r="Q766" s="24"/>
      <c r="R766" s="66"/>
      <c r="S766" s="66"/>
      <c r="T766" s="66"/>
      <c r="U766" s="66"/>
      <c r="V766" s="66"/>
      <c r="W766" s="66"/>
      <c r="X766" s="66"/>
      <c r="Y766" s="66"/>
      <c r="Z766" s="66"/>
      <c r="AA766" s="66"/>
      <c r="AB766" s="66"/>
      <c r="AC766" s="66"/>
      <c r="AD766" s="66"/>
      <c r="AE766" s="66"/>
      <c r="AF766" s="66"/>
      <c r="AG766" s="66"/>
      <c r="AH766" s="66"/>
      <c r="AI766" s="66"/>
      <c r="AK766" s="66"/>
      <c r="AL766" s="66"/>
      <c r="AM766" s="66"/>
      <c r="AN766" s="63" t="s">
        <v>3997</v>
      </c>
      <c r="AO766" s="66"/>
      <c r="AP766" s="66"/>
      <c r="AQ766" s="66"/>
      <c r="AR766" s="66"/>
      <c r="AS766" s="66"/>
      <c r="AT766" s="66"/>
      <c r="AU766" s="66"/>
      <c r="AV766" s="66"/>
      <c r="AW766" s="66"/>
      <c r="AX766" s="66"/>
      <c r="AY766" s="66"/>
      <c r="AZ766" s="37" t="str">
        <f>IFERROR(IF(COUNTA(H766,I766,J766)=3,DATE(J766,MATCH(I766,{"Jan";"Feb";"Mar";"Apr";"May";"Jun";"Jul";"Aug";"Sep";"Oct";"Nov";"Dec"},0),H766),""),"")</f>
        <v/>
      </c>
      <c r="BA766" s="66"/>
      <c r="BB766" s="66"/>
    </row>
    <row r="767" spans="1:80" x14ac:dyDescent="0.25">
      <c r="A767" s="51"/>
      <c r="B767" s="90" t="str">
        <f ca="1">BA767&amp;BB767&amp;BC767&amp;BD767&amp;BE767&amp;BF767&amp;BG767&amp;BH767&amp;BI767&amp;BJ767&amp;BK767&amp;BL767&amp;BM767</f>
        <v/>
      </c>
      <c r="C767" s="91"/>
      <c r="D767" s="91"/>
      <c r="E767" s="91"/>
      <c r="F767" s="91"/>
      <c r="G767" s="91"/>
      <c r="H767" s="91"/>
      <c r="I767" s="91"/>
      <c r="J767" s="91"/>
      <c r="K767" s="91"/>
      <c r="L767" s="91"/>
      <c r="M767" s="91"/>
      <c r="N767" s="91"/>
      <c r="O767" s="91"/>
      <c r="P767" s="91"/>
      <c r="Q767" s="4"/>
      <c r="AN767" s="63" t="s">
        <v>3998</v>
      </c>
      <c r="AZ767" s="37" t="str">
        <f>IFERROR(IF(COUNTA(H767,I767,J767)=3,DATE(J767,MATCH(I767,{"Jan";"Feb";"Mar";"Apr";"May";"Jun";"Jul";"Aug";"Sep";"Oct";"Nov";"Dec"},0),H767),""),"")</f>
        <v/>
      </c>
      <c r="BA767" s="37" t="str">
        <f>IF(AND(C761="",H765="",C765&lt;&gt;""),"Please enter a complete visit or assessment date.  ","")</f>
        <v/>
      </c>
      <c r="BB767" s="37" t="str">
        <f>IF(C765="","",IF(AND(COUNTA(C761,D761,E761)&gt;1,COUNTA(C761,D761,E761)&lt;3),"Please enter a complete visit date.  ",IF(COUNTA(C761,D761,E761)=0,"",IF(COUNTIF(AN$2:AN$7306,C761&amp;D761&amp;E761)&gt;0,"","Enter a valid visit date.  "))))</f>
        <v/>
      </c>
      <c r="BC767" s="37" t="str">
        <f>IF(AND(COUNTA(H765,I765,J765)&gt;1,COUNTA(H765,I765,J765)&lt;3),"Please enter a complete assessment date.  ",IF(COUNTA(H765,I765,J765)=0,"",IF(COUNTIF(AN$2:AN$7306,H765&amp;I765&amp;J765)&gt;0,"","Enter a valid assessment date.  ")))</f>
        <v/>
      </c>
      <c r="BD767" s="37" t="str">
        <f>IF(AND(C765="",H765&amp;I765&amp;H765&amp;J765&lt;&gt;""),"Information on this lesion exists, but no evaluation result is entered.  ","")</f>
        <v/>
      </c>
      <c r="BE767" s="37" t="str">
        <f ca="1">IF(C765="","",IF(AZ761="","",IF(AZ761&gt;NOW(),"Visit date is in the future.  ","")))</f>
        <v/>
      </c>
      <c r="BF767" s="37" t="str">
        <f t="shared" ref="BF767" ca="1" si="395">IF(AZ765&lt;&gt;"",IF(AZ765&gt;NOW(),"Assessment date is in the future.  ",""),"")</f>
        <v/>
      </c>
      <c r="BG767" s="37" t="str">
        <f>IF(AND(C765&lt;&gt;"",F765&lt;&gt;""),"The result cannot be provided if indicated as Not Done.  ","")</f>
        <v/>
      </c>
      <c r="BH767" s="37" t="str">
        <f>IF(AZ761="","",IF(AZ761&lt;=AZ755,"Visit date is not after visit or assessment dates in the prior visit.  ",""))</f>
        <v/>
      </c>
      <c r="BI767" s="37" t="str">
        <f>IF(AZ765&lt;&gt;"",IF(AZ765&lt;=AZ755,"Assessment date is not after visit or assessment dates in the prior visit.  ",""),"")</f>
        <v/>
      </c>
      <c r="BJ767" s="37" t="str">
        <f>IF(AND(C758="",OR(C765&lt;&gt;"",F765&lt;&gt;"")),"The Visit ID is missing.  ","")</f>
        <v/>
      </c>
      <c r="BK767" s="37" t="str">
        <f>IF(AND(OR(C765&lt;&gt;"",F765&lt;&gt;""),C$19=""),"No V0 lesion information exists for this same lesion (if you are adding a NEW lesion, go to New Lesion section).  ","")</f>
        <v/>
      </c>
      <c r="BL767" s="37" t="str">
        <f>IF(AND(C765&lt;&gt;"",D765=""),"Select a Unit.  ","")</f>
        <v/>
      </c>
      <c r="BM767" s="37" t="str">
        <f>IF(AND(C765&lt;&gt;"",COUNTIF(AJ$2:AJ$21,C758)&gt;1),"Visit ID already used.  ","")</f>
        <v/>
      </c>
      <c r="CA767" s="37" t="str">
        <f ca="1">IF(BA767&amp;BB767&amp;BC767&amp;BD767&amp;BE767&amp;BF767&amp;BG767&amp;BH767&amp;BI767&amp;BJ767&amp;BK767&amp;BL767&amp;BM767&amp;BN767&amp;BO767&amp;BP767&amp;BQ767&amp;BR767&amp;BS767&amp;BT767&amp;BU767&amp;BV767&amp;BW767&amp;BX767&amp;BY767&amp;BZ767&lt;&gt;"","V5Issue","V5Clean")</f>
        <v>V5Clean</v>
      </c>
    </row>
    <row r="768" spans="1:80" x14ac:dyDescent="0.25">
      <c r="A768" s="51"/>
      <c r="B768" s="91"/>
      <c r="C768" s="91"/>
      <c r="D768" s="91"/>
      <c r="E768" s="91"/>
      <c r="F768" s="91"/>
      <c r="G768" s="91"/>
      <c r="H768" s="91"/>
      <c r="I768" s="91"/>
      <c r="J768" s="91"/>
      <c r="K768" s="91"/>
      <c r="L768" s="91"/>
      <c r="M768" s="91"/>
      <c r="N768" s="91"/>
      <c r="O768" s="91"/>
      <c r="P768" s="91"/>
      <c r="Q768" s="4"/>
      <c r="AN768" s="63" t="s">
        <v>3999</v>
      </c>
      <c r="AZ768" s="37" t="str">
        <f>IFERROR(IF(COUNTA(H768,I768,J768)=3,DATE(J768,MATCH(I768,{"Jan";"Feb";"Mar";"Apr";"May";"Jun";"Jul";"Aug";"Sep";"Oct";"Nov";"Dec"},0),H768),""),"")</f>
        <v/>
      </c>
    </row>
    <row r="769" spans="1:79" x14ac:dyDescent="0.25">
      <c r="A769" s="51"/>
      <c r="B769" s="4"/>
      <c r="C769" s="25"/>
      <c r="D769" s="25"/>
      <c r="E769" s="25"/>
      <c r="F769" s="25"/>
      <c r="G769" s="4"/>
      <c r="H769" s="19" t="s">
        <v>92</v>
      </c>
      <c r="I769" s="4"/>
      <c r="J769" s="4"/>
      <c r="K769" s="4"/>
      <c r="L769" s="51"/>
      <c r="M769" s="4"/>
      <c r="N769" s="4"/>
      <c r="O769" s="4"/>
      <c r="P769" s="4"/>
      <c r="Q769" s="4"/>
      <c r="AN769" s="63" t="s">
        <v>4000</v>
      </c>
      <c r="AZ769" s="37" t="str">
        <f>IFERROR(IF(COUNTA(H769,I769,J769)=3,DATE(J769,MATCH(I769,{"Jan";"Feb";"Mar";"Apr";"May";"Jun";"Jul";"Aug";"Sep";"Oct";"Nov";"Dec"},0),H769),""),"")</f>
        <v/>
      </c>
    </row>
    <row r="770" spans="1:79" x14ac:dyDescent="0.25">
      <c r="A770" s="51"/>
      <c r="B770" s="4"/>
      <c r="C770" s="25" t="s">
        <v>35</v>
      </c>
      <c r="D770" s="25" t="s">
        <v>36</v>
      </c>
      <c r="E770" s="25"/>
      <c r="F770" s="25" t="s">
        <v>315</v>
      </c>
      <c r="G770" s="4"/>
      <c r="H770" s="25" t="s">
        <v>47</v>
      </c>
      <c r="I770" s="25" t="s">
        <v>48</v>
      </c>
      <c r="J770" s="25" t="s">
        <v>49</v>
      </c>
      <c r="K770" s="4"/>
      <c r="L770" s="51"/>
      <c r="M770" s="4"/>
      <c r="N770" s="4"/>
      <c r="O770" s="4"/>
      <c r="P770" s="4"/>
      <c r="Q770" s="4"/>
      <c r="AN770" s="63" t="s">
        <v>4001</v>
      </c>
      <c r="AZ770" s="37" t="str">
        <f>IFERROR(IF(COUNTA(H770,I770,J770)=3,DATE(J770,MATCH(I770,{"Jan";"Feb";"Mar";"Apr";"May";"Jun";"Jul";"Aug";"Sep";"Oct";"Nov";"Dec"},0),H770),""),"")</f>
        <v/>
      </c>
    </row>
    <row r="771" spans="1:79" x14ac:dyDescent="0.25">
      <c r="A771" s="51"/>
      <c r="B771" s="34" t="str">
        <f xml:space="preserve"> C758&amp;" Target Lesion (T2)"</f>
        <v>V5 Target Lesion (T2)</v>
      </c>
      <c r="C771" s="16"/>
      <c r="D771" s="15" t="s">
        <v>9</v>
      </c>
      <c r="E771" s="4"/>
      <c r="F771" s="17"/>
      <c r="G771" s="4"/>
      <c r="H771" s="32"/>
      <c r="I771" s="32"/>
      <c r="J771" s="32"/>
      <c r="K771" s="4"/>
      <c r="L771" s="51"/>
      <c r="M771" s="51"/>
      <c r="N771" s="51"/>
      <c r="O771" s="51"/>
      <c r="P771" s="51"/>
      <c r="Q771" s="4"/>
      <c r="AN771" s="63" t="s">
        <v>4002</v>
      </c>
      <c r="AZ771" s="37" t="str">
        <f>IFERROR(IF(COUNTA(H771,I771,J771)=3,DATE(J771,MATCH(I771,{"Jan";"Feb";"Mar";"Apr";"May";"Jun";"Jul";"Aug";"Sep";"Oct";"Nov";"Dec"},0),H771),""),"")</f>
        <v/>
      </c>
    </row>
    <row r="772" spans="1:79" x14ac:dyDescent="0.25">
      <c r="A772" s="51"/>
      <c r="B772" s="23" t="s">
        <v>890</v>
      </c>
      <c r="C772" s="23" t="s">
        <v>891</v>
      </c>
      <c r="D772" s="23" t="s">
        <v>892</v>
      </c>
      <c r="E772" s="26"/>
      <c r="F772" s="23" t="s">
        <v>893</v>
      </c>
      <c r="G772" s="26"/>
      <c r="H772" s="23" t="s">
        <v>894</v>
      </c>
      <c r="I772" s="23" t="s">
        <v>895</v>
      </c>
      <c r="J772" s="23" t="s">
        <v>896</v>
      </c>
      <c r="K772" s="4"/>
      <c r="L772" s="27"/>
      <c r="M772" s="28"/>
      <c r="N772" s="27"/>
      <c r="O772" s="28"/>
      <c r="P772" s="27"/>
      <c r="Q772" s="4"/>
      <c r="AN772" s="63" t="s">
        <v>4003</v>
      </c>
      <c r="AZ772" s="37" t="str">
        <f>IFERROR(IF(COUNTA(H772,I772,J772)=3,DATE(J772,MATCH(I772,{"Jan";"Feb";"Mar";"Apr";"May";"Jun";"Jul";"Aug";"Sep";"Oct";"Nov";"Dec"},0),H772),""),"")</f>
        <v/>
      </c>
    </row>
    <row r="773" spans="1:79" x14ac:dyDescent="0.25">
      <c r="A773" s="51"/>
      <c r="B773" s="90" t="str">
        <f ca="1">BA773&amp;BB773&amp;BC773&amp;BD773&amp;BE773&amp;BF773&amp;BG773&amp;BH773&amp;BI773&amp;BJ773&amp;BK773&amp;BL773&amp;BM773</f>
        <v/>
      </c>
      <c r="C773" s="91"/>
      <c r="D773" s="91"/>
      <c r="E773" s="91"/>
      <c r="F773" s="91"/>
      <c r="G773" s="91"/>
      <c r="H773" s="91"/>
      <c r="I773" s="91"/>
      <c r="J773" s="91"/>
      <c r="K773" s="91"/>
      <c r="L773" s="91"/>
      <c r="M773" s="91"/>
      <c r="N773" s="91"/>
      <c r="O773" s="91"/>
      <c r="P773" s="91"/>
      <c r="Q773" s="4"/>
      <c r="AN773" s="63" t="s">
        <v>4004</v>
      </c>
      <c r="AZ773" s="37" t="str">
        <f>IFERROR(IF(COUNTA(H773,I773,J773)=3,DATE(J773,MATCH(I773,{"Jan";"Feb";"Mar";"Apr";"May";"Jun";"Jul";"Aug";"Sep";"Oct";"Nov";"Dec"},0),H773),""),"")</f>
        <v/>
      </c>
      <c r="BA773" s="37" t="str">
        <f>IF(AND(C761="",H771="",C771&lt;&gt;""),"Please enter a complete visit or assessment date.  ","")</f>
        <v/>
      </c>
      <c r="BB773" s="37" t="str">
        <f>IF(C771="","",IF(AND(COUNTA(C761,D761,E761)&gt;1,COUNTA(C761,D761,E761)&lt;3),"Please enter a complete visit date.  ",IF(COUNTA(C761,D761,E761)=0,"",IF(COUNTIF(AN$2:AN$7306,C761&amp;D761&amp;E761)&gt;0,"","Enter a valid visit date.  "))))</f>
        <v/>
      </c>
      <c r="BC773" s="37" t="str">
        <f>IF(AND(COUNTA(H771,I771,J771)&gt;1,COUNTA(H771,I771,J771)&lt;3),"Please enter a complete assessment date.  ",IF(COUNTA(H771,I771,J771)=0,"",IF(COUNTIF(AN$2:AN$7306,H771&amp;I771&amp;J771)&gt;0,"","Enter a valid assessment date.  ")))</f>
        <v/>
      </c>
      <c r="BD773" s="37" t="str">
        <f t="shared" ref="BD773" si="396">IF(AND(C771="",H771&amp;I771&amp;H771&amp;J771&lt;&gt;""),"Information on this lesion exists, but no evaluation result is entered.  ","")</f>
        <v/>
      </c>
      <c r="BE773" s="37" t="str">
        <f ca="1">IF(C771="","",IF(AZ761="","",IF(AZ761&gt;NOW(),"Visit date is in the future.  ","")))</f>
        <v/>
      </c>
      <c r="BF773" s="37" t="str">
        <f t="shared" ref="BF773" ca="1" si="397">IF(AZ771&lt;&gt;"",IF(AZ771&gt;NOW(),"Assessment date is in the future.  ",""),"")</f>
        <v/>
      </c>
      <c r="BG773" s="37" t="str">
        <f t="shared" ref="BG773" si="398">IF(AND(C771&lt;&gt;"",F771&lt;&gt;""),"The result cannot be provided if indicated as Not Done.  ","")</f>
        <v/>
      </c>
      <c r="BH773" s="37" t="str">
        <f>IF(AZ761="","",IF(AZ761&lt;=AZ755,"Visit date is not after visit or assessment dates in the prior visit.  ",""))</f>
        <v/>
      </c>
      <c r="BI773" s="37" t="str">
        <f>IF(AZ771&lt;&gt;"",IF(AZ771&lt;=AZ755,"Assessment date is not after visit or assessment dates in the prior visit.  ",""),"")</f>
        <v/>
      </c>
      <c r="BJ773" s="37" t="str">
        <f>IF(AND(C758="",OR(C771&lt;&gt;"",F771&lt;&gt;"")),"The Visit ID is missing.  ","")</f>
        <v/>
      </c>
      <c r="BK773" s="37" t="str">
        <f>IF(AND(OR(C771&lt;&gt;"",F771&lt;&gt;""),C$25=""),"No V0 lesion information exists for this same lesion (if you are adding a NEW lesion, go to New Lesion section).  ","")</f>
        <v/>
      </c>
      <c r="BL773" s="37" t="str">
        <f t="shared" ref="BL773" si="399">IF(AND(C771&lt;&gt;"",D771=""),"Select a Unit.  ","")</f>
        <v/>
      </c>
      <c r="BM773" s="37" t="str">
        <f>IF(AND(C771&lt;&gt;"",COUNTIF(AJ$2:AJ$21,C758)&gt;1),"Visit ID already used.  ","")</f>
        <v/>
      </c>
      <c r="CA773" s="37" t="str">
        <f ca="1">IF(BA773&amp;BB773&amp;BC773&amp;BD773&amp;BE773&amp;BF773&amp;BG773&amp;BH773&amp;BI773&amp;BJ773&amp;BK773&amp;BL773&amp;BM773&amp;BN773&amp;BO773&amp;BP773&amp;BQ773&amp;BR773&amp;BS773&amp;BT773&amp;BU773&amp;BV773&amp;BW773&amp;BX773&amp;BY773&amp;BZ773&lt;&gt;"","V5Issue","V5Clean")</f>
        <v>V5Clean</v>
      </c>
    </row>
    <row r="774" spans="1:79" x14ac:dyDescent="0.25">
      <c r="A774" s="51"/>
      <c r="B774" s="91"/>
      <c r="C774" s="91"/>
      <c r="D774" s="91"/>
      <c r="E774" s="91"/>
      <c r="F774" s="91"/>
      <c r="G774" s="91"/>
      <c r="H774" s="91"/>
      <c r="I774" s="91"/>
      <c r="J774" s="91"/>
      <c r="K774" s="91"/>
      <c r="L774" s="91"/>
      <c r="M774" s="91"/>
      <c r="N774" s="91"/>
      <c r="O774" s="91"/>
      <c r="P774" s="91"/>
      <c r="Q774" s="4"/>
      <c r="AN774" s="63" t="s">
        <v>4005</v>
      </c>
      <c r="AZ774" s="37" t="str">
        <f>IFERROR(IF(COUNTA(H774,I774,J774)=3,DATE(J774,MATCH(I774,{"Jan";"Feb";"Mar";"Apr";"May";"Jun";"Jul";"Aug";"Sep";"Oct";"Nov";"Dec"},0),H774),""),"")</f>
        <v/>
      </c>
    </row>
    <row r="775" spans="1:79" x14ac:dyDescent="0.25">
      <c r="A775" s="51"/>
      <c r="B775" s="4"/>
      <c r="C775" s="25"/>
      <c r="D775" s="25"/>
      <c r="E775" s="25"/>
      <c r="F775" s="25"/>
      <c r="G775" s="4"/>
      <c r="H775" s="19" t="s">
        <v>92</v>
      </c>
      <c r="I775" s="4"/>
      <c r="J775" s="4"/>
      <c r="K775" s="4"/>
      <c r="L775" s="51"/>
      <c r="M775" s="4"/>
      <c r="N775" s="4"/>
      <c r="O775" s="4"/>
      <c r="P775" s="4"/>
      <c r="Q775" s="4"/>
      <c r="AN775" s="63" t="s">
        <v>4006</v>
      </c>
      <c r="AZ775" s="37" t="str">
        <f>IFERROR(IF(COUNTA(H775,I775,J775)=3,DATE(J775,MATCH(I775,{"Jan";"Feb";"Mar";"Apr";"May";"Jun";"Jul";"Aug";"Sep";"Oct";"Nov";"Dec"},0),H775),""),"")</f>
        <v/>
      </c>
    </row>
    <row r="776" spans="1:79" x14ac:dyDescent="0.25">
      <c r="A776" s="51"/>
      <c r="B776" s="4"/>
      <c r="C776" s="25" t="s">
        <v>35</v>
      </c>
      <c r="D776" s="25" t="s">
        <v>36</v>
      </c>
      <c r="E776" s="25"/>
      <c r="F776" s="25" t="s">
        <v>315</v>
      </c>
      <c r="G776" s="4"/>
      <c r="H776" s="25" t="s">
        <v>47</v>
      </c>
      <c r="I776" s="25" t="s">
        <v>48</v>
      </c>
      <c r="J776" s="25" t="s">
        <v>49</v>
      </c>
      <c r="K776" s="4"/>
      <c r="L776" s="51"/>
      <c r="M776" s="4"/>
      <c r="N776" s="4"/>
      <c r="O776" s="4"/>
      <c r="P776" s="4"/>
      <c r="Q776" s="4"/>
      <c r="AN776" s="63" t="s">
        <v>4007</v>
      </c>
      <c r="AZ776" s="37" t="str">
        <f>IFERROR(IF(COUNTA(H776,I776,J776)=3,DATE(J776,MATCH(I776,{"Jan";"Feb";"Mar";"Apr";"May";"Jun";"Jul";"Aug";"Sep";"Oct";"Nov";"Dec"},0),H776),""),"")</f>
        <v/>
      </c>
    </row>
    <row r="777" spans="1:79" x14ac:dyDescent="0.25">
      <c r="A777" s="51"/>
      <c r="B777" s="34" t="str">
        <f xml:space="preserve"> C758&amp;"  Target Lesion (T3)"</f>
        <v>V5  Target Lesion (T3)</v>
      </c>
      <c r="C777" s="16"/>
      <c r="D777" s="15" t="s">
        <v>9</v>
      </c>
      <c r="E777" s="4"/>
      <c r="F777" s="17"/>
      <c r="G777" s="4"/>
      <c r="H777" s="32"/>
      <c r="I777" s="32"/>
      <c r="J777" s="32"/>
      <c r="K777" s="4"/>
      <c r="L777" s="51"/>
      <c r="M777" s="51"/>
      <c r="N777" s="51"/>
      <c r="O777" s="51"/>
      <c r="P777" s="51"/>
      <c r="Q777" s="4"/>
      <c r="AN777" s="63" t="s">
        <v>4008</v>
      </c>
      <c r="AZ777" s="37" t="str">
        <f>IFERROR(IF(COUNTA(H777,I777,J777)=3,DATE(J777,MATCH(I777,{"Jan";"Feb";"Mar";"Apr";"May";"Jun";"Jul";"Aug";"Sep";"Oct";"Nov";"Dec"},0),H777),""),"")</f>
        <v/>
      </c>
    </row>
    <row r="778" spans="1:79" x14ac:dyDescent="0.25">
      <c r="A778" s="51"/>
      <c r="B778" s="23" t="s">
        <v>897</v>
      </c>
      <c r="C778" s="23" t="s">
        <v>898</v>
      </c>
      <c r="D778" s="23" t="s">
        <v>899</v>
      </c>
      <c r="E778" s="26"/>
      <c r="F778" s="23" t="s">
        <v>900</v>
      </c>
      <c r="G778" s="26"/>
      <c r="H778" s="23" t="s">
        <v>901</v>
      </c>
      <c r="I778" s="23" t="s">
        <v>902</v>
      </c>
      <c r="J778" s="23" t="s">
        <v>903</v>
      </c>
      <c r="K778" s="4"/>
      <c r="L778" s="27"/>
      <c r="M778" s="28"/>
      <c r="N778" s="27"/>
      <c r="O778" s="28"/>
      <c r="P778" s="27"/>
      <c r="Q778" s="4"/>
      <c r="AN778" s="63" t="s">
        <v>4009</v>
      </c>
      <c r="AZ778" s="37" t="str">
        <f>IFERROR(IF(COUNTA(H778,I778,J778)=3,DATE(J778,MATCH(I778,{"Jan";"Feb";"Mar";"Apr";"May";"Jun";"Jul";"Aug";"Sep";"Oct";"Nov";"Dec"},0),H778),""),"")</f>
        <v/>
      </c>
    </row>
    <row r="779" spans="1:79" x14ac:dyDescent="0.25">
      <c r="A779" s="51"/>
      <c r="B779" s="90" t="str">
        <f ca="1">BA779&amp;BB779&amp;BC779&amp;BD779&amp;BE779&amp;BF779&amp;BG779&amp;BH779&amp;BI779&amp;BJ779&amp;BK779&amp;BL779&amp;BM779</f>
        <v/>
      </c>
      <c r="C779" s="91"/>
      <c r="D779" s="91"/>
      <c r="E779" s="91"/>
      <c r="F779" s="91"/>
      <c r="G779" s="91"/>
      <c r="H779" s="91"/>
      <c r="I779" s="91"/>
      <c r="J779" s="91"/>
      <c r="K779" s="91"/>
      <c r="L779" s="91"/>
      <c r="M779" s="91"/>
      <c r="N779" s="91"/>
      <c r="O779" s="91"/>
      <c r="P779" s="91"/>
      <c r="Q779" s="4"/>
      <c r="AN779" s="63" t="s">
        <v>4010</v>
      </c>
      <c r="AZ779" s="37" t="str">
        <f>IFERROR(IF(COUNTA(H779,I779,J779)=3,DATE(J779,MATCH(I779,{"Jan";"Feb";"Mar";"Apr";"May";"Jun";"Jul";"Aug";"Sep";"Oct";"Nov";"Dec"},0),H779),""),"")</f>
        <v/>
      </c>
      <c r="BA779" s="37" t="str">
        <f>IF(AND(C761="",H777="",C777&lt;&gt;""),"Please enter a complete visit or assessment date.  ","")</f>
        <v/>
      </c>
      <c r="BB779" s="37" t="str">
        <f>IF(C777="","",IF(AND(COUNTA(C761,D761,E761)&gt;1,COUNTA(C761,D761,E761)&lt;3),"Please enter a complete visit date.  ",IF(COUNTA(C761,D761,E761)=0,"",IF(COUNTIF(AN$2:AN$7306,C761&amp;D761&amp;E761)&gt;0,"","Enter a valid visit date.  "))))</f>
        <v/>
      </c>
      <c r="BC779" s="37" t="str">
        <f>IF(AND(COUNTA(H777,I777,J777)&gt;1,COUNTA(H777,I777,J777)&lt;3),"Please enter a complete assessment date.  ",IF(COUNTA(H777,I777,J777)=0,"",IF(COUNTIF(AN$2:AN$7306,H777&amp;I777&amp;J777)&gt;0,"","Enter a valid assessment date.  ")))</f>
        <v/>
      </c>
      <c r="BD779" s="37" t="str">
        <f t="shared" ref="BD779" si="400">IF(AND(C777="",H777&amp;I777&amp;H777&amp;J777&lt;&gt;""),"Information on this lesion exists, but no evaluation result is entered.  ","")</f>
        <v/>
      </c>
      <c r="BE779" s="37" t="str">
        <f ca="1">IF(C777="","",IF(AZ761="","",IF(AZ761&gt;NOW(),"Visit date is in the future.  ","")))</f>
        <v/>
      </c>
      <c r="BF779" s="37" t="str">
        <f t="shared" ref="BF779" ca="1" si="401">IF(AZ777&lt;&gt;"",IF(AZ777&gt;NOW(),"Assessment date is in the future.  ",""),"")</f>
        <v/>
      </c>
      <c r="BG779" s="37" t="str">
        <f t="shared" ref="BG779" si="402">IF(AND(C777&lt;&gt;"",F777&lt;&gt;""),"The result cannot be provided if indicated as Not Done.  ","")</f>
        <v/>
      </c>
      <c r="BH779" s="37" t="str">
        <f>IF(AZ761="","",IF(AZ761&lt;=AZ755,"Visit date is not after visit or assessment dates in the prior visit.  ",""))</f>
        <v/>
      </c>
      <c r="BI779" s="37" t="str">
        <f>IF(AZ777&lt;&gt;"",IF(AZ777&lt;=AZ755,"Assessment date is not after visit or assessment dates in the prior visit.  ",""),"")</f>
        <v/>
      </c>
      <c r="BJ779" s="37" t="str">
        <f>IF(AND(C758="",OR(C777&lt;&gt;"",F777&lt;&gt;"")),"The Visit ID is missing.  ","")</f>
        <v/>
      </c>
      <c r="BK779" s="37" t="str">
        <f>IF(AND(OR(C777&lt;&gt;"",F777&lt;&gt;""),C$31=""),"No V0 lesion information exists for this same lesion (if you are adding a NEW lesion, go to New Lesion section).  ","")</f>
        <v/>
      </c>
      <c r="BL779" s="37" t="str">
        <f t="shared" ref="BL779" si="403">IF(AND(C777&lt;&gt;"",D777=""),"Select a Unit.  ","")</f>
        <v/>
      </c>
      <c r="BM779" s="37" t="str">
        <f>IF(AND(C777&lt;&gt;"",COUNTIF(AJ$2:AJ$21,C758)&gt;1),"Visit ID already used.  ","")</f>
        <v/>
      </c>
      <c r="CA779" s="37" t="str">
        <f ca="1">IF(BA779&amp;BB779&amp;BC779&amp;BD779&amp;BE779&amp;BF779&amp;BG779&amp;BH779&amp;BI779&amp;BJ779&amp;BK779&amp;BL779&amp;BM779&amp;BN779&amp;BO779&amp;BP779&amp;BQ779&amp;BR779&amp;BS779&amp;BT779&amp;BU779&amp;BV779&amp;BW779&amp;BX779&amp;BY779&amp;BZ779&lt;&gt;"","V5Issue","V5Clean")</f>
        <v>V5Clean</v>
      </c>
    </row>
    <row r="780" spans="1:79" x14ac:dyDescent="0.25">
      <c r="A780" s="51"/>
      <c r="B780" s="91"/>
      <c r="C780" s="91"/>
      <c r="D780" s="91"/>
      <c r="E780" s="91"/>
      <c r="F780" s="91"/>
      <c r="G780" s="91"/>
      <c r="H780" s="91"/>
      <c r="I780" s="91"/>
      <c r="J780" s="91"/>
      <c r="K780" s="91"/>
      <c r="L780" s="91"/>
      <c r="M780" s="91"/>
      <c r="N780" s="91"/>
      <c r="O780" s="91"/>
      <c r="P780" s="91"/>
      <c r="Q780" s="4"/>
      <c r="AN780" s="63" t="s">
        <v>4011</v>
      </c>
      <c r="AZ780" s="37" t="str">
        <f>IFERROR(IF(COUNTA(H780,I780,J780)=3,DATE(J780,MATCH(I780,{"Jan";"Feb";"Mar";"Apr";"May";"Jun";"Jul";"Aug";"Sep";"Oct";"Nov";"Dec"},0),H780),""),"")</f>
        <v/>
      </c>
    </row>
    <row r="781" spans="1:79" x14ac:dyDescent="0.25">
      <c r="A781" s="51"/>
      <c r="B781" s="4"/>
      <c r="C781" s="25"/>
      <c r="D781" s="25"/>
      <c r="E781" s="25"/>
      <c r="F781" s="25"/>
      <c r="G781" s="4"/>
      <c r="H781" s="19" t="s">
        <v>92</v>
      </c>
      <c r="I781" s="4"/>
      <c r="J781" s="4"/>
      <c r="K781" s="4"/>
      <c r="L781" s="51"/>
      <c r="M781" s="4"/>
      <c r="N781" s="4"/>
      <c r="O781" s="4"/>
      <c r="P781" s="4"/>
      <c r="Q781" s="4"/>
      <c r="AN781" s="63" t="s">
        <v>4012</v>
      </c>
      <c r="AZ781" s="37" t="str">
        <f>IFERROR(IF(COUNTA(H781,I781,J781)=3,DATE(J781,MATCH(I781,{"Jan";"Feb";"Mar";"Apr";"May";"Jun";"Jul";"Aug";"Sep";"Oct";"Nov";"Dec"},0),H781),""),"")</f>
        <v/>
      </c>
    </row>
    <row r="782" spans="1:79" x14ac:dyDescent="0.25">
      <c r="A782" s="51"/>
      <c r="B782" s="4"/>
      <c r="C782" s="25" t="s">
        <v>35</v>
      </c>
      <c r="D782" s="25" t="s">
        <v>36</v>
      </c>
      <c r="E782" s="25"/>
      <c r="F782" s="25" t="s">
        <v>315</v>
      </c>
      <c r="G782" s="4"/>
      <c r="H782" s="25" t="s">
        <v>47</v>
      </c>
      <c r="I782" s="25" t="s">
        <v>48</v>
      </c>
      <c r="J782" s="25" t="s">
        <v>49</v>
      </c>
      <c r="K782" s="4"/>
      <c r="L782" s="51"/>
      <c r="M782" s="4"/>
      <c r="N782" s="4"/>
      <c r="O782" s="4"/>
      <c r="P782" s="4"/>
      <c r="Q782" s="4"/>
      <c r="AN782" s="63" t="s">
        <v>4013</v>
      </c>
      <c r="AZ782" s="37" t="str">
        <f>IFERROR(IF(COUNTA(H782,I782,J782)=3,DATE(J782,MATCH(I782,{"Jan";"Feb";"Mar";"Apr";"May";"Jun";"Jul";"Aug";"Sep";"Oct";"Nov";"Dec"},0),H782),""),"")</f>
        <v/>
      </c>
    </row>
    <row r="783" spans="1:79" x14ac:dyDescent="0.25">
      <c r="A783" s="51"/>
      <c r="B783" s="34" t="str">
        <f xml:space="preserve"> C758&amp;"  Target Lesion (T4)"</f>
        <v>V5  Target Lesion (T4)</v>
      </c>
      <c r="C783" s="16"/>
      <c r="D783" s="15" t="s">
        <v>9</v>
      </c>
      <c r="E783" s="4"/>
      <c r="F783" s="17"/>
      <c r="G783" s="4"/>
      <c r="H783" s="32"/>
      <c r="I783" s="32"/>
      <c r="J783" s="32"/>
      <c r="K783" s="4"/>
      <c r="L783" s="51"/>
      <c r="M783" s="51"/>
      <c r="N783" s="51"/>
      <c r="O783" s="51"/>
      <c r="P783" s="51"/>
      <c r="Q783" s="4"/>
      <c r="AN783" s="63" t="s">
        <v>4014</v>
      </c>
      <c r="AZ783" s="37" t="str">
        <f>IFERROR(IF(COUNTA(H783,I783,J783)=3,DATE(J783,MATCH(I783,{"Jan";"Feb";"Mar";"Apr";"May";"Jun";"Jul";"Aug";"Sep";"Oct";"Nov";"Dec"},0),H783),""),"")</f>
        <v/>
      </c>
    </row>
    <row r="784" spans="1:79" x14ac:dyDescent="0.25">
      <c r="A784" s="51"/>
      <c r="B784" s="23" t="s">
        <v>904</v>
      </c>
      <c r="C784" s="23" t="s">
        <v>905</v>
      </c>
      <c r="D784" s="23" t="s">
        <v>906</v>
      </c>
      <c r="E784" s="26"/>
      <c r="F784" s="23" t="s">
        <v>907</v>
      </c>
      <c r="G784" s="26"/>
      <c r="H784" s="23" t="s">
        <v>908</v>
      </c>
      <c r="I784" s="23" t="s">
        <v>909</v>
      </c>
      <c r="J784" s="23" t="s">
        <v>910</v>
      </c>
      <c r="K784" s="4"/>
      <c r="L784" s="27"/>
      <c r="M784" s="28"/>
      <c r="N784" s="27"/>
      <c r="O784" s="28"/>
      <c r="P784" s="27"/>
      <c r="Q784" s="4"/>
      <c r="AN784" s="63" t="s">
        <v>4015</v>
      </c>
      <c r="AZ784" s="37" t="str">
        <f>IFERROR(IF(COUNTA(H784,I784,J784)=3,DATE(J784,MATCH(I784,{"Jan";"Feb";"Mar";"Apr";"May";"Jun";"Jul";"Aug";"Sep";"Oct";"Nov";"Dec"},0),H784),""),"")</f>
        <v/>
      </c>
    </row>
    <row r="785" spans="1:79" x14ac:dyDescent="0.25">
      <c r="A785" s="51"/>
      <c r="B785" s="90" t="str">
        <f ca="1">BA785&amp;BB785&amp;BC785&amp;BD785&amp;BE785&amp;BF785&amp;BG785&amp;BH785&amp;BI785&amp;BJ785&amp;BK785&amp;BL785&amp;BM785</f>
        <v/>
      </c>
      <c r="C785" s="91"/>
      <c r="D785" s="91"/>
      <c r="E785" s="91"/>
      <c r="F785" s="91"/>
      <c r="G785" s="91"/>
      <c r="H785" s="91"/>
      <c r="I785" s="91"/>
      <c r="J785" s="91"/>
      <c r="K785" s="91"/>
      <c r="L785" s="91"/>
      <c r="M785" s="91"/>
      <c r="N785" s="91"/>
      <c r="O785" s="91"/>
      <c r="P785" s="91"/>
      <c r="Q785" s="4"/>
      <c r="AN785" s="63" t="s">
        <v>4016</v>
      </c>
      <c r="AZ785" s="37" t="str">
        <f>IFERROR(IF(COUNTA(H785,I785,J785)=3,DATE(J785,MATCH(I785,{"Jan";"Feb";"Mar";"Apr";"May";"Jun";"Jul";"Aug";"Sep";"Oct";"Nov";"Dec"},0),H785),""),"")</f>
        <v/>
      </c>
      <c r="BA785" s="37" t="str">
        <f>IF(AND(C761="",H783="",C783&lt;&gt;""),"Please enter a complete visit or assessment date.  ","")</f>
        <v/>
      </c>
      <c r="BB785" s="37" t="str">
        <f>IF(C783="","",IF(AND(COUNTA(C761,D761,E761)&gt;1,COUNTA(C761,D761,E761)&lt;3),"Please enter a complete visit date.  ",IF(COUNTA(C761,D761,E761)=0,"",IF(COUNTIF(AN$2:AN$7306,C761&amp;D761&amp;E761)&gt;0,"","Enter a valid visit date.  "))))</f>
        <v/>
      </c>
      <c r="BC785" s="37" t="str">
        <f>IF(AND(COUNTA(H783,I783,J783)&gt;1,COUNTA(H783,I783,J783)&lt;3),"Please enter a complete assessment date.  ",IF(COUNTA(H783,I783,J783)=0,"",IF(COUNTIF(AN$2:AN$7306,H783&amp;I783&amp;J783)&gt;0,"","Enter a valid assessment date.  ")))</f>
        <v/>
      </c>
      <c r="BD785" s="37" t="str">
        <f t="shared" ref="BD785" si="404">IF(AND(C783="",H783&amp;I783&amp;H783&amp;J783&lt;&gt;""),"Information on this lesion exists, but no evaluation result is entered.  ","")</f>
        <v/>
      </c>
      <c r="BE785" s="37" t="str">
        <f ca="1">IF(C783="","",IF(AZ761="","",IF(AZ761&gt;NOW(),"Visit date is in the future.  ","")))</f>
        <v/>
      </c>
      <c r="BF785" s="37" t="str">
        <f t="shared" ref="BF785" ca="1" si="405">IF(AZ783&lt;&gt;"",IF(AZ783&gt;NOW(),"Assessment date is in the future.  ",""),"")</f>
        <v/>
      </c>
      <c r="BG785" s="37" t="str">
        <f t="shared" ref="BG785" si="406">IF(AND(C783&lt;&gt;"",F783&lt;&gt;""),"The result cannot be provided if indicated as Not Done.  ","")</f>
        <v/>
      </c>
      <c r="BH785" s="37" t="str">
        <f>IF(AZ761="","",IF(AZ761&lt;=AZ755,"Visit date is not after visit or assessment dates in the prior visit.  ",""))</f>
        <v/>
      </c>
      <c r="BI785" s="37" t="str">
        <f>IF(AZ783&lt;&gt;"",IF(AZ783&lt;=AZ755,"Assessment date is not after visit or assessment dates in the prior visit.  ",""),"")</f>
        <v/>
      </c>
      <c r="BJ785" s="37" t="str">
        <f>IF(AND(C758="",OR(C783&lt;&gt;"",F783&lt;&gt;"")),"The Visit ID is missing.  ","")</f>
        <v/>
      </c>
      <c r="BK785" s="37" t="str">
        <f>IF(AND(OR(C783&lt;&gt;"",F783&lt;&gt;""),C$37=""),"No V0 lesion information exists for this same lesion (if you are adding a NEW lesion, go to New Lesion section).  ","")</f>
        <v/>
      </c>
      <c r="BL785" s="37" t="str">
        <f t="shared" ref="BL785" si="407">IF(AND(C783&lt;&gt;"",D783=""),"Select a Unit.  ","")</f>
        <v/>
      </c>
      <c r="BM785" s="37" t="str">
        <f>IF(AND(C783&lt;&gt;"",COUNTIF(AJ$2:AJ$21,C758)&gt;1),"Visit ID already used.  ","")</f>
        <v/>
      </c>
      <c r="CA785" s="37" t="str">
        <f ca="1">IF(BA785&amp;BB785&amp;BC785&amp;BD785&amp;BE785&amp;BF785&amp;BG785&amp;BH785&amp;BI785&amp;BJ785&amp;BK785&amp;BL785&amp;BM785&amp;BN785&amp;BO785&amp;BP785&amp;BQ785&amp;BR785&amp;BS785&amp;BT785&amp;BU785&amp;BV785&amp;BW785&amp;BX785&amp;BY785&amp;BZ785&lt;&gt;"","V5Issue","V5Clean")</f>
        <v>V5Clean</v>
      </c>
    </row>
    <row r="786" spans="1:79" x14ac:dyDescent="0.25">
      <c r="A786" s="51"/>
      <c r="B786" s="91"/>
      <c r="C786" s="91"/>
      <c r="D786" s="91"/>
      <c r="E786" s="91"/>
      <c r="F786" s="91"/>
      <c r="G786" s="91"/>
      <c r="H786" s="91"/>
      <c r="I786" s="91"/>
      <c r="J786" s="91"/>
      <c r="K786" s="91"/>
      <c r="L786" s="91"/>
      <c r="M786" s="91"/>
      <c r="N786" s="91"/>
      <c r="O786" s="91"/>
      <c r="P786" s="91"/>
      <c r="Q786" s="51"/>
      <c r="R786" s="67"/>
      <c r="S786" s="67"/>
      <c r="T786" s="67"/>
      <c r="U786" s="67"/>
      <c r="V786" s="67"/>
      <c r="W786" s="67"/>
      <c r="X786" s="67"/>
      <c r="Y786" s="67"/>
      <c r="Z786" s="67"/>
      <c r="AA786" s="67"/>
      <c r="AB786" s="67"/>
      <c r="AC786" s="67"/>
      <c r="AD786" s="67"/>
      <c r="AE786" s="67"/>
      <c r="AF786" s="67"/>
      <c r="AG786" s="67"/>
      <c r="AH786" s="67"/>
      <c r="AI786" s="67"/>
      <c r="AK786" s="67"/>
      <c r="AL786" s="67"/>
      <c r="AM786" s="67"/>
      <c r="AN786" s="63" t="s">
        <v>4017</v>
      </c>
      <c r="AO786" s="67"/>
      <c r="AP786" s="67"/>
      <c r="AQ786" s="67"/>
      <c r="AR786" s="67"/>
      <c r="AS786" s="67"/>
      <c r="AT786" s="67"/>
      <c r="AU786" s="67"/>
      <c r="AV786" s="67"/>
      <c r="AW786" s="67"/>
      <c r="AX786" s="67"/>
      <c r="AY786" s="67"/>
      <c r="AZ786" s="37" t="str">
        <f>IFERROR(IF(COUNTA(H786,I786,J786)=3,DATE(J786,MATCH(I786,{"Jan";"Feb";"Mar";"Apr";"May";"Jun";"Jul";"Aug";"Sep";"Oct";"Nov";"Dec"},0),H786),""),"")</f>
        <v/>
      </c>
    </row>
    <row r="787" spans="1:79" x14ac:dyDescent="0.25">
      <c r="A787" s="51"/>
      <c r="B787" s="4"/>
      <c r="C787" s="25"/>
      <c r="D787" s="25"/>
      <c r="E787" s="25"/>
      <c r="F787" s="25"/>
      <c r="G787" s="4"/>
      <c r="H787" s="19" t="s">
        <v>92</v>
      </c>
      <c r="I787" s="4"/>
      <c r="J787" s="4"/>
      <c r="K787" s="4"/>
      <c r="L787" s="51"/>
      <c r="M787" s="4"/>
      <c r="N787" s="4"/>
      <c r="O787" s="4"/>
      <c r="P787" s="4"/>
      <c r="Q787" s="51"/>
      <c r="R787" s="67"/>
      <c r="S787" s="67"/>
      <c r="T787" s="67"/>
      <c r="U787" s="67"/>
      <c r="V787" s="67"/>
      <c r="W787" s="67"/>
      <c r="X787" s="67"/>
      <c r="Y787" s="67"/>
      <c r="Z787" s="67"/>
      <c r="AA787" s="67"/>
      <c r="AB787" s="67"/>
      <c r="AC787" s="67"/>
      <c r="AD787" s="67"/>
      <c r="AE787" s="67"/>
      <c r="AF787" s="67"/>
      <c r="AG787" s="67"/>
      <c r="AH787" s="67"/>
      <c r="AI787" s="67"/>
      <c r="AK787" s="67"/>
      <c r="AL787" s="67"/>
      <c r="AM787" s="67"/>
      <c r="AN787" s="63" t="s">
        <v>4018</v>
      </c>
      <c r="AO787" s="67"/>
      <c r="AP787" s="67"/>
      <c r="AQ787" s="67"/>
      <c r="AR787" s="67"/>
      <c r="AS787" s="67"/>
      <c r="AT787" s="67"/>
      <c r="AU787" s="67"/>
      <c r="AV787" s="67"/>
      <c r="AW787" s="67"/>
      <c r="AX787" s="67"/>
      <c r="AY787" s="67"/>
      <c r="AZ787" s="37" t="str">
        <f>IFERROR(IF(COUNTA(H787,I787,J787)=3,DATE(J787,MATCH(I787,{"Jan";"Feb";"Mar";"Apr";"May";"Jun";"Jul";"Aug";"Sep";"Oct";"Nov";"Dec"},0),H787),""),"")</f>
        <v/>
      </c>
    </row>
    <row r="788" spans="1:79" x14ac:dyDescent="0.25">
      <c r="A788" s="51"/>
      <c r="B788" s="4"/>
      <c r="C788" s="25" t="s">
        <v>35</v>
      </c>
      <c r="D788" s="25" t="s">
        <v>36</v>
      </c>
      <c r="E788" s="25"/>
      <c r="F788" s="25" t="s">
        <v>315</v>
      </c>
      <c r="G788" s="4"/>
      <c r="H788" s="25" t="s">
        <v>47</v>
      </c>
      <c r="I788" s="25" t="s">
        <v>48</v>
      </c>
      <c r="J788" s="25" t="s">
        <v>49</v>
      </c>
      <c r="K788" s="4"/>
      <c r="L788" s="51"/>
      <c r="M788" s="4"/>
      <c r="N788" s="4"/>
      <c r="O788" s="4"/>
      <c r="P788" s="4"/>
      <c r="Q788" s="51"/>
      <c r="R788" s="67"/>
      <c r="S788" s="67"/>
      <c r="T788" s="67"/>
      <c r="U788" s="67"/>
      <c r="V788" s="67"/>
      <c r="W788" s="67"/>
      <c r="X788" s="67"/>
      <c r="Y788" s="67"/>
      <c r="Z788" s="67"/>
      <c r="AA788" s="67"/>
      <c r="AB788" s="67"/>
      <c r="AC788" s="67"/>
      <c r="AD788" s="67"/>
      <c r="AE788" s="67"/>
      <c r="AF788" s="67"/>
      <c r="AG788" s="67"/>
      <c r="AH788" s="67"/>
      <c r="AI788" s="67"/>
      <c r="AK788" s="67"/>
      <c r="AL788" s="67"/>
      <c r="AM788" s="67"/>
      <c r="AN788" s="63" t="s">
        <v>4019</v>
      </c>
      <c r="AO788" s="67"/>
      <c r="AP788" s="67"/>
      <c r="AQ788" s="67"/>
      <c r="AR788" s="67"/>
      <c r="AS788" s="67"/>
      <c r="AT788" s="67"/>
      <c r="AU788" s="67"/>
      <c r="AV788" s="67"/>
      <c r="AW788" s="67"/>
      <c r="AX788" s="67"/>
      <c r="AY788" s="67"/>
      <c r="AZ788" s="37" t="str">
        <f>IFERROR(IF(COUNTA(H788,I788,J788)=3,DATE(J788,MATCH(I788,{"Jan";"Feb";"Mar";"Apr";"May";"Jun";"Jul";"Aug";"Sep";"Oct";"Nov";"Dec"},0),H788),""),"")</f>
        <v/>
      </c>
    </row>
    <row r="789" spans="1:79" x14ac:dyDescent="0.25">
      <c r="A789" s="51"/>
      <c r="B789" s="34" t="str">
        <f xml:space="preserve"> C758&amp;"  Target Lesion (T5)"</f>
        <v>V5  Target Lesion (T5)</v>
      </c>
      <c r="C789" s="16"/>
      <c r="D789" s="15" t="s">
        <v>9</v>
      </c>
      <c r="E789" s="4"/>
      <c r="F789" s="17"/>
      <c r="G789" s="4"/>
      <c r="H789" s="32"/>
      <c r="I789" s="32"/>
      <c r="J789" s="32"/>
      <c r="K789" s="4"/>
      <c r="L789" s="51"/>
      <c r="M789" s="51"/>
      <c r="N789" s="51"/>
      <c r="O789" s="51"/>
      <c r="P789" s="51"/>
      <c r="Q789" s="51"/>
      <c r="R789" s="67"/>
      <c r="S789" s="67"/>
      <c r="T789" s="67"/>
      <c r="U789" s="67"/>
      <c r="V789" s="67"/>
      <c r="W789" s="67"/>
      <c r="X789" s="67"/>
      <c r="Y789" s="67"/>
      <c r="Z789" s="67"/>
      <c r="AA789" s="67"/>
      <c r="AB789" s="67"/>
      <c r="AC789" s="67"/>
      <c r="AD789" s="67"/>
      <c r="AE789" s="67"/>
      <c r="AF789" s="67"/>
      <c r="AG789" s="67"/>
      <c r="AH789" s="67"/>
      <c r="AI789" s="67"/>
      <c r="AK789" s="67"/>
      <c r="AL789" s="67"/>
      <c r="AM789" s="67"/>
      <c r="AN789" s="63" t="s">
        <v>4020</v>
      </c>
      <c r="AO789" s="67"/>
      <c r="AP789" s="67"/>
      <c r="AQ789" s="67"/>
      <c r="AR789" s="67"/>
      <c r="AS789" s="67"/>
      <c r="AT789" s="67"/>
      <c r="AU789" s="67"/>
      <c r="AV789" s="67"/>
      <c r="AW789" s="67"/>
      <c r="AX789" s="67"/>
      <c r="AY789" s="67"/>
      <c r="AZ789" s="37" t="str">
        <f>IFERROR(IF(COUNTA(H789,I789,J789)=3,DATE(J789,MATCH(I789,{"Jan";"Feb";"Mar";"Apr";"May";"Jun";"Jul";"Aug";"Sep";"Oct";"Nov";"Dec"},0),H789),""),"")</f>
        <v/>
      </c>
    </row>
    <row r="790" spans="1:79" x14ac:dyDescent="0.25">
      <c r="A790" s="51"/>
      <c r="B790" s="23" t="s">
        <v>911</v>
      </c>
      <c r="C790" s="23" t="s">
        <v>912</v>
      </c>
      <c r="D790" s="23" t="s">
        <v>913</v>
      </c>
      <c r="E790" s="26"/>
      <c r="F790" s="23" t="s">
        <v>914</v>
      </c>
      <c r="G790" s="26"/>
      <c r="H790" s="23" t="s">
        <v>915</v>
      </c>
      <c r="I790" s="23" t="s">
        <v>916</v>
      </c>
      <c r="J790" s="23" t="s">
        <v>917</v>
      </c>
      <c r="K790" s="4"/>
      <c r="L790" s="27"/>
      <c r="M790" s="28"/>
      <c r="N790" s="27"/>
      <c r="O790" s="28"/>
      <c r="P790" s="27"/>
      <c r="Q790" s="51"/>
      <c r="R790" s="67"/>
      <c r="S790" s="67"/>
      <c r="T790" s="67"/>
      <c r="U790" s="67"/>
      <c r="V790" s="67"/>
      <c r="W790" s="67"/>
      <c r="X790" s="67"/>
      <c r="Y790" s="67"/>
      <c r="Z790" s="67"/>
      <c r="AA790" s="67"/>
      <c r="AB790" s="67"/>
      <c r="AC790" s="67"/>
      <c r="AD790" s="67"/>
      <c r="AE790" s="67"/>
      <c r="AF790" s="67"/>
      <c r="AG790" s="67"/>
      <c r="AH790" s="67"/>
      <c r="AI790" s="67"/>
      <c r="AK790" s="67"/>
      <c r="AL790" s="67"/>
      <c r="AM790" s="67"/>
      <c r="AN790" s="63" t="s">
        <v>4021</v>
      </c>
      <c r="AO790" s="67"/>
      <c r="AP790" s="67"/>
      <c r="AQ790" s="67"/>
      <c r="AR790" s="67"/>
      <c r="AS790" s="67"/>
      <c r="AT790" s="67"/>
      <c r="AU790" s="67"/>
      <c r="AV790" s="67"/>
      <c r="AW790" s="67"/>
      <c r="AX790" s="67"/>
      <c r="AY790" s="67"/>
      <c r="AZ790" s="37" t="str">
        <f>IFERROR(IF(COUNTA(H790,I790,J790)=3,DATE(J790,MATCH(I790,{"Jan";"Feb";"Mar";"Apr";"May";"Jun";"Jul";"Aug";"Sep";"Oct";"Nov";"Dec"},0),H790),""),"")</f>
        <v/>
      </c>
    </row>
    <row r="791" spans="1:79" x14ac:dyDescent="0.25">
      <c r="A791" s="51"/>
      <c r="B791" s="90" t="str">
        <f ca="1">BA791&amp;BB791&amp;BC791&amp;BD791&amp;BE791&amp;BF791&amp;BG791&amp;BH791&amp;BI791&amp;BJ791&amp;BK791&amp;BL791&amp;BM791</f>
        <v/>
      </c>
      <c r="C791" s="91"/>
      <c r="D791" s="91"/>
      <c r="E791" s="91"/>
      <c r="F791" s="91"/>
      <c r="G791" s="91"/>
      <c r="H791" s="91"/>
      <c r="I791" s="91"/>
      <c r="J791" s="91"/>
      <c r="K791" s="91"/>
      <c r="L791" s="91"/>
      <c r="M791" s="91"/>
      <c r="N791" s="91"/>
      <c r="O791" s="91"/>
      <c r="P791" s="91"/>
      <c r="Q791" s="51"/>
      <c r="R791" s="67"/>
      <c r="S791" s="67"/>
      <c r="T791" s="67"/>
      <c r="U791" s="67"/>
      <c r="V791" s="67"/>
      <c r="W791" s="67"/>
      <c r="X791" s="67"/>
      <c r="Y791" s="67"/>
      <c r="Z791" s="67"/>
      <c r="AA791" s="67"/>
      <c r="AB791" s="67"/>
      <c r="AC791" s="67"/>
      <c r="AD791" s="67"/>
      <c r="AE791" s="67"/>
      <c r="AF791" s="67"/>
      <c r="AG791" s="67"/>
      <c r="AH791" s="67"/>
      <c r="AI791" s="67"/>
      <c r="AK791" s="67"/>
      <c r="AL791" s="67"/>
      <c r="AM791" s="67"/>
      <c r="AN791" s="63" t="s">
        <v>4022</v>
      </c>
      <c r="AO791" s="67"/>
      <c r="AP791" s="67"/>
      <c r="AQ791" s="67"/>
      <c r="AR791" s="67"/>
      <c r="AS791" s="67"/>
      <c r="AT791" s="67"/>
      <c r="AU791" s="67"/>
      <c r="AV791" s="67"/>
      <c r="AW791" s="67"/>
      <c r="AX791" s="67"/>
      <c r="AY791" s="67"/>
      <c r="AZ791" s="37" t="str">
        <f>IFERROR(IF(COUNTA(H791,I791,J791)=3,DATE(J791,MATCH(I791,{"Jan";"Feb";"Mar";"Apr";"May";"Jun";"Jul";"Aug";"Sep";"Oct";"Nov";"Dec"},0),H791),""),"")</f>
        <v/>
      </c>
      <c r="BA791" s="37" t="str">
        <f>IF(AND(C761="",H789="",C789&lt;&gt;""),"Please enter a complete visit or assessment date.  ","")</f>
        <v/>
      </c>
      <c r="BB791" s="37" t="str">
        <f>IF(C789="","",IF(AND(COUNTA(C761,D761,E761)&gt;1,COUNTA(C761,D761,E761)&lt;3),"Please enter a complete visit date.  ",IF(COUNTA(C761,D761,E761)=0,"",IF(COUNTIF(AN$2:AN$7306,C761&amp;D761&amp;E761)&gt;0,"","Enter a valid visit date.  "))))</f>
        <v/>
      </c>
      <c r="BC791" s="37" t="str">
        <f>IF(AND(COUNTA(H789,I789,J789)&gt;1,COUNTA(H789,I789,J789)&lt;3),"Please enter a complete assessment date.  ",IF(COUNTA(H789,I789,J789)=0,"",IF(COUNTIF(AN$2:AN$7306,H789&amp;I789&amp;J789)&gt;0,"","Enter a valid assessment date.  ")))</f>
        <v/>
      </c>
      <c r="BD791" s="37" t="str">
        <f t="shared" ref="BD791" si="408">IF(AND(C789="",H789&amp;I789&amp;H789&amp;J789&lt;&gt;""),"Information on this lesion exists, but no evaluation result is entered.  ","")</f>
        <v/>
      </c>
      <c r="BE791" s="37" t="str">
        <f ca="1">IF(C789="","",IF(AZ761="","",IF(AZ761&gt;NOW(),"Visit date is in the future.  ","")))</f>
        <v/>
      </c>
      <c r="BF791" s="37" t="str">
        <f t="shared" ref="BF791" ca="1" si="409">IF(AZ789&lt;&gt;"",IF(AZ789&gt;NOW(),"Assessment date is in the future.  ",""),"")</f>
        <v/>
      </c>
      <c r="BG791" s="37" t="str">
        <f t="shared" ref="BG791" si="410">IF(AND(C789&lt;&gt;"",F789&lt;&gt;""),"The result cannot be provided if indicated as Not Done.  ","")</f>
        <v/>
      </c>
      <c r="BH791" s="37" t="str">
        <f>IF(AZ761="","",IF(AZ761&lt;=AZ755,"Visit date is not after visit or assessment dates in the prior visit.  ",""))</f>
        <v/>
      </c>
      <c r="BI791" s="37" t="str">
        <f>IF(AZ789&lt;&gt;"",IF(AZ789&lt;=AZ755,"Assessment date is not after visit or assessment dates in the prior visit.  ",""),"")</f>
        <v/>
      </c>
      <c r="BJ791" s="37" t="str">
        <f>IF(AND(C758="",OR(C789&lt;&gt;"",F789&lt;&gt;"")),"The Visit ID is missing.  ","")</f>
        <v/>
      </c>
      <c r="BK791" s="37" t="str">
        <f>IF(AND(OR(C789&lt;&gt;"",F789&lt;&gt;""),C$43=""),"No V0 lesion information exists for this same lesion (if you are adding a NEW lesion, go to New Lesion section).  ","")</f>
        <v/>
      </c>
      <c r="BL791" s="37" t="str">
        <f t="shared" ref="BL791" si="411">IF(AND(C789&lt;&gt;"",D789=""),"Select a Unit.  ","")</f>
        <v/>
      </c>
      <c r="BM791" s="37" t="str">
        <f>IF(AND(C789&lt;&gt;"",COUNTIF(AJ$2:AJ$21,C758)&gt;1),"Visit ID already used.  ","")</f>
        <v/>
      </c>
      <c r="CA791" s="37" t="str">
        <f ca="1">IF(BA791&amp;BB791&amp;BC791&amp;BD791&amp;BE791&amp;BF791&amp;BG791&amp;BH791&amp;BI791&amp;BJ791&amp;BK791&amp;BL791&amp;BM791&amp;BN791&amp;BO791&amp;BP791&amp;BQ791&amp;BR791&amp;BS791&amp;BT791&amp;BU791&amp;BV791&amp;BW791&amp;BX791&amp;BY791&amp;BZ791&lt;&gt;"","V5Issue","V5Clean")</f>
        <v>V5Clean</v>
      </c>
    </row>
    <row r="792" spans="1:79" x14ac:dyDescent="0.25">
      <c r="A792" s="51"/>
      <c r="B792" s="91"/>
      <c r="C792" s="91"/>
      <c r="D792" s="91"/>
      <c r="E792" s="91"/>
      <c r="F792" s="91"/>
      <c r="G792" s="91"/>
      <c r="H792" s="91"/>
      <c r="I792" s="91"/>
      <c r="J792" s="91"/>
      <c r="K792" s="91"/>
      <c r="L792" s="91"/>
      <c r="M792" s="91"/>
      <c r="N792" s="91"/>
      <c r="O792" s="91"/>
      <c r="P792" s="91"/>
      <c r="Q792" s="51"/>
      <c r="R792" s="67"/>
      <c r="S792" s="67"/>
      <c r="T792" s="67"/>
      <c r="U792" s="67"/>
      <c r="V792" s="67"/>
      <c r="W792" s="67"/>
      <c r="X792" s="67"/>
      <c r="Y792" s="67"/>
      <c r="Z792" s="67"/>
      <c r="AA792" s="67"/>
      <c r="AB792" s="67"/>
      <c r="AC792" s="67"/>
      <c r="AD792" s="67"/>
      <c r="AE792" s="67"/>
      <c r="AF792" s="67"/>
      <c r="AG792" s="67"/>
      <c r="AH792" s="67"/>
      <c r="AI792" s="67"/>
      <c r="AK792" s="67"/>
      <c r="AL792" s="67"/>
      <c r="AM792" s="67"/>
      <c r="AN792" s="63" t="s">
        <v>4023</v>
      </c>
      <c r="AO792" s="67"/>
      <c r="AP792" s="67"/>
      <c r="AQ792" s="67"/>
      <c r="AR792" s="67"/>
      <c r="AS792" s="67"/>
      <c r="AT792" s="67"/>
      <c r="AU792" s="67"/>
      <c r="AV792" s="67"/>
      <c r="AW792" s="67"/>
      <c r="AX792" s="67"/>
      <c r="AY792" s="67"/>
      <c r="AZ792" s="37" t="str">
        <f>IFERROR(IF(COUNTA(H792,I792,J792)=3,DATE(J792,MATCH(I792,{"Jan";"Feb";"Mar";"Apr";"May";"Jun";"Jul";"Aug";"Sep";"Oct";"Nov";"Dec"},0),H792),""),"")</f>
        <v/>
      </c>
    </row>
    <row r="793" spans="1:79" x14ac:dyDescent="0.25">
      <c r="A793" s="51"/>
      <c r="B793" s="4"/>
      <c r="C793" s="25"/>
      <c r="D793" s="25"/>
      <c r="E793" s="25"/>
      <c r="F793" s="25"/>
      <c r="G793" s="4"/>
      <c r="H793" s="19" t="s">
        <v>92</v>
      </c>
      <c r="I793" s="4"/>
      <c r="J793" s="4"/>
      <c r="K793" s="4"/>
      <c r="L793" s="51"/>
      <c r="M793" s="4"/>
      <c r="N793" s="4"/>
      <c r="O793" s="4"/>
      <c r="P793" s="4"/>
      <c r="Q793" s="51"/>
      <c r="R793" s="67"/>
      <c r="S793" s="67"/>
      <c r="T793" s="67"/>
      <c r="U793" s="67"/>
      <c r="V793" s="67"/>
      <c r="W793" s="67"/>
      <c r="X793" s="67"/>
      <c r="Y793" s="67"/>
      <c r="Z793" s="67"/>
      <c r="AA793" s="67"/>
      <c r="AB793" s="67"/>
      <c r="AC793" s="67"/>
      <c r="AD793" s="67"/>
      <c r="AE793" s="67"/>
      <c r="AF793" s="67"/>
      <c r="AG793" s="67"/>
      <c r="AH793" s="67"/>
      <c r="AI793" s="67"/>
      <c r="AK793" s="67"/>
      <c r="AL793" s="67"/>
      <c r="AM793" s="67"/>
      <c r="AN793" s="63" t="s">
        <v>4024</v>
      </c>
      <c r="AO793" s="67"/>
      <c r="AP793" s="67"/>
      <c r="AQ793" s="67"/>
      <c r="AR793" s="67"/>
      <c r="AS793" s="67"/>
      <c r="AT793" s="67"/>
      <c r="AU793" s="67"/>
      <c r="AV793" s="67"/>
      <c r="AW793" s="67"/>
      <c r="AX793" s="67"/>
      <c r="AY793" s="67"/>
      <c r="AZ793" s="37" t="str">
        <f>IFERROR(IF(COUNTA(H793,I793,J793)=3,DATE(J793,MATCH(I793,{"Jan";"Feb";"Mar";"Apr";"May";"Jun";"Jul";"Aug";"Sep";"Oct";"Nov";"Dec"},0),H793),""),"")</f>
        <v/>
      </c>
    </row>
    <row r="794" spans="1:79" x14ac:dyDescent="0.25">
      <c r="A794" s="51"/>
      <c r="B794" s="4"/>
      <c r="C794" s="25" t="s">
        <v>35</v>
      </c>
      <c r="D794" s="25" t="s">
        <v>36</v>
      </c>
      <c r="E794" s="25"/>
      <c r="F794" s="25" t="s">
        <v>315</v>
      </c>
      <c r="G794" s="4"/>
      <c r="H794" s="25" t="s">
        <v>47</v>
      </c>
      <c r="I794" s="25" t="s">
        <v>48</v>
      </c>
      <c r="J794" s="25" t="s">
        <v>49</v>
      </c>
      <c r="K794" s="4"/>
      <c r="L794" s="51"/>
      <c r="M794" s="4"/>
      <c r="N794" s="4"/>
      <c r="O794" s="4"/>
      <c r="P794" s="4"/>
      <c r="Q794" s="51"/>
      <c r="R794" s="67"/>
      <c r="S794" s="67"/>
      <c r="T794" s="67"/>
      <c r="U794" s="67"/>
      <c r="V794" s="67"/>
      <c r="W794" s="67"/>
      <c r="X794" s="67"/>
      <c r="Y794" s="67"/>
      <c r="Z794" s="67"/>
      <c r="AA794" s="67"/>
      <c r="AB794" s="67"/>
      <c r="AC794" s="67"/>
      <c r="AD794" s="67"/>
      <c r="AE794" s="67"/>
      <c r="AF794" s="67"/>
      <c r="AG794" s="67"/>
      <c r="AH794" s="67"/>
      <c r="AI794" s="67"/>
      <c r="AK794" s="67"/>
      <c r="AL794" s="67"/>
      <c r="AM794" s="67"/>
      <c r="AN794" s="63" t="s">
        <v>4025</v>
      </c>
      <c r="AO794" s="67"/>
      <c r="AP794" s="67"/>
      <c r="AQ794" s="67"/>
      <c r="AR794" s="67"/>
      <c r="AS794" s="67"/>
      <c r="AT794" s="67"/>
      <c r="AU794" s="67"/>
      <c r="AV794" s="67"/>
      <c r="AW794" s="67"/>
      <c r="AX794" s="67"/>
      <c r="AY794" s="67"/>
      <c r="AZ794" s="37" t="str">
        <f>IFERROR(IF(COUNTA(H794,I794,J794)=3,DATE(J794,MATCH(I794,{"Jan";"Feb";"Mar";"Apr";"May";"Jun";"Jul";"Aug";"Sep";"Oct";"Nov";"Dec"},0),H794),""),"")</f>
        <v/>
      </c>
    </row>
    <row r="795" spans="1:79" x14ac:dyDescent="0.25">
      <c r="A795" s="51"/>
      <c r="B795" s="34" t="str">
        <f xml:space="preserve"> C758&amp;" Target Lesion (T6)"</f>
        <v>V5 Target Lesion (T6)</v>
      </c>
      <c r="C795" s="16"/>
      <c r="D795" s="15" t="s">
        <v>9</v>
      </c>
      <c r="E795" s="4"/>
      <c r="F795" s="17"/>
      <c r="G795" s="4"/>
      <c r="H795" s="32"/>
      <c r="I795" s="32"/>
      <c r="J795" s="32"/>
      <c r="K795" s="4"/>
      <c r="L795" s="51"/>
      <c r="M795" s="51"/>
      <c r="N795" s="51"/>
      <c r="O795" s="51"/>
      <c r="P795" s="51"/>
      <c r="Q795" s="51"/>
      <c r="R795" s="67"/>
      <c r="S795" s="67"/>
      <c r="T795" s="67"/>
      <c r="U795" s="67"/>
      <c r="V795" s="67"/>
      <c r="W795" s="67"/>
      <c r="X795" s="67"/>
      <c r="Y795" s="67"/>
      <c r="Z795" s="67"/>
      <c r="AA795" s="67"/>
      <c r="AB795" s="67"/>
      <c r="AC795" s="67"/>
      <c r="AD795" s="67"/>
      <c r="AE795" s="67"/>
      <c r="AF795" s="67"/>
      <c r="AG795" s="67"/>
      <c r="AH795" s="67"/>
      <c r="AI795" s="67"/>
      <c r="AK795" s="67"/>
      <c r="AL795" s="67"/>
      <c r="AM795" s="67"/>
      <c r="AN795" s="63" t="s">
        <v>4026</v>
      </c>
      <c r="AO795" s="67"/>
      <c r="AP795" s="67"/>
      <c r="AQ795" s="67"/>
      <c r="AR795" s="67"/>
      <c r="AS795" s="67"/>
      <c r="AT795" s="67"/>
      <c r="AU795" s="67"/>
      <c r="AV795" s="67"/>
      <c r="AW795" s="67"/>
      <c r="AX795" s="67"/>
      <c r="AY795" s="67"/>
      <c r="AZ795" s="37" t="str">
        <f>IFERROR(IF(COUNTA(H795,I795,J795)=3,DATE(J795,MATCH(I795,{"Jan";"Feb";"Mar";"Apr";"May";"Jun";"Jul";"Aug";"Sep";"Oct";"Nov";"Dec"},0),H795),""),"")</f>
        <v/>
      </c>
    </row>
    <row r="796" spans="1:79" x14ac:dyDescent="0.25">
      <c r="A796" s="51"/>
      <c r="B796" s="23" t="s">
        <v>918</v>
      </c>
      <c r="C796" s="23" t="s">
        <v>919</v>
      </c>
      <c r="D796" s="23" t="s">
        <v>920</v>
      </c>
      <c r="E796" s="26"/>
      <c r="F796" s="23" t="s">
        <v>921</v>
      </c>
      <c r="G796" s="26"/>
      <c r="H796" s="23" t="s">
        <v>922</v>
      </c>
      <c r="I796" s="23" t="s">
        <v>923</v>
      </c>
      <c r="J796" s="23" t="s">
        <v>924</v>
      </c>
      <c r="K796" s="4"/>
      <c r="L796" s="27"/>
      <c r="M796" s="28"/>
      <c r="N796" s="27"/>
      <c r="O796" s="28"/>
      <c r="P796" s="27"/>
      <c r="Q796" s="51"/>
      <c r="R796" s="67"/>
      <c r="S796" s="67"/>
      <c r="T796" s="67"/>
      <c r="U796" s="67"/>
      <c r="V796" s="67"/>
      <c r="W796" s="67"/>
      <c r="X796" s="67"/>
      <c r="Y796" s="67"/>
      <c r="Z796" s="67"/>
      <c r="AA796" s="67"/>
      <c r="AB796" s="67"/>
      <c r="AC796" s="67"/>
      <c r="AD796" s="67"/>
      <c r="AE796" s="67"/>
      <c r="AF796" s="67"/>
      <c r="AG796" s="67"/>
      <c r="AH796" s="67"/>
      <c r="AI796" s="67"/>
      <c r="AK796" s="67"/>
      <c r="AL796" s="67"/>
      <c r="AM796" s="67"/>
      <c r="AN796" s="63" t="s">
        <v>4027</v>
      </c>
      <c r="AO796" s="67"/>
      <c r="AP796" s="67"/>
      <c r="AQ796" s="67"/>
      <c r="AR796" s="67"/>
      <c r="AS796" s="67"/>
      <c r="AT796" s="67"/>
      <c r="AU796" s="67"/>
      <c r="AV796" s="67"/>
      <c r="AW796" s="67"/>
      <c r="AX796" s="67"/>
      <c r="AY796" s="67"/>
      <c r="AZ796" s="37" t="str">
        <f>IFERROR(IF(COUNTA(H796,I796,J796)=3,DATE(J796,MATCH(I796,{"Jan";"Feb";"Mar";"Apr";"May";"Jun";"Jul";"Aug";"Sep";"Oct";"Nov";"Dec"},0),H796),""),"")</f>
        <v/>
      </c>
    </row>
    <row r="797" spans="1:79" x14ac:dyDescent="0.25">
      <c r="A797" s="51"/>
      <c r="B797" s="90" t="str">
        <f ca="1">BA797&amp;BB797&amp;BC797&amp;BD797&amp;BE797&amp;BF797&amp;BG797&amp;BH797&amp;BI797&amp;BJ797&amp;BK797&amp;BL797&amp;BM797</f>
        <v/>
      </c>
      <c r="C797" s="91"/>
      <c r="D797" s="91"/>
      <c r="E797" s="91"/>
      <c r="F797" s="91"/>
      <c r="G797" s="91"/>
      <c r="H797" s="91"/>
      <c r="I797" s="91"/>
      <c r="J797" s="91"/>
      <c r="K797" s="91"/>
      <c r="L797" s="91"/>
      <c r="M797" s="91"/>
      <c r="N797" s="91"/>
      <c r="O797" s="91"/>
      <c r="P797" s="91"/>
      <c r="Q797" s="51"/>
      <c r="R797" s="67"/>
      <c r="S797" s="67"/>
      <c r="T797" s="67"/>
      <c r="U797" s="67"/>
      <c r="V797" s="67"/>
      <c r="W797" s="67"/>
      <c r="X797" s="67"/>
      <c r="Y797" s="67"/>
      <c r="Z797" s="67"/>
      <c r="AA797" s="67"/>
      <c r="AB797" s="67"/>
      <c r="AC797" s="67"/>
      <c r="AD797" s="67"/>
      <c r="AE797" s="67"/>
      <c r="AF797" s="67"/>
      <c r="AG797" s="67"/>
      <c r="AH797" s="67"/>
      <c r="AI797" s="67"/>
      <c r="AK797" s="67"/>
      <c r="AL797" s="67"/>
      <c r="AM797" s="67"/>
      <c r="AN797" s="63" t="s">
        <v>4028</v>
      </c>
      <c r="AO797" s="67"/>
      <c r="AP797" s="67"/>
      <c r="AQ797" s="67"/>
      <c r="AR797" s="67"/>
      <c r="AS797" s="67"/>
      <c r="AT797" s="67"/>
      <c r="AU797" s="67"/>
      <c r="AV797" s="67"/>
      <c r="AW797" s="67"/>
      <c r="AX797" s="67"/>
      <c r="AY797" s="67"/>
      <c r="AZ797" s="37" t="str">
        <f>IFERROR(IF(COUNTA(H797,I797,J797)=3,DATE(J797,MATCH(I797,{"Jan";"Feb";"Mar";"Apr";"May";"Jun";"Jul";"Aug";"Sep";"Oct";"Nov";"Dec"},0),H797),""),"")</f>
        <v/>
      </c>
      <c r="BA797" s="37" t="str">
        <f>IF(AND(C761="",H795="",C795&lt;&gt;""),"Please enter a complete visit or assessment date.  ","")</f>
        <v/>
      </c>
      <c r="BB797" s="37" t="str">
        <f>IF(C795="","",IF(AND(COUNTA(C761,D761,E761)&gt;1,COUNTA(C761,D761,E761)&lt;3),"Please enter a complete visit date.  ",IF(COUNTA(C761,D761,E761)=0,"",IF(COUNTIF(AN$2:AN$7306,C761&amp;D761&amp;E761)&gt;0,"","Enter a valid visit date.  "))))</f>
        <v/>
      </c>
      <c r="BC797" s="37" t="str">
        <f>IF(AND(COUNTA(H795,I795,J795)&gt;1,COUNTA(H795,I795,J795)&lt;3),"Please enter a complete assessment date.  ",IF(COUNTA(H795,I795,J795)=0,"",IF(COUNTIF(AN$2:AN$7306,H795&amp;I795&amp;J795)&gt;0,"","Enter a valid assessment date.  ")))</f>
        <v/>
      </c>
      <c r="BD797" s="37" t="str">
        <f t="shared" ref="BD797" si="412">IF(AND(C795="",H795&amp;I795&amp;H795&amp;J795&lt;&gt;""),"Information on this lesion exists, but no evaluation result is entered.  ","")</f>
        <v/>
      </c>
      <c r="BE797" s="37" t="str">
        <f ca="1">IF(C795="","",IF(AZ761="","",IF(AZ761&gt;NOW(),"Visit date is in the future.  ","")))</f>
        <v/>
      </c>
      <c r="BF797" s="37" t="str">
        <f t="shared" ref="BF797" ca="1" si="413">IF(AZ795&lt;&gt;"",IF(AZ795&gt;NOW(),"Assessment date is in the future.  ",""),"")</f>
        <v/>
      </c>
      <c r="BG797" s="37" t="str">
        <f t="shared" ref="BG797" si="414">IF(AND(C795&lt;&gt;"",F795&lt;&gt;""),"The result cannot be provided if indicated as Not Done.  ","")</f>
        <v/>
      </c>
      <c r="BH797" s="37" t="str">
        <f>IF(AZ761="","",IF(AZ761&lt;=AZ755,"Visit date is not after visit or assessment dates in the prior visit.  ",""))</f>
        <v/>
      </c>
      <c r="BI797" s="37" t="str">
        <f>IF(AZ795&lt;&gt;"",IF(AZ795&lt;=AZ755,"Assessment date is not after visit or assessment dates in the prior visit.  ",""),"")</f>
        <v/>
      </c>
      <c r="BJ797" s="37" t="str">
        <f>IF(AND(C758="",OR(C795&lt;&gt;"",F795&lt;&gt;"")),"The Visit ID is missing.  ","")</f>
        <v/>
      </c>
      <c r="BK797" s="37" t="str">
        <f>IF(AND(OR(C795&lt;&gt;"",F795&lt;&gt;""),C$49=""),"No V0 lesion information exists for this same lesion (if you are adding a NEW lesion, go to New Lesion section).  ","")</f>
        <v/>
      </c>
      <c r="BL797" s="37" t="str">
        <f t="shared" ref="BL797" si="415">IF(AND(C795&lt;&gt;"",D795=""),"Select a Unit.  ","")</f>
        <v/>
      </c>
      <c r="BM797" s="37" t="str">
        <f t="shared" ref="BM797" si="416">IF(AND(C795&lt;&gt;"",COUNTIF(AJ$2:AJ$21,C764)&gt;1),"Visit ID already used.  ","")</f>
        <v/>
      </c>
      <c r="CA797" s="37" t="str">
        <f ca="1">IF(BA797&amp;BB797&amp;BC797&amp;BD797&amp;BE797&amp;BF797&amp;BG797&amp;BH797&amp;BI797&amp;BJ797&amp;BK797&amp;BL797&amp;BM797&amp;BN797&amp;BO797&amp;BP797&amp;BQ797&amp;BR797&amp;BS797&amp;BT797&amp;BU797&amp;BV797&amp;BW797&amp;BX797&amp;BY797&amp;BZ797&lt;&gt;"","V5Issue","V5Clean")</f>
        <v>V5Clean</v>
      </c>
    </row>
    <row r="798" spans="1:79" x14ac:dyDescent="0.25">
      <c r="A798" s="51"/>
      <c r="B798" s="91"/>
      <c r="C798" s="91"/>
      <c r="D798" s="91"/>
      <c r="E798" s="91"/>
      <c r="F798" s="91"/>
      <c r="G798" s="91"/>
      <c r="H798" s="91"/>
      <c r="I798" s="91"/>
      <c r="J798" s="91"/>
      <c r="K798" s="91"/>
      <c r="L798" s="91"/>
      <c r="M798" s="91"/>
      <c r="N798" s="91"/>
      <c r="O798" s="91"/>
      <c r="P798" s="91"/>
      <c r="Q798" s="51"/>
      <c r="R798" s="67"/>
      <c r="S798" s="67"/>
      <c r="T798" s="67"/>
      <c r="U798" s="67"/>
      <c r="V798" s="67"/>
      <c r="W798" s="67"/>
      <c r="X798" s="67"/>
      <c r="Y798" s="67"/>
      <c r="Z798" s="67"/>
      <c r="AA798" s="67"/>
      <c r="AB798" s="67"/>
      <c r="AC798" s="67"/>
      <c r="AD798" s="67"/>
      <c r="AE798" s="67"/>
      <c r="AF798" s="67"/>
      <c r="AG798" s="67"/>
      <c r="AH798" s="67"/>
      <c r="AI798" s="67"/>
      <c r="AK798" s="67"/>
      <c r="AL798" s="67"/>
      <c r="AM798" s="67"/>
      <c r="AN798" s="63" t="s">
        <v>4029</v>
      </c>
      <c r="AO798" s="67"/>
      <c r="AP798" s="67"/>
      <c r="AQ798" s="67"/>
      <c r="AR798" s="67"/>
      <c r="AS798" s="67"/>
      <c r="AT798" s="67"/>
      <c r="AU798" s="67"/>
      <c r="AV798" s="67"/>
      <c r="AW798" s="67"/>
      <c r="AX798" s="67"/>
      <c r="AY798" s="67"/>
      <c r="AZ798" s="37" t="str">
        <f>IFERROR(IF(COUNTA(H798,I798,J798)=3,DATE(J798,MATCH(I798,{"Jan";"Feb";"Mar";"Apr";"May";"Jun";"Jul";"Aug";"Sep";"Oct";"Nov";"Dec"},0),H798),""),"")</f>
        <v/>
      </c>
    </row>
    <row r="799" spans="1:79" x14ac:dyDescent="0.25">
      <c r="A799" s="51"/>
      <c r="B799" s="4"/>
      <c r="C799" s="25"/>
      <c r="D799" s="25"/>
      <c r="E799" s="25"/>
      <c r="F799" s="25"/>
      <c r="G799" s="4"/>
      <c r="H799" s="19" t="s">
        <v>92</v>
      </c>
      <c r="I799" s="4"/>
      <c r="J799" s="4"/>
      <c r="K799" s="4"/>
      <c r="L799" s="51"/>
      <c r="M799" s="4"/>
      <c r="N799" s="4"/>
      <c r="O799" s="4"/>
      <c r="P799" s="4"/>
      <c r="Q799" s="51"/>
      <c r="R799" s="67"/>
      <c r="S799" s="67"/>
      <c r="T799" s="67"/>
      <c r="U799" s="67"/>
      <c r="V799" s="67"/>
      <c r="W799" s="67"/>
      <c r="X799" s="67"/>
      <c r="Y799" s="67"/>
      <c r="Z799" s="67"/>
      <c r="AA799" s="67"/>
      <c r="AB799" s="67"/>
      <c r="AC799" s="67"/>
      <c r="AD799" s="67"/>
      <c r="AE799" s="67"/>
      <c r="AF799" s="67"/>
      <c r="AG799" s="67"/>
      <c r="AH799" s="67"/>
      <c r="AI799" s="67"/>
      <c r="AK799" s="67"/>
      <c r="AL799" s="67"/>
      <c r="AM799" s="67"/>
      <c r="AN799" s="63" t="s">
        <v>4030</v>
      </c>
      <c r="AO799" s="67"/>
      <c r="AP799" s="67"/>
      <c r="AQ799" s="67"/>
      <c r="AR799" s="67"/>
      <c r="AS799" s="67"/>
      <c r="AT799" s="67"/>
      <c r="AU799" s="67"/>
      <c r="AV799" s="67"/>
      <c r="AW799" s="67"/>
      <c r="AX799" s="67"/>
      <c r="AY799" s="67"/>
      <c r="AZ799" s="37" t="str">
        <f>IFERROR(IF(COUNTA(H799,I799,J799)=3,DATE(J799,MATCH(I799,{"Jan";"Feb";"Mar";"Apr";"May";"Jun";"Jul";"Aug";"Sep";"Oct";"Nov";"Dec"},0),H799),""),"")</f>
        <v/>
      </c>
    </row>
    <row r="800" spans="1:79" x14ac:dyDescent="0.25">
      <c r="A800" s="51"/>
      <c r="B800" s="4"/>
      <c r="C800" s="25" t="s">
        <v>35</v>
      </c>
      <c r="D800" s="25" t="s">
        <v>36</v>
      </c>
      <c r="E800" s="25"/>
      <c r="F800" s="25" t="s">
        <v>315</v>
      </c>
      <c r="G800" s="4"/>
      <c r="H800" s="25" t="s">
        <v>47</v>
      </c>
      <c r="I800" s="25" t="s">
        <v>48</v>
      </c>
      <c r="J800" s="25" t="s">
        <v>49</v>
      </c>
      <c r="K800" s="4"/>
      <c r="L800" s="51"/>
      <c r="M800" s="4"/>
      <c r="N800" s="4"/>
      <c r="O800" s="4"/>
      <c r="P800" s="4"/>
      <c r="Q800" s="51"/>
      <c r="R800" s="67"/>
      <c r="S800" s="67"/>
      <c r="T800" s="67"/>
      <c r="U800" s="67"/>
      <c r="V800" s="67"/>
      <c r="W800" s="67"/>
      <c r="X800" s="67"/>
      <c r="Y800" s="67"/>
      <c r="Z800" s="67"/>
      <c r="AA800" s="67"/>
      <c r="AB800" s="67"/>
      <c r="AC800" s="67"/>
      <c r="AD800" s="67"/>
      <c r="AE800" s="67"/>
      <c r="AF800" s="67"/>
      <c r="AG800" s="67"/>
      <c r="AH800" s="67"/>
      <c r="AI800" s="67"/>
      <c r="AK800" s="67"/>
      <c r="AL800" s="67"/>
      <c r="AM800" s="67"/>
      <c r="AN800" s="63" t="s">
        <v>4031</v>
      </c>
      <c r="AO800" s="67"/>
      <c r="AP800" s="67"/>
      <c r="AQ800" s="67"/>
      <c r="AR800" s="67"/>
      <c r="AS800" s="67"/>
      <c r="AT800" s="67"/>
      <c r="AU800" s="67"/>
      <c r="AV800" s="67"/>
      <c r="AW800" s="67"/>
      <c r="AX800" s="67"/>
      <c r="AY800" s="67"/>
      <c r="AZ800" s="37" t="str">
        <f>IFERROR(IF(COUNTA(H800,I800,J800)=3,DATE(J800,MATCH(I800,{"Jan";"Feb";"Mar";"Apr";"May";"Jun";"Jul";"Aug";"Sep";"Oct";"Nov";"Dec"},0),H800),""),"")</f>
        <v/>
      </c>
    </row>
    <row r="801" spans="1:79" x14ac:dyDescent="0.25">
      <c r="A801" s="51"/>
      <c r="B801" s="34" t="str">
        <f xml:space="preserve"> C758&amp;"  Target Lesion (T7)"</f>
        <v>V5  Target Lesion (T7)</v>
      </c>
      <c r="C801" s="16"/>
      <c r="D801" s="15" t="s">
        <v>9</v>
      </c>
      <c r="E801" s="4"/>
      <c r="F801" s="17"/>
      <c r="G801" s="4"/>
      <c r="H801" s="32"/>
      <c r="I801" s="32"/>
      <c r="J801" s="32"/>
      <c r="K801" s="4"/>
      <c r="L801" s="51"/>
      <c r="M801" s="51"/>
      <c r="N801" s="51"/>
      <c r="O801" s="51"/>
      <c r="P801" s="51"/>
      <c r="Q801" s="51"/>
      <c r="R801" s="67"/>
      <c r="S801" s="67"/>
      <c r="T801" s="67"/>
      <c r="U801" s="67"/>
      <c r="V801" s="67"/>
      <c r="W801" s="67"/>
      <c r="X801" s="67"/>
      <c r="Y801" s="67"/>
      <c r="Z801" s="67"/>
      <c r="AA801" s="67"/>
      <c r="AB801" s="67"/>
      <c r="AC801" s="67"/>
      <c r="AD801" s="67"/>
      <c r="AE801" s="67"/>
      <c r="AF801" s="67"/>
      <c r="AG801" s="67"/>
      <c r="AH801" s="67"/>
      <c r="AI801" s="67"/>
      <c r="AK801" s="67"/>
      <c r="AL801" s="67"/>
      <c r="AM801" s="67"/>
      <c r="AN801" s="63" t="s">
        <v>4032</v>
      </c>
      <c r="AO801" s="67"/>
      <c r="AP801" s="67"/>
      <c r="AQ801" s="67"/>
      <c r="AR801" s="67"/>
      <c r="AS801" s="67"/>
      <c r="AT801" s="67"/>
      <c r="AU801" s="67"/>
      <c r="AV801" s="67"/>
      <c r="AW801" s="67"/>
      <c r="AX801" s="67"/>
      <c r="AY801" s="67"/>
      <c r="AZ801" s="37" t="str">
        <f>IFERROR(IF(COUNTA(H801,I801,J801)=3,DATE(J801,MATCH(I801,{"Jan";"Feb";"Mar";"Apr";"May";"Jun";"Jul";"Aug";"Sep";"Oct";"Nov";"Dec"},0),H801),""),"")</f>
        <v/>
      </c>
    </row>
    <row r="802" spans="1:79" x14ac:dyDescent="0.25">
      <c r="A802" s="51"/>
      <c r="B802" s="23" t="s">
        <v>925</v>
      </c>
      <c r="C802" s="23" t="s">
        <v>926</v>
      </c>
      <c r="D802" s="23" t="s">
        <v>927</v>
      </c>
      <c r="E802" s="26"/>
      <c r="F802" s="23" t="s">
        <v>928</v>
      </c>
      <c r="G802" s="26"/>
      <c r="H802" s="23" t="s">
        <v>929</v>
      </c>
      <c r="I802" s="23" t="s">
        <v>930</v>
      </c>
      <c r="J802" s="23" t="s">
        <v>931</v>
      </c>
      <c r="K802" s="4"/>
      <c r="L802" s="27"/>
      <c r="M802" s="28"/>
      <c r="N802" s="27"/>
      <c r="O802" s="28"/>
      <c r="P802" s="27"/>
      <c r="Q802" s="51"/>
      <c r="R802" s="67"/>
      <c r="S802" s="67"/>
      <c r="T802" s="67"/>
      <c r="U802" s="67"/>
      <c r="V802" s="67"/>
      <c r="W802" s="67"/>
      <c r="X802" s="67"/>
      <c r="Y802" s="67"/>
      <c r="Z802" s="67"/>
      <c r="AA802" s="67"/>
      <c r="AB802" s="67"/>
      <c r="AC802" s="67"/>
      <c r="AD802" s="67"/>
      <c r="AE802" s="67"/>
      <c r="AF802" s="67"/>
      <c r="AG802" s="67"/>
      <c r="AH802" s="67"/>
      <c r="AI802" s="67"/>
      <c r="AK802" s="67"/>
      <c r="AL802" s="67"/>
      <c r="AM802" s="67"/>
      <c r="AN802" s="63" t="s">
        <v>4033</v>
      </c>
      <c r="AO802" s="67"/>
      <c r="AP802" s="67"/>
      <c r="AQ802" s="67"/>
      <c r="AR802" s="67"/>
      <c r="AS802" s="67"/>
      <c r="AT802" s="67"/>
      <c r="AU802" s="67"/>
      <c r="AV802" s="67"/>
      <c r="AW802" s="67"/>
      <c r="AX802" s="67"/>
      <c r="AY802" s="67"/>
      <c r="AZ802" s="37" t="str">
        <f>IFERROR(IF(COUNTA(H802,I802,J802)=3,DATE(J802,MATCH(I802,{"Jan";"Feb";"Mar";"Apr";"May";"Jun";"Jul";"Aug";"Sep";"Oct";"Nov";"Dec"},0),H802),""),"")</f>
        <v/>
      </c>
    </row>
    <row r="803" spans="1:79" x14ac:dyDescent="0.25">
      <c r="A803" s="51"/>
      <c r="B803" s="90" t="str">
        <f ca="1">BA803&amp;BB803&amp;BC803&amp;BD803&amp;BE803&amp;BF803&amp;BG803&amp;BH803&amp;BI803&amp;BJ803&amp;BK803&amp;BL803&amp;BM803</f>
        <v/>
      </c>
      <c r="C803" s="91"/>
      <c r="D803" s="91"/>
      <c r="E803" s="91"/>
      <c r="F803" s="91"/>
      <c r="G803" s="91"/>
      <c r="H803" s="91"/>
      <c r="I803" s="91"/>
      <c r="J803" s="91"/>
      <c r="K803" s="91"/>
      <c r="L803" s="91"/>
      <c r="M803" s="91"/>
      <c r="N803" s="91"/>
      <c r="O803" s="91"/>
      <c r="P803" s="91"/>
      <c r="Q803" s="51"/>
      <c r="R803" s="67"/>
      <c r="S803" s="67"/>
      <c r="T803" s="67"/>
      <c r="U803" s="67"/>
      <c r="V803" s="67"/>
      <c r="W803" s="67"/>
      <c r="X803" s="67"/>
      <c r="Y803" s="67"/>
      <c r="Z803" s="67"/>
      <c r="AA803" s="67"/>
      <c r="AB803" s="67"/>
      <c r="AC803" s="67"/>
      <c r="AD803" s="67"/>
      <c r="AE803" s="67"/>
      <c r="AF803" s="67"/>
      <c r="AG803" s="67"/>
      <c r="AH803" s="67"/>
      <c r="AI803" s="67"/>
      <c r="AK803" s="67"/>
      <c r="AL803" s="67"/>
      <c r="AM803" s="67"/>
      <c r="AN803" s="63" t="s">
        <v>4034</v>
      </c>
      <c r="AO803" s="67"/>
      <c r="AP803" s="67"/>
      <c r="AQ803" s="67"/>
      <c r="AR803" s="67"/>
      <c r="AS803" s="67"/>
      <c r="AT803" s="67"/>
      <c r="AU803" s="67"/>
      <c r="AV803" s="67"/>
      <c r="AW803" s="67"/>
      <c r="AX803" s="67"/>
      <c r="AY803" s="67"/>
      <c r="AZ803" s="37" t="str">
        <f>IFERROR(IF(COUNTA(H803,I803,J803)=3,DATE(J803,MATCH(I803,{"Jan";"Feb";"Mar";"Apr";"May";"Jun";"Jul";"Aug";"Sep";"Oct";"Nov";"Dec"},0),H803),""),"")</f>
        <v/>
      </c>
      <c r="BA803" s="37" t="str">
        <f>IF(AND(C761="",H801="",C801&lt;&gt;""),"Please enter a complete visit or assessment date.  ","")</f>
        <v/>
      </c>
      <c r="BB803" s="37" t="str">
        <f>IF(C801="","",IF(AND(COUNTA(C761,D761,E761)&gt;1,COUNTA(C761,D761,E761)&lt;3),"Please enter a complete visit date.  ",IF(COUNTA(C761,D761,E761)=0,"",IF(COUNTIF(AN$2:AN$7306,C761&amp;D761&amp;E761)&gt;0,"","Enter a valid visit date.  "))))</f>
        <v/>
      </c>
      <c r="BC803" s="37" t="str">
        <f>IF(AND(COUNTA(H801,I801,J801)&gt;1,COUNTA(H801,I801,J801)&lt;3),"Please enter a complete assessment date.  ",IF(COUNTA(H801,I801,J801)=0,"",IF(COUNTIF(AN$2:AN$7306,H801&amp;I801&amp;J801)&gt;0,"","Enter a valid assessment date.  ")))</f>
        <v/>
      </c>
      <c r="BD803" s="37" t="str">
        <f t="shared" ref="BD803" si="417">IF(AND(C801="",H801&amp;I801&amp;H801&amp;J801&lt;&gt;""),"Information on this lesion exists, but no evaluation result is entered.  ","")</f>
        <v/>
      </c>
      <c r="BE803" s="37" t="str">
        <f ca="1">IF(C801="","",IF(AZ761="","",IF(AZ761&gt;NOW(),"Visit date is in the future.  ","")))</f>
        <v/>
      </c>
      <c r="BF803" s="37" t="str">
        <f t="shared" ref="BF803" ca="1" si="418">IF(AZ801&lt;&gt;"",IF(AZ801&gt;NOW(),"Assessment date is in the future.  ",""),"")</f>
        <v/>
      </c>
      <c r="BG803" s="37" t="str">
        <f t="shared" ref="BG803" si="419">IF(AND(C801&lt;&gt;"",F801&lt;&gt;""),"The result cannot be provided if indicated as Not Done.  ","")</f>
        <v/>
      </c>
      <c r="BH803" s="37" t="str">
        <f>IF(AZ761="","",IF(AZ761&lt;=AZ755,"Visit date is not after visit or assessment dates in the prior visit.  ",""))</f>
        <v/>
      </c>
      <c r="BI803" s="37" t="str">
        <f>IF(AZ801&lt;&gt;"",IF(AZ801&lt;=AZ755,"Assessment date is not after visit or assessment dates in the prior visit.  ",""),"")</f>
        <v/>
      </c>
      <c r="BJ803" s="37" t="str">
        <f>IF(AND(C758="",OR(C801&lt;&gt;"",F801&lt;&gt;"")),"The Visit ID is missing.  ","")</f>
        <v/>
      </c>
      <c r="BK803" s="37" t="str">
        <f>IF(AND(OR(C801&lt;&gt;"",F801&lt;&gt;""),C$55=""),"No V0 lesion information exists for this same lesion (if you are adding a NEW lesion, go to New Lesion section).  ","")</f>
        <v/>
      </c>
      <c r="BL803" s="37" t="str">
        <f t="shared" ref="BL803" si="420">IF(AND(C801&lt;&gt;"",D801=""),"Select a Unit.  ","")</f>
        <v/>
      </c>
      <c r="BM803" s="37" t="str">
        <f>IF(AND(C801&lt;&gt;"",COUNTIF(AJ$2:AJ$21,C758)&gt;1),"Visit ID already used.  ","")</f>
        <v/>
      </c>
      <c r="CA803" s="37" t="str">
        <f ca="1">IF(BA803&amp;BB803&amp;BC803&amp;BD803&amp;BE803&amp;BF803&amp;BG803&amp;BH803&amp;BI803&amp;BJ803&amp;BK803&amp;BL803&amp;BM803&amp;BN803&amp;BO803&amp;BP803&amp;BQ803&amp;BR803&amp;BS803&amp;BT803&amp;BU803&amp;BV803&amp;BW803&amp;BX803&amp;BY803&amp;BZ803&lt;&gt;"","V5Issue","V5Clean")</f>
        <v>V5Clean</v>
      </c>
    </row>
    <row r="804" spans="1:79" x14ac:dyDescent="0.25">
      <c r="A804" s="51"/>
      <c r="B804" s="91"/>
      <c r="C804" s="91"/>
      <c r="D804" s="91"/>
      <c r="E804" s="91"/>
      <c r="F804" s="91"/>
      <c r="G804" s="91"/>
      <c r="H804" s="91"/>
      <c r="I804" s="91"/>
      <c r="J804" s="91"/>
      <c r="K804" s="91"/>
      <c r="L804" s="91"/>
      <c r="M804" s="91"/>
      <c r="N804" s="91"/>
      <c r="O804" s="91"/>
      <c r="P804" s="91"/>
      <c r="Q804" s="51"/>
      <c r="R804" s="67"/>
      <c r="S804" s="67"/>
      <c r="T804" s="67"/>
      <c r="U804" s="67"/>
      <c r="V804" s="67"/>
      <c r="W804" s="67"/>
      <c r="X804" s="67"/>
      <c r="Y804" s="67"/>
      <c r="Z804" s="67"/>
      <c r="AA804" s="67"/>
      <c r="AB804" s="67"/>
      <c r="AC804" s="67"/>
      <c r="AD804" s="67"/>
      <c r="AE804" s="67"/>
      <c r="AF804" s="67"/>
      <c r="AG804" s="67"/>
      <c r="AH804" s="67"/>
      <c r="AI804" s="67"/>
      <c r="AK804" s="67"/>
      <c r="AL804" s="67"/>
      <c r="AM804" s="67"/>
      <c r="AN804" s="63" t="s">
        <v>4035</v>
      </c>
      <c r="AO804" s="67"/>
      <c r="AP804" s="67"/>
      <c r="AQ804" s="67"/>
      <c r="AR804" s="67"/>
      <c r="AS804" s="67"/>
      <c r="AT804" s="67"/>
      <c r="AU804" s="67"/>
      <c r="AV804" s="67"/>
      <c r="AW804" s="67"/>
      <c r="AX804" s="67"/>
      <c r="AY804" s="67"/>
      <c r="AZ804" s="37" t="str">
        <f>IFERROR(IF(COUNTA(H804,I804,J804)=3,DATE(J804,MATCH(I804,{"Jan";"Feb";"Mar";"Apr";"May";"Jun";"Jul";"Aug";"Sep";"Oct";"Nov";"Dec"},0),H804),""),"")</f>
        <v/>
      </c>
    </row>
    <row r="805" spans="1:79" x14ac:dyDescent="0.25">
      <c r="A805" s="51"/>
      <c r="B805" s="4"/>
      <c r="C805" s="25"/>
      <c r="D805" s="25"/>
      <c r="E805" s="25"/>
      <c r="F805" s="25"/>
      <c r="G805" s="4"/>
      <c r="H805" s="19" t="s">
        <v>92</v>
      </c>
      <c r="I805" s="4"/>
      <c r="J805" s="4"/>
      <c r="K805" s="4"/>
      <c r="L805" s="51"/>
      <c r="M805" s="4"/>
      <c r="N805" s="4"/>
      <c r="O805" s="4"/>
      <c r="P805" s="4"/>
      <c r="Q805" s="51"/>
      <c r="R805" s="67"/>
      <c r="S805" s="67"/>
      <c r="T805" s="67"/>
      <c r="U805" s="67"/>
      <c r="V805" s="67"/>
      <c r="W805" s="67"/>
      <c r="X805" s="67"/>
      <c r="Y805" s="67"/>
      <c r="Z805" s="67"/>
      <c r="AA805" s="67"/>
      <c r="AB805" s="67"/>
      <c r="AC805" s="67"/>
      <c r="AD805" s="67"/>
      <c r="AE805" s="67"/>
      <c r="AF805" s="67"/>
      <c r="AG805" s="67"/>
      <c r="AH805" s="67"/>
      <c r="AI805" s="67"/>
      <c r="AK805" s="67"/>
      <c r="AL805" s="67"/>
      <c r="AM805" s="67"/>
      <c r="AN805" s="63" t="s">
        <v>4036</v>
      </c>
      <c r="AO805" s="67"/>
      <c r="AP805" s="67"/>
      <c r="AQ805" s="67"/>
      <c r="AR805" s="67"/>
      <c r="AS805" s="67"/>
      <c r="AT805" s="67"/>
      <c r="AU805" s="67"/>
      <c r="AV805" s="67"/>
      <c r="AW805" s="67"/>
      <c r="AX805" s="67"/>
      <c r="AY805" s="67"/>
      <c r="AZ805" s="37" t="str">
        <f>IFERROR(IF(COUNTA(H805,I805,J805)=3,DATE(J805,MATCH(I805,{"Jan";"Feb";"Mar";"Apr";"May";"Jun";"Jul";"Aug";"Sep";"Oct";"Nov";"Dec"},0),H805),""),"")</f>
        <v/>
      </c>
    </row>
    <row r="806" spans="1:79" x14ac:dyDescent="0.25">
      <c r="A806" s="51"/>
      <c r="B806" s="4"/>
      <c r="C806" s="25" t="s">
        <v>35</v>
      </c>
      <c r="D806" s="25" t="s">
        <v>36</v>
      </c>
      <c r="E806" s="25"/>
      <c r="F806" s="25" t="s">
        <v>315</v>
      </c>
      <c r="G806" s="4"/>
      <c r="H806" s="25" t="s">
        <v>47</v>
      </c>
      <c r="I806" s="25" t="s">
        <v>48</v>
      </c>
      <c r="J806" s="25" t="s">
        <v>49</v>
      </c>
      <c r="K806" s="4"/>
      <c r="L806" s="51"/>
      <c r="M806" s="4"/>
      <c r="N806" s="4"/>
      <c r="O806" s="4"/>
      <c r="P806" s="4"/>
      <c r="Q806" s="51"/>
      <c r="R806" s="67"/>
      <c r="S806" s="67"/>
      <c r="T806" s="67"/>
      <c r="U806" s="67"/>
      <c r="V806" s="67"/>
      <c r="W806" s="67"/>
      <c r="X806" s="67"/>
      <c r="Y806" s="67"/>
      <c r="Z806" s="67"/>
      <c r="AA806" s="67"/>
      <c r="AB806" s="67"/>
      <c r="AC806" s="67"/>
      <c r="AD806" s="67"/>
      <c r="AE806" s="67"/>
      <c r="AF806" s="67"/>
      <c r="AG806" s="67"/>
      <c r="AH806" s="67"/>
      <c r="AI806" s="67"/>
      <c r="AK806" s="67"/>
      <c r="AL806" s="67"/>
      <c r="AM806" s="67"/>
      <c r="AN806" s="63" t="s">
        <v>4037</v>
      </c>
      <c r="AO806" s="67"/>
      <c r="AP806" s="67"/>
      <c r="AQ806" s="67"/>
      <c r="AR806" s="67"/>
      <c r="AS806" s="67"/>
      <c r="AT806" s="67"/>
      <c r="AU806" s="67"/>
      <c r="AV806" s="67"/>
      <c r="AW806" s="67"/>
      <c r="AX806" s="67"/>
      <c r="AY806" s="67"/>
      <c r="AZ806" s="37" t="str">
        <f>IFERROR(IF(COUNTA(H806,I806,J806)=3,DATE(J806,MATCH(I806,{"Jan";"Feb";"Mar";"Apr";"May";"Jun";"Jul";"Aug";"Sep";"Oct";"Nov";"Dec"},0),H806),""),"")</f>
        <v/>
      </c>
    </row>
    <row r="807" spans="1:79" x14ac:dyDescent="0.25">
      <c r="A807" s="51"/>
      <c r="B807" s="34" t="str">
        <f xml:space="preserve"> C758&amp;"  Target Lesion (T8)"</f>
        <v>V5  Target Lesion (T8)</v>
      </c>
      <c r="C807" s="16"/>
      <c r="D807" s="15" t="s">
        <v>9</v>
      </c>
      <c r="E807" s="4"/>
      <c r="F807" s="17"/>
      <c r="G807" s="4"/>
      <c r="H807" s="32"/>
      <c r="I807" s="32"/>
      <c r="J807" s="32"/>
      <c r="K807" s="4"/>
      <c r="L807" s="51"/>
      <c r="M807" s="51"/>
      <c r="N807" s="51"/>
      <c r="O807" s="51"/>
      <c r="P807" s="51"/>
      <c r="Q807" s="51"/>
      <c r="R807" s="67"/>
      <c r="S807" s="67"/>
      <c r="T807" s="67"/>
      <c r="U807" s="67"/>
      <c r="V807" s="67"/>
      <c r="W807" s="67"/>
      <c r="X807" s="67"/>
      <c r="Y807" s="67"/>
      <c r="Z807" s="67"/>
      <c r="AA807" s="67"/>
      <c r="AB807" s="67"/>
      <c r="AC807" s="67"/>
      <c r="AD807" s="67"/>
      <c r="AE807" s="67"/>
      <c r="AF807" s="67"/>
      <c r="AG807" s="67"/>
      <c r="AH807" s="67"/>
      <c r="AI807" s="67"/>
      <c r="AK807" s="67"/>
      <c r="AL807" s="67"/>
      <c r="AM807" s="67"/>
      <c r="AN807" s="63" t="s">
        <v>4038</v>
      </c>
      <c r="AO807" s="67"/>
      <c r="AP807" s="67"/>
      <c r="AQ807" s="67"/>
      <c r="AR807" s="67"/>
      <c r="AS807" s="67"/>
      <c r="AT807" s="67"/>
      <c r="AU807" s="67"/>
      <c r="AV807" s="67"/>
      <c r="AW807" s="67"/>
      <c r="AX807" s="67"/>
      <c r="AY807" s="67"/>
      <c r="AZ807" s="37" t="str">
        <f>IFERROR(IF(COUNTA(H807,I807,J807)=3,DATE(J807,MATCH(I807,{"Jan";"Feb";"Mar";"Apr";"May";"Jun";"Jul";"Aug";"Sep";"Oct";"Nov";"Dec"},0),H807),""),"")</f>
        <v/>
      </c>
    </row>
    <row r="808" spans="1:79" x14ac:dyDescent="0.25">
      <c r="A808" s="51"/>
      <c r="B808" s="23" t="s">
        <v>932</v>
      </c>
      <c r="C808" s="23" t="s">
        <v>933</v>
      </c>
      <c r="D808" s="23" t="s">
        <v>934</v>
      </c>
      <c r="E808" s="26"/>
      <c r="F808" s="23" t="s">
        <v>935</v>
      </c>
      <c r="G808" s="26"/>
      <c r="H808" s="23" t="s">
        <v>936</v>
      </c>
      <c r="I808" s="23" t="s">
        <v>937</v>
      </c>
      <c r="J808" s="23" t="s">
        <v>938</v>
      </c>
      <c r="K808" s="4"/>
      <c r="L808" s="27"/>
      <c r="M808" s="28"/>
      <c r="N808" s="27"/>
      <c r="O808" s="28"/>
      <c r="P808" s="27"/>
      <c r="Q808" s="51"/>
      <c r="R808" s="67"/>
      <c r="S808" s="67"/>
      <c r="T808" s="67"/>
      <c r="U808" s="67"/>
      <c r="V808" s="67"/>
      <c r="W808" s="67"/>
      <c r="X808" s="67"/>
      <c r="Y808" s="67"/>
      <c r="Z808" s="67"/>
      <c r="AA808" s="67"/>
      <c r="AB808" s="67"/>
      <c r="AC808" s="67"/>
      <c r="AD808" s="67"/>
      <c r="AE808" s="67"/>
      <c r="AF808" s="67"/>
      <c r="AG808" s="67"/>
      <c r="AH808" s="67"/>
      <c r="AI808" s="67"/>
      <c r="AK808" s="67"/>
      <c r="AL808" s="67"/>
      <c r="AM808" s="67"/>
      <c r="AN808" s="63" t="s">
        <v>4039</v>
      </c>
      <c r="AO808" s="67"/>
      <c r="AP808" s="67"/>
      <c r="AQ808" s="67"/>
      <c r="AR808" s="67"/>
      <c r="AS808" s="67"/>
      <c r="AT808" s="67"/>
      <c r="AU808" s="67"/>
      <c r="AV808" s="67"/>
      <c r="AW808" s="67"/>
      <c r="AX808" s="67"/>
      <c r="AY808" s="67"/>
      <c r="AZ808" s="37" t="str">
        <f>IFERROR(IF(COUNTA(H808,I808,J808)=3,DATE(J808,MATCH(I808,{"Jan";"Feb";"Mar";"Apr";"May";"Jun";"Jul";"Aug";"Sep";"Oct";"Nov";"Dec"},0),H808),""),"")</f>
        <v/>
      </c>
    </row>
    <row r="809" spans="1:79" x14ac:dyDescent="0.25">
      <c r="A809" s="51"/>
      <c r="B809" s="90" t="str">
        <f ca="1">BA809&amp;BB809&amp;BC809&amp;BD809&amp;BE809&amp;BF809&amp;BG809&amp;BH809&amp;BI809&amp;BJ809&amp;BK809&amp;BL809&amp;BM809</f>
        <v/>
      </c>
      <c r="C809" s="91"/>
      <c r="D809" s="91"/>
      <c r="E809" s="91"/>
      <c r="F809" s="91"/>
      <c r="G809" s="91"/>
      <c r="H809" s="91"/>
      <c r="I809" s="91"/>
      <c r="J809" s="91"/>
      <c r="K809" s="91"/>
      <c r="L809" s="91"/>
      <c r="M809" s="91"/>
      <c r="N809" s="91"/>
      <c r="O809" s="91"/>
      <c r="P809" s="91"/>
      <c r="Q809" s="51"/>
      <c r="R809" s="67"/>
      <c r="S809" s="67"/>
      <c r="T809" s="67"/>
      <c r="U809" s="67"/>
      <c r="V809" s="67"/>
      <c r="W809" s="67"/>
      <c r="X809" s="67"/>
      <c r="Y809" s="67"/>
      <c r="Z809" s="67"/>
      <c r="AA809" s="67"/>
      <c r="AB809" s="67"/>
      <c r="AC809" s="67"/>
      <c r="AD809" s="67"/>
      <c r="AE809" s="67"/>
      <c r="AF809" s="67"/>
      <c r="AG809" s="67"/>
      <c r="AH809" s="67"/>
      <c r="AI809" s="67"/>
      <c r="AK809" s="67"/>
      <c r="AL809" s="67"/>
      <c r="AM809" s="67"/>
      <c r="AN809" s="63" t="s">
        <v>4040</v>
      </c>
      <c r="AO809" s="67"/>
      <c r="AP809" s="67"/>
      <c r="AQ809" s="67"/>
      <c r="AR809" s="67"/>
      <c r="AS809" s="67"/>
      <c r="AT809" s="67"/>
      <c r="AU809" s="67"/>
      <c r="AV809" s="67"/>
      <c r="AW809" s="67"/>
      <c r="AX809" s="67"/>
      <c r="AY809" s="67"/>
      <c r="AZ809" s="37" t="str">
        <f>IFERROR(IF(COUNTA(H809,I809,J809)=3,DATE(J809,MATCH(I809,{"Jan";"Feb";"Mar";"Apr";"May";"Jun";"Jul";"Aug";"Sep";"Oct";"Nov";"Dec"},0),H809),""),"")</f>
        <v/>
      </c>
      <c r="BA809" s="37" t="str">
        <f>IF(AND(C761="",H807="",C807&lt;&gt;""),"Please enter a complete visit or assessment date.  ","")</f>
        <v/>
      </c>
      <c r="BB809" s="37" t="str">
        <f>IF(C807="","",IF(AND(COUNTA(C761,D761,E761)&gt;1,COUNTA(C761,D761,E761)&lt;3),"Please enter a complete visit date.  ",IF(COUNTA(C761,D761,E761)=0,"",IF(COUNTIF(AN$2:AN$7306,C761&amp;D761&amp;E761)&gt;0,"","Enter a valid visit date.  "))))</f>
        <v/>
      </c>
      <c r="BC809" s="37" t="str">
        <f>IF(AND(COUNTA(H807,I807,J807)&gt;1,COUNTA(H807,I807,J807)&lt;3),"Please enter a complete assessment date.  ",IF(COUNTA(H807,I807,J807)=0,"",IF(COUNTIF(AN$2:AN$7306,H807&amp;I807&amp;J807)&gt;0,"","Enter a valid assessment date.  ")))</f>
        <v/>
      </c>
      <c r="BD809" s="37" t="str">
        <f t="shared" ref="BD809" si="421">IF(AND(C807="",H807&amp;I807&amp;H807&amp;J807&lt;&gt;""),"Information on this lesion exists, but no evaluation result is entered.  ","")</f>
        <v/>
      </c>
      <c r="BE809" s="37" t="str">
        <f ca="1">IF(C807="","",IF(AZ761="","",IF(AZ761&gt;NOW(),"Visit date is in the future.  ","")))</f>
        <v/>
      </c>
      <c r="BF809" s="37" t="str">
        <f t="shared" ref="BF809" ca="1" si="422">IF(AZ807&lt;&gt;"",IF(AZ807&gt;NOW(),"Assessment date is in the future.  ",""),"")</f>
        <v/>
      </c>
      <c r="BG809" s="37" t="str">
        <f t="shared" ref="BG809" si="423">IF(AND(C807&lt;&gt;"",F807&lt;&gt;""),"The result cannot be provided if indicated as Not Done.  ","")</f>
        <v/>
      </c>
      <c r="BH809" s="37" t="str">
        <f>IF(AZ761="","",IF(AZ761&lt;=AZ755,"Visit date is not after visit or assessment dates in the prior visit.  ",""))</f>
        <v/>
      </c>
      <c r="BI809" s="37" t="str">
        <f>IF(AZ807&lt;&gt;"",IF(AZ807&lt;=AZ755,"Assessment date is not after visit or assessment dates in the prior visit.  ",""),"")</f>
        <v/>
      </c>
      <c r="BJ809" s="37" t="str">
        <f>IF(AND(C758="",OR(C807&lt;&gt;"",F807&lt;&gt;"")),"The Visit ID is missing.  ","")</f>
        <v/>
      </c>
      <c r="BK809" s="37" t="str">
        <f>IF(AND(OR(C807&lt;&gt;"",F807&lt;&gt;""),C$61=""),"No V0 lesion information exists for this same lesion (if you are adding a NEW lesion, go to New Lesion section).  ","")</f>
        <v/>
      </c>
      <c r="BL809" s="37" t="str">
        <f t="shared" ref="BL809" si="424">IF(AND(C807&lt;&gt;"",D807=""),"Select a Unit.  ","")</f>
        <v/>
      </c>
      <c r="BM809" s="37" t="str">
        <f>IF(AND(C807&lt;&gt;"",COUNTIF(AJ$2:AJ$21,C758)&gt;1),"Visit ID already used.  ","")</f>
        <v/>
      </c>
      <c r="CA809" s="37" t="str">
        <f ca="1">IF(BA809&amp;BB809&amp;BC809&amp;BD809&amp;BE809&amp;BF809&amp;BG809&amp;BH809&amp;BI809&amp;BJ809&amp;BK809&amp;BL809&amp;BM809&amp;BN809&amp;BO809&amp;BP809&amp;BQ809&amp;BR809&amp;BS809&amp;BT809&amp;BU809&amp;BV709&amp;BW809&amp;BX809&amp;BY809&amp;BZ809&lt;&gt;"","V5Issue","V5Clean")</f>
        <v>V5Clean</v>
      </c>
    </row>
    <row r="810" spans="1:79" x14ac:dyDescent="0.25">
      <c r="A810" s="51"/>
      <c r="B810" s="91"/>
      <c r="C810" s="91"/>
      <c r="D810" s="91"/>
      <c r="E810" s="91"/>
      <c r="F810" s="91"/>
      <c r="G810" s="91"/>
      <c r="H810" s="91"/>
      <c r="I810" s="91"/>
      <c r="J810" s="91"/>
      <c r="K810" s="91"/>
      <c r="L810" s="91"/>
      <c r="M810" s="91"/>
      <c r="N810" s="91"/>
      <c r="O810" s="91"/>
      <c r="P810" s="91"/>
      <c r="Q810" s="51"/>
      <c r="R810" s="67"/>
      <c r="S810" s="67"/>
      <c r="T810" s="67"/>
      <c r="U810" s="67"/>
      <c r="V810" s="67"/>
      <c r="W810" s="67"/>
      <c r="X810" s="67"/>
      <c r="Y810" s="67"/>
      <c r="Z810" s="67"/>
      <c r="AA810" s="67"/>
      <c r="AB810" s="67"/>
      <c r="AC810" s="67"/>
      <c r="AD810" s="67"/>
      <c r="AE810" s="67"/>
      <c r="AF810" s="67"/>
      <c r="AG810" s="67"/>
      <c r="AH810" s="67"/>
      <c r="AI810" s="67"/>
      <c r="AK810" s="67"/>
      <c r="AL810" s="67"/>
      <c r="AM810" s="67"/>
      <c r="AN810" s="63" t="s">
        <v>4041</v>
      </c>
      <c r="AO810" s="67"/>
      <c r="AP810" s="67"/>
      <c r="AQ810" s="67"/>
      <c r="AR810" s="67"/>
      <c r="AS810" s="67"/>
      <c r="AT810" s="67"/>
      <c r="AU810" s="67"/>
      <c r="AV810" s="67"/>
      <c r="AW810" s="67"/>
      <c r="AX810" s="67"/>
      <c r="AY810" s="67"/>
      <c r="AZ810" s="37" t="str">
        <f>IFERROR(IF(COUNTA(H810,I810,J810)=3,DATE(J810,MATCH(I810,{"Jan";"Feb";"Mar";"Apr";"May";"Jun";"Jul";"Aug";"Sep";"Oct";"Nov";"Dec"},0),H810),""),"")</f>
        <v/>
      </c>
    </row>
    <row r="811" spans="1:79" x14ac:dyDescent="0.25">
      <c r="A811" s="51"/>
      <c r="B811" s="4"/>
      <c r="C811" s="25"/>
      <c r="D811" s="25"/>
      <c r="E811" s="25"/>
      <c r="F811" s="25"/>
      <c r="G811" s="4"/>
      <c r="H811" s="19" t="s">
        <v>92</v>
      </c>
      <c r="I811" s="4"/>
      <c r="J811" s="4"/>
      <c r="K811" s="4"/>
      <c r="L811" s="51"/>
      <c r="M811" s="4"/>
      <c r="N811" s="4"/>
      <c r="O811" s="4"/>
      <c r="P811" s="4"/>
      <c r="Q811" s="51"/>
      <c r="R811" s="67"/>
      <c r="S811" s="67"/>
      <c r="T811" s="67"/>
      <c r="U811" s="67"/>
      <c r="V811" s="67"/>
      <c r="W811" s="67"/>
      <c r="X811" s="67"/>
      <c r="Y811" s="67"/>
      <c r="Z811" s="67"/>
      <c r="AA811" s="67"/>
      <c r="AB811" s="67"/>
      <c r="AC811" s="67"/>
      <c r="AD811" s="67"/>
      <c r="AE811" s="67"/>
      <c r="AF811" s="67"/>
      <c r="AG811" s="67"/>
      <c r="AH811" s="67"/>
      <c r="AI811" s="67"/>
      <c r="AK811" s="67"/>
      <c r="AL811" s="67"/>
      <c r="AM811" s="67"/>
      <c r="AN811" s="63" t="s">
        <v>4042</v>
      </c>
      <c r="AO811" s="67"/>
      <c r="AP811" s="67"/>
      <c r="AQ811" s="67"/>
      <c r="AR811" s="67"/>
      <c r="AS811" s="67"/>
      <c r="AT811" s="67"/>
      <c r="AU811" s="67"/>
      <c r="AV811" s="67"/>
      <c r="AW811" s="67"/>
      <c r="AX811" s="67"/>
      <c r="AY811" s="67"/>
      <c r="AZ811" s="37" t="str">
        <f>IFERROR(IF(COUNTA(H811,I811,J811)=3,DATE(J811,MATCH(I811,{"Jan";"Feb";"Mar";"Apr";"May";"Jun";"Jul";"Aug";"Sep";"Oct";"Nov";"Dec"},0),H811),""),"")</f>
        <v/>
      </c>
    </row>
    <row r="812" spans="1:79" x14ac:dyDescent="0.25">
      <c r="A812" s="51"/>
      <c r="B812" s="4"/>
      <c r="C812" s="25" t="s">
        <v>35</v>
      </c>
      <c r="D812" s="25" t="s">
        <v>36</v>
      </c>
      <c r="E812" s="25"/>
      <c r="F812" s="25" t="s">
        <v>315</v>
      </c>
      <c r="G812" s="4"/>
      <c r="H812" s="25" t="s">
        <v>47</v>
      </c>
      <c r="I812" s="25" t="s">
        <v>48</v>
      </c>
      <c r="J812" s="25" t="s">
        <v>49</v>
      </c>
      <c r="K812" s="4"/>
      <c r="L812" s="51"/>
      <c r="M812" s="4"/>
      <c r="N812" s="4"/>
      <c r="O812" s="4"/>
      <c r="P812" s="4"/>
      <c r="Q812" s="51"/>
      <c r="R812" s="67"/>
      <c r="S812" s="67"/>
      <c r="T812" s="67"/>
      <c r="U812" s="67"/>
      <c r="V812" s="67"/>
      <c r="W812" s="67"/>
      <c r="X812" s="67"/>
      <c r="Y812" s="67"/>
      <c r="Z812" s="67"/>
      <c r="AA812" s="67"/>
      <c r="AB812" s="67"/>
      <c r="AC812" s="67"/>
      <c r="AD812" s="67"/>
      <c r="AE812" s="67"/>
      <c r="AF812" s="67"/>
      <c r="AG812" s="67"/>
      <c r="AH812" s="67"/>
      <c r="AI812" s="67"/>
      <c r="AK812" s="67"/>
      <c r="AL812" s="67"/>
      <c r="AM812" s="67"/>
      <c r="AN812" s="63" t="s">
        <v>4043</v>
      </c>
      <c r="AO812" s="67"/>
      <c r="AP812" s="67"/>
      <c r="AQ812" s="67"/>
      <c r="AR812" s="67"/>
      <c r="AS812" s="67"/>
      <c r="AT812" s="67"/>
      <c r="AU812" s="67"/>
      <c r="AV812" s="67"/>
      <c r="AW812" s="67"/>
      <c r="AX812" s="67"/>
      <c r="AY812" s="67"/>
      <c r="AZ812" s="37" t="str">
        <f>IFERROR(IF(COUNTA(H812,I812,J812)=3,DATE(J812,MATCH(I812,{"Jan";"Feb";"Mar";"Apr";"May";"Jun";"Jul";"Aug";"Sep";"Oct";"Nov";"Dec"},0),H812),""),"")</f>
        <v/>
      </c>
    </row>
    <row r="813" spans="1:79" x14ac:dyDescent="0.25">
      <c r="A813" s="51"/>
      <c r="B813" s="34" t="str">
        <f xml:space="preserve"> C758&amp;"  Target Lesion (T9)"</f>
        <v>V5  Target Lesion (T9)</v>
      </c>
      <c r="C813" s="16"/>
      <c r="D813" s="15" t="s">
        <v>9</v>
      </c>
      <c r="E813" s="4"/>
      <c r="F813" s="17"/>
      <c r="G813" s="4"/>
      <c r="H813" s="32"/>
      <c r="I813" s="32"/>
      <c r="J813" s="32"/>
      <c r="K813" s="4"/>
      <c r="L813" s="51"/>
      <c r="M813" s="51"/>
      <c r="N813" s="51"/>
      <c r="O813" s="51"/>
      <c r="P813" s="51"/>
      <c r="Q813" s="51"/>
      <c r="R813" s="67"/>
      <c r="S813" s="67"/>
      <c r="T813" s="67"/>
      <c r="U813" s="67"/>
      <c r="V813" s="67"/>
      <c r="W813" s="67"/>
      <c r="X813" s="67"/>
      <c r="Y813" s="67"/>
      <c r="Z813" s="67"/>
      <c r="AA813" s="67"/>
      <c r="AB813" s="67"/>
      <c r="AC813" s="67"/>
      <c r="AD813" s="67"/>
      <c r="AE813" s="67"/>
      <c r="AF813" s="67"/>
      <c r="AG813" s="67"/>
      <c r="AH813" s="67"/>
      <c r="AI813" s="67"/>
      <c r="AK813" s="67"/>
      <c r="AL813" s="67"/>
      <c r="AM813" s="67"/>
      <c r="AN813" s="63" t="s">
        <v>4044</v>
      </c>
      <c r="AO813" s="67"/>
      <c r="AP813" s="67"/>
      <c r="AQ813" s="67"/>
      <c r="AR813" s="67"/>
      <c r="AS813" s="67"/>
      <c r="AT813" s="67"/>
      <c r="AU813" s="67"/>
      <c r="AV813" s="67"/>
      <c r="AW813" s="67"/>
      <c r="AX813" s="67"/>
      <c r="AY813" s="67"/>
      <c r="AZ813" s="37" t="str">
        <f>IFERROR(IF(COUNTA(H813,I813,J813)=3,DATE(J813,MATCH(I813,{"Jan";"Feb";"Mar";"Apr";"May";"Jun";"Jul";"Aug";"Sep";"Oct";"Nov";"Dec"},0),H813),""),"")</f>
        <v/>
      </c>
    </row>
    <row r="814" spans="1:79" x14ac:dyDescent="0.25">
      <c r="A814" s="51"/>
      <c r="B814" s="23" t="s">
        <v>939</v>
      </c>
      <c r="C814" s="23" t="s">
        <v>940</v>
      </c>
      <c r="D814" s="23" t="s">
        <v>941</v>
      </c>
      <c r="E814" s="26"/>
      <c r="F814" s="23" t="s">
        <v>942</v>
      </c>
      <c r="G814" s="26"/>
      <c r="H814" s="23" t="s">
        <v>943</v>
      </c>
      <c r="I814" s="23" t="s">
        <v>944</v>
      </c>
      <c r="J814" s="23" t="s">
        <v>945</v>
      </c>
      <c r="K814" s="4"/>
      <c r="L814" s="27"/>
      <c r="M814" s="28"/>
      <c r="N814" s="27"/>
      <c r="O814" s="28"/>
      <c r="P814" s="27"/>
      <c r="Q814" s="51"/>
      <c r="R814" s="67"/>
      <c r="S814" s="67"/>
      <c r="T814" s="67"/>
      <c r="U814" s="67"/>
      <c r="V814" s="67"/>
      <c r="W814" s="67"/>
      <c r="X814" s="67"/>
      <c r="Y814" s="67"/>
      <c r="Z814" s="67"/>
      <c r="AA814" s="67"/>
      <c r="AB814" s="67"/>
      <c r="AC814" s="67"/>
      <c r="AD814" s="67"/>
      <c r="AE814" s="67"/>
      <c r="AF814" s="67"/>
      <c r="AG814" s="67"/>
      <c r="AH814" s="67"/>
      <c r="AI814" s="67"/>
      <c r="AK814" s="67"/>
      <c r="AL814" s="67"/>
      <c r="AM814" s="67"/>
      <c r="AN814" s="63" t="s">
        <v>4045</v>
      </c>
      <c r="AO814" s="67"/>
      <c r="AP814" s="67"/>
      <c r="AQ814" s="67"/>
      <c r="AR814" s="67"/>
      <c r="AS814" s="67"/>
      <c r="AT814" s="67"/>
      <c r="AU814" s="67"/>
      <c r="AV814" s="67"/>
      <c r="AW814" s="67"/>
      <c r="AX814" s="67"/>
      <c r="AY814" s="67"/>
      <c r="AZ814" s="37" t="str">
        <f>IFERROR(IF(COUNTA(H814,I814,J814)=3,DATE(J814,MATCH(I814,{"Jan";"Feb";"Mar";"Apr";"May";"Jun";"Jul";"Aug";"Sep";"Oct";"Nov";"Dec"},0),H814),""),"")</f>
        <v/>
      </c>
    </row>
    <row r="815" spans="1:79" x14ac:dyDescent="0.25">
      <c r="A815" s="51"/>
      <c r="B815" s="90" t="str">
        <f ca="1">BA815&amp;BB815&amp;BC815&amp;BD815&amp;BE815&amp;BF815&amp;BG815&amp;BH815&amp;BI815&amp;BJ815&amp;BK815&amp;BL815&amp;BM815</f>
        <v/>
      </c>
      <c r="C815" s="91"/>
      <c r="D815" s="91"/>
      <c r="E815" s="91"/>
      <c r="F815" s="91"/>
      <c r="G815" s="91"/>
      <c r="H815" s="91"/>
      <c r="I815" s="91"/>
      <c r="J815" s="91"/>
      <c r="K815" s="91"/>
      <c r="L815" s="91"/>
      <c r="M815" s="91"/>
      <c r="N815" s="91"/>
      <c r="O815" s="91"/>
      <c r="P815" s="91"/>
      <c r="Q815" s="51"/>
      <c r="R815" s="67"/>
      <c r="S815" s="67"/>
      <c r="T815" s="67"/>
      <c r="U815" s="67"/>
      <c r="V815" s="67"/>
      <c r="W815" s="67"/>
      <c r="X815" s="67"/>
      <c r="Y815" s="67"/>
      <c r="Z815" s="67"/>
      <c r="AA815" s="67"/>
      <c r="AB815" s="67"/>
      <c r="AC815" s="67"/>
      <c r="AD815" s="67"/>
      <c r="AE815" s="67"/>
      <c r="AF815" s="67"/>
      <c r="AG815" s="67"/>
      <c r="AH815" s="67"/>
      <c r="AI815" s="67"/>
      <c r="AK815" s="67"/>
      <c r="AL815" s="67"/>
      <c r="AM815" s="67"/>
      <c r="AN815" s="63" t="s">
        <v>4046</v>
      </c>
      <c r="AO815" s="67"/>
      <c r="AP815" s="67"/>
      <c r="AQ815" s="67"/>
      <c r="AR815" s="67"/>
      <c r="AS815" s="67"/>
      <c r="AT815" s="67"/>
      <c r="AU815" s="67"/>
      <c r="AV815" s="67"/>
      <c r="AW815" s="67"/>
      <c r="AX815" s="67"/>
      <c r="AY815" s="67"/>
      <c r="AZ815" s="37" t="str">
        <f>IFERROR(IF(COUNTA(H815,I815,J815)=3,DATE(J815,MATCH(I815,{"Jan";"Feb";"Mar";"Apr";"May";"Jun";"Jul";"Aug";"Sep";"Oct";"Nov";"Dec"},0),H815),""),"")</f>
        <v/>
      </c>
      <c r="BA815" s="37" t="str">
        <f>IF(AND(C761="",H813="",C813&lt;&gt;""),"Please enter a complete visit or assessment date.  ","")</f>
        <v/>
      </c>
      <c r="BB815" s="37" t="str">
        <f>IF(C813="","",IF(AND(COUNTA(C761,D761,E761)&gt;1,COUNTA(C761,D761,E761)&lt;3),"Please enter a complete visit date.  ",IF(COUNTA(C761,D761,E761)=0,"",IF(COUNTIF(AN$2:AN$7306,C761&amp;D761&amp;E761)&gt;0,"","Enter a valid visit date.  "))))</f>
        <v/>
      </c>
      <c r="BC815" s="37" t="str">
        <f>IF(AND(COUNTA(H813,I813,J813)&gt;1,COUNTA(H813,I813,J813)&lt;3),"Please enter a complete assessment date.  ",IF(COUNTA(H813,I813,J813)=0,"",IF(COUNTIF(AN$2:AN$7306,H813&amp;I813&amp;J813)&gt;0,"","Enter a valid assessment date.  ")))</f>
        <v/>
      </c>
      <c r="BD815" s="37" t="str">
        <f t="shared" ref="BD815" si="425">IF(AND(C813="",H813&amp;I813&amp;H813&amp;J813&lt;&gt;""),"Information on this lesion exists, but no evaluation result is entered.  ","")</f>
        <v/>
      </c>
      <c r="BE815" s="37" t="str">
        <f ca="1">IF(C813="","",IF(AZ761="","",IF(AZ761&gt;NOW(),"Visit date is in the future.  ","")))</f>
        <v/>
      </c>
      <c r="BF815" s="37" t="str">
        <f t="shared" ref="BF815" ca="1" si="426">IF(AZ813&lt;&gt;"",IF(AZ813&gt;NOW(),"Assessment date is in the future.  ",""),"")</f>
        <v/>
      </c>
      <c r="BG815" s="37" t="str">
        <f t="shared" ref="BG815" si="427">IF(AND(C813&lt;&gt;"",F813&lt;&gt;""),"The result cannot be provided if indicated as Not Done.  ","")</f>
        <v/>
      </c>
      <c r="BH815" s="37" t="str">
        <f>IF(AZ761="","",IF(AZ761&lt;=AZ755,"Visit date is not after visit or assessment dates in the prior visit.  ",""))</f>
        <v/>
      </c>
      <c r="BI815" s="37" t="str">
        <f>IF(AZ813&lt;&gt;"",IF(AZ813&lt;=AZ755,"Assessment date is not after visit or assessment dates in the prior visit.  ",""),"")</f>
        <v/>
      </c>
      <c r="BJ815" s="37" t="str">
        <f>IF(AND(C758="",OR(C813&lt;&gt;"",F813&lt;&gt;"")),"The Visit ID is missing.  ","")</f>
        <v/>
      </c>
      <c r="BK815" s="37" t="str">
        <f>IF(AND(OR(C813&lt;&gt;"",F813&lt;&gt;""),C$67=""),"No V0 lesion information exists for this same lesion (if you are adding a NEW lesion, go to New Lesion section).  ","")</f>
        <v/>
      </c>
      <c r="BL815" s="37" t="str">
        <f t="shared" ref="BL815" si="428">IF(AND(C813&lt;&gt;"",D813=""),"Select a Unit.  ","")</f>
        <v/>
      </c>
      <c r="BM815" s="37" t="str">
        <f>IF(AND(C813&lt;&gt;"",COUNTIF(AJ$2:AJ$21,C758)&gt;1),"Visit ID already used.  ","")</f>
        <v/>
      </c>
      <c r="CA815" s="37" t="str">
        <f ca="1">IF(BA815&amp;BB815&amp;BC815&amp;BD815&amp;BE815&amp;BF815&amp;BG815&amp;BH815&amp;BI815&amp;BJ815&amp;BK815&amp;BL815&amp;BM815&amp;BN815&amp;BO815&amp;BP815&amp;BQ815&amp;BR815&amp;BS815&amp;BT815&amp;BU815&amp;BV715&amp;BW815&amp;BX815&amp;BY815&amp;BZ815&lt;&gt;"","V5Issue","V5Clean")</f>
        <v>V5Clean</v>
      </c>
    </row>
    <row r="816" spans="1:79" x14ac:dyDescent="0.25">
      <c r="A816" s="51"/>
      <c r="B816" s="91"/>
      <c r="C816" s="91"/>
      <c r="D816" s="91"/>
      <c r="E816" s="91"/>
      <c r="F816" s="91"/>
      <c r="G816" s="91"/>
      <c r="H816" s="91"/>
      <c r="I816" s="91"/>
      <c r="J816" s="91"/>
      <c r="K816" s="91"/>
      <c r="L816" s="91"/>
      <c r="M816" s="91"/>
      <c r="N816" s="91"/>
      <c r="O816" s="91"/>
      <c r="P816" s="91"/>
      <c r="Q816" s="51"/>
      <c r="R816" s="67"/>
      <c r="S816" s="67"/>
      <c r="T816" s="67"/>
      <c r="U816" s="67"/>
      <c r="V816" s="67"/>
      <c r="W816" s="67"/>
      <c r="X816" s="67"/>
      <c r="Y816" s="67"/>
      <c r="Z816" s="67"/>
      <c r="AA816" s="67"/>
      <c r="AB816" s="67"/>
      <c r="AC816" s="67"/>
      <c r="AD816" s="67"/>
      <c r="AE816" s="67"/>
      <c r="AF816" s="67"/>
      <c r="AG816" s="67"/>
      <c r="AH816" s="67"/>
      <c r="AI816" s="67"/>
      <c r="AK816" s="67"/>
      <c r="AL816" s="67"/>
      <c r="AM816" s="67"/>
      <c r="AN816" s="63" t="s">
        <v>4047</v>
      </c>
      <c r="AO816" s="67"/>
      <c r="AP816" s="67"/>
      <c r="AQ816" s="67"/>
      <c r="AR816" s="67"/>
      <c r="AS816" s="67"/>
      <c r="AT816" s="67"/>
      <c r="AU816" s="67"/>
      <c r="AV816" s="67"/>
      <c r="AW816" s="67"/>
      <c r="AX816" s="67"/>
      <c r="AY816" s="67"/>
      <c r="AZ816" s="37" t="str">
        <f>IFERROR(IF(COUNTA(H816,I816,J816)=3,DATE(J816,MATCH(I816,{"Jan";"Feb";"Mar";"Apr";"May";"Jun";"Jul";"Aug";"Sep";"Oct";"Nov";"Dec"},0),H816),""),"")</f>
        <v/>
      </c>
    </row>
    <row r="817" spans="1:79" x14ac:dyDescent="0.25">
      <c r="A817" s="51"/>
      <c r="B817" s="4"/>
      <c r="C817" s="25"/>
      <c r="D817" s="25"/>
      <c r="E817" s="25"/>
      <c r="F817" s="25"/>
      <c r="G817" s="4"/>
      <c r="H817" s="19" t="s">
        <v>92</v>
      </c>
      <c r="I817" s="4"/>
      <c r="J817" s="4"/>
      <c r="K817" s="4"/>
      <c r="L817" s="51"/>
      <c r="M817" s="4"/>
      <c r="N817" s="4"/>
      <c r="O817" s="4"/>
      <c r="P817" s="4"/>
      <c r="Q817" s="51"/>
      <c r="R817" s="67"/>
      <c r="S817" s="67"/>
      <c r="T817" s="67"/>
      <c r="U817" s="67"/>
      <c r="V817" s="67"/>
      <c r="W817" s="67"/>
      <c r="X817" s="67"/>
      <c r="Y817" s="67"/>
      <c r="Z817" s="67"/>
      <c r="AA817" s="67"/>
      <c r="AB817" s="67"/>
      <c r="AC817" s="67"/>
      <c r="AD817" s="67"/>
      <c r="AE817" s="67"/>
      <c r="AF817" s="67"/>
      <c r="AG817" s="67"/>
      <c r="AH817" s="67"/>
      <c r="AI817" s="67"/>
      <c r="AK817" s="67"/>
      <c r="AL817" s="67"/>
      <c r="AM817" s="67"/>
      <c r="AN817" s="63" t="s">
        <v>4048</v>
      </c>
      <c r="AO817" s="67"/>
      <c r="AP817" s="67"/>
      <c r="AQ817" s="67"/>
      <c r="AR817" s="67"/>
      <c r="AS817" s="67"/>
      <c r="AT817" s="67"/>
      <c r="AU817" s="67"/>
      <c r="AV817" s="67"/>
      <c r="AW817" s="67"/>
      <c r="AX817" s="67"/>
      <c r="AY817" s="67"/>
      <c r="AZ817" s="37" t="str">
        <f>IFERROR(IF(COUNTA(H817,I817,J817)=3,DATE(J817,MATCH(I817,{"Jan";"Feb";"Mar";"Apr";"May";"Jun";"Jul";"Aug";"Sep";"Oct";"Nov";"Dec"},0),H817),""),"")</f>
        <v/>
      </c>
    </row>
    <row r="818" spans="1:79" x14ac:dyDescent="0.25">
      <c r="A818" s="51"/>
      <c r="B818" s="4"/>
      <c r="C818" s="25" t="s">
        <v>35</v>
      </c>
      <c r="D818" s="25" t="s">
        <v>36</v>
      </c>
      <c r="E818" s="25"/>
      <c r="F818" s="25" t="s">
        <v>315</v>
      </c>
      <c r="G818" s="4"/>
      <c r="H818" s="25" t="s">
        <v>47</v>
      </c>
      <c r="I818" s="25" t="s">
        <v>48</v>
      </c>
      <c r="J818" s="25" t="s">
        <v>49</v>
      </c>
      <c r="K818" s="4"/>
      <c r="L818" s="51"/>
      <c r="M818" s="4"/>
      <c r="N818" s="4"/>
      <c r="O818" s="4"/>
      <c r="P818" s="4"/>
      <c r="Q818" s="51"/>
      <c r="R818" s="67"/>
      <c r="S818" s="67"/>
      <c r="T818" s="67"/>
      <c r="U818" s="67"/>
      <c r="V818" s="67"/>
      <c r="W818" s="67"/>
      <c r="X818" s="67"/>
      <c r="Y818" s="67"/>
      <c r="Z818" s="67"/>
      <c r="AA818" s="67"/>
      <c r="AB818" s="67"/>
      <c r="AC818" s="67"/>
      <c r="AD818" s="67"/>
      <c r="AE818" s="67"/>
      <c r="AF818" s="67"/>
      <c r="AG818" s="67"/>
      <c r="AH818" s="67"/>
      <c r="AI818" s="67"/>
      <c r="AK818" s="67"/>
      <c r="AL818" s="67"/>
      <c r="AM818" s="67"/>
      <c r="AN818" s="63" t="s">
        <v>4049</v>
      </c>
      <c r="AO818" s="67"/>
      <c r="AP818" s="67"/>
      <c r="AQ818" s="67"/>
      <c r="AR818" s="67"/>
      <c r="AS818" s="67"/>
      <c r="AT818" s="67"/>
      <c r="AU818" s="67"/>
      <c r="AV818" s="67"/>
      <c r="AW818" s="67"/>
      <c r="AX818" s="67"/>
      <c r="AY818" s="67"/>
      <c r="AZ818" s="37" t="str">
        <f>IFERROR(IF(COUNTA(H818,I818,J818)=3,DATE(J818,MATCH(I818,{"Jan";"Feb";"Mar";"Apr";"May";"Jun";"Jul";"Aug";"Sep";"Oct";"Nov";"Dec"},0),H818),""),"")</f>
        <v/>
      </c>
    </row>
    <row r="819" spans="1:79" x14ac:dyDescent="0.25">
      <c r="A819" s="51"/>
      <c r="B819" s="34" t="str">
        <f xml:space="preserve"> C758&amp;" Target Lesion (T10)"</f>
        <v>V5 Target Lesion (T10)</v>
      </c>
      <c r="C819" s="16"/>
      <c r="D819" s="15" t="s">
        <v>9</v>
      </c>
      <c r="E819" s="4"/>
      <c r="F819" s="17"/>
      <c r="G819" s="4"/>
      <c r="H819" s="32"/>
      <c r="I819" s="32"/>
      <c r="J819" s="32"/>
      <c r="K819" s="4"/>
      <c r="L819" s="51"/>
      <c r="M819" s="51"/>
      <c r="N819" s="51"/>
      <c r="O819" s="51"/>
      <c r="P819" s="51"/>
      <c r="Q819" s="51"/>
      <c r="R819" s="67"/>
      <c r="S819" s="67"/>
      <c r="T819" s="67"/>
      <c r="U819" s="67"/>
      <c r="V819" s="67"/>
      <c r="W819" s="67"/>
      <c r="X819" s="67"/>
      <c r="Y819" s="67"/>
      <c r="Z819" s="67"/>
      <c r="AA819" s="67"/>
      <c r="AB819" s="67"/>
      <c r="AC819" s="67"/>
      <c r="AD819" s="67"/>
      <c r="AE819" s="67"/>
      <c r="AF819" s="67"/>
      <c r="AG819" s="67"/>
      <c r="AH819" s="67"/>
      <c r="AI819" s="67"/>
      <c r="AK819" s="67"/>
      <c r="AL819" s="67"/>
      <c r="AM819" s="67"/>
      <c r="AN819" s="63" t="s">
        <v>4050</v>
      </c>
      <c r="AO819" s="67"/>
      <c r="AP819" s="67"/>
      <c r="AQ819" s="67"/>
      <c r="AR819" s="67"/>
      <c r="AS819" s="67"/>
      <c r="AT819" s="67"/>
      <c r="AU819" s="67"/>
      <c r="AV819" s="67"/>
      <c r="AW819" s="67"/>
      <c r="AX819" s="67"/>
      <c r="AY819" s="67"/>
      <c r="AZ819" s="37" t="str">
        <f>IFERROR(IF(COUNTA(H819,I819,J819)=3,DATE(J819,MATCH(I819,{"Jan";"Feb";"Mar";"Apr";"May";"Jun";"Jul";"Aug";"Sep";"Oct";"Nov";"Dec"},0),H819),""),"")</f>
        <v/>
      </c>
    </row>
    <row r="820" spans="1:79" x14ac:dyDescent="0.25">
      <c r="A820" s="51"/>
      <c r="B820" s="23" t="s">
        <v>946</v>
      </c>
      <c r="C820" s="23" t="s">
        <v>947</v>
      </c>
      <c r="D820" s="23" t="s">
        <v>948</v>
      </c>
      <c r="E820" s="26"/>
      <c r="F820" s="23" t="s">
        <v>949</v>
      </c>
      <c r="G820" s="26"/>
      <c r="H820" s="23" t="s">
        <v>950</v>
      </c>
      <c r="I820" s="23" t="s">
        <v>951</v>
      </c>
      <c r="J820" s="23" t="s">
        <v>952</v>
      </c>
      <c r="K820" s="4"/>
      <c r="L820" s="27"/>
      <c r="M820" s="28"/>
      <c r="N820" s="27"/>
      <c r="O820" s="28"/>
      <c r="P820" s="27"/>
      <c r="Q820" s="51"/>
      <c r="R820" s="67"/>
      <c r="S820" s="67"/>
      <c r="T820" s="67"/>
      <c r="U820" s="67"/>
      <c r="V820" s="67"/>
      <c r="W820" s="67"/>
      <c r="X820" s="67"/>
      <c r="Y820" s="67"/>
      <c r="Z820" s="67"/>
      <c r="AA820" s="67"/>
      <c r="AB820" s="67"/>
      <c r="AC820" s="67"/>
      <c r="AD820" s="67"/>
      <c r="AE820" s="67"/>
      <c r="AF820" s="67"/>
      <c r="AG820" s="67"/>
      <c r="AH820" s="67"/>
      <c r="AI820" s="67"/>
      <c r="AK820" s="67"/>
      <c r="AL820" s="67"/>
      <c r="AM820" s="67"/>
      <c r="AN820" s="63" t="s">
        <v>4051</v>
      </c>
      <c r="AO820" s="67"/>
      <c r="AP820" s="67"/>
      <c r="AQ820" s="67"/>
      <c r="AR820" s="67"/>
      <c r="AS820" s="67"/>
      <c r="AT820" s="67"/>
      <c r="AU820" s="67"/>
      <c r="AV820" s="67"/>
      <c r="AW820" s="67"/>
      <c r="AX820" s="67"/>
      <c r="AY820" s="67"/>
      <c r="AZ820" s="37" t="str">
        <f>IFERROR(IF(COUNTA(H820,I820,J820)=3,DATE(J820,MATCH(I820,{"Jan";"Feb";"Mar";"Apr";"May";"Jun";"Jul";"Aug";"Sep";"Oct";"Nov";"Dec"},0),H820),""),"")</f>
        <v/>
      </c>
    </row>
    <row r="821" spans="1:79" x14ac:dyDescent="0.25">
      <c r="A821" s="51"/>
      <c r="B821" s="90" t="str">
        <f ca="1">BA821&amp;BB821&amp;BC821&amp;BD821&amp;BE821&amp;BF821&amp;BG821&amp;BH821&amp;BI821&amp;BJ821&amp;BK821&amp;BL821&amp;BM821</f>
        <v/>
      </c>
      <c r="C821" s="91"/>
      <c r="D821" s="91"/>
      <c r="E821" s="91"/>
      <c r="F821" s="91"/>
      <c r="G821" s="91"/>
      <c r="H821" s="91"/>
      <c r="I821" s="91"/>
      <c r="J821" s="91"/>
      <c r="K821" s="91"/>
      <c r="L821" s="91"/>
      <c r="M821" s="91"/>
      <c r="N821" s="91"/>
      <c r="O821" s="91"/>
      <c r="P821" s="91"/>
      <c r="Q821" s="51"/>
      <c r="R821" s="67"/>
      <c r="S821" s="67"/>
      <c r="T821" s="67"/>
      <c r="U821" s="67"/>
      <c r="V821" s="67"/>
      <c r="W821" s="67"/>
      <c r="X821" s="67"/>
      <c r="Y821" s="67"/>
      <c r="Z821" s="67"/>
      <c r="AA821" s="67"/>
      <c r="AB821" s="67"/>
      <c r="AC821" s="67"/>
      <c r="AD821" s="67"/>
      <c r="AE821" s="67"/>
      <c r="AF821" s="67"/>
      <c r="AG821" s="67"/>
      <c r="AH821" s="67"/>
      <c r="AI821" s="67"/>
      <c r="AK821" s="67"/>
      <c r="AL821" s="67"/>
      <c r="AM821" s="67"/>
      <c r="AN821" s="63" t="s">
        <v>4052</v>
      </c>
      <c r="AO821" s="67"/>
      <c r="AP821" s="67"/>
      <c r="AQ821" s="67"/>
      <c r="AR821" s="67"/>
      <c r="AS821" s="67"/>
      <c r="AT821" s="67"/>
      <c r="AU821" s="67"/>
      <c r="AV821" s="67"/>
      <c r="AW821" s="67"/>
      <c r="AX821" s="67"/>
      <c r="AY821" s="67"/>
      <c r="AZ821" s="37" t="str">
        <f>IFERROR(IF(COUNTA(H821,I821,J821)=3,DATE(J821,MATCH(I821,{"Jan";"Feb";"Mar";"Apr";"May";"Jun";"Jul";"Aug";"Sep";"Oct";"Nov";"Dec"},0),H821),""),"")</f>
        <v/>
      </c>
      <c r="BA821" s="37" t="str">
        <f>IF(AND(C761="",H819="",C819&lt;&gt;""),"Please enter a complete visit or assessment date.  ","")</f>
        <v/>
      </c>
      <c r="BB821" s="37" t="str">
        <f>IF(C819="","",IF(AND(COUNTA(C761,D761,E761)&gt;1,COUNTA(C761,D761,E761)&lt;3),"Please enter a complete visit date.  ",IF(COUNTA(C761,D761,E761)=0,"",IF(COUNTIF(AN$2:AN$7306,C761&amp;D761&amp;E761)&gt;0,"","Enter a valid visit date.  "))))</f>
        <v/>
      </c>
      <c r="BC821" s="37" t="str">
        <f>IF(AND(COUNTA(H819,I819,J819)&gt;1,COUNTA(H819,I819,J819)&lt;3),"Please enter a complete assessment date.  ",IF(COUNTA(H819,I819,J819)=0,"",IF(COUNTIF(AN$2:AN$7306,H819&amp;I819&amp;J819)&gt;0,"","Enter a valid assessment date.  ")))</f>
        <v/>
      </c>
      <c r="BD821" s="37" t="str">
        <f t="shared" ref="BD821" si="429">IF(AND(C819="",H819&amp;I819&amp;H819&amp;J819&lt;&gt;""),"Information on this lesion exists, but no evaluation result is entered.  ","")</f>
        <v/>
      </c>
      <c r="BE821" s="37" t="str">
        <f ca="1">IF(C819="","",IF(AZ761="","",IF(AZ761&gt;NOW(),"Visit date is in the future.  ","")))</f>
        <v/>
      </c>
      <c r="BF821" s="37" t="str">
        <f t="shared" ref="BF821" ca="1" si="430">IF(AZ819&lt;&gt;"",IF(AZ819&gt;NOW(),"Assessment date is in the future.  ",""),"")</f>
        <v/>
      </c>
      <c r="BG821" s="37" t="str">
        <f t="shared" ref="BG821" si="431">IF(AND(C819&lt;&gt;"",F819&lt;&gt;""),"The result cannot be provided if indicated as Not Done.  ","")</f>
        <v/>
      </c>
      <c r="BH821" s="37" t="str">
        <f>IF(AZ761="","",IF(AZ761&lt;=AZ755,"Visit date is not after visit or assessment dates in the prior visit.  ",""))</f>
        <v/>
      </c>
      <c r="BI821" s="37" t="str">
        <f>IF(AZ819&lt;&gt;"",IF(AZ819&lt;=AZ755,"Assessment date is not after visit or assessment dates in the prior visit.  ",""),"")</f>
        <v/>
      </c>
      <c r="BJ821" s="37" t="str">
        <f>IF(AND(C758="",OR(C819&lt;&gt;"",F819&lt;&gt;"")),"The Visit ID is missing.  ","")</f>
        <v/>
      </c>
      <c r="BK821" s="37" t="str">
        <f>IF(AND(OR(C819&lt;&gt;"",F819&lt;&gt;""),C$73=""),"No V0 lesion information exists for this same lesion (if you are adding a NEW lesion, go to New Lesion section).  ","")</f>
        <v/>
      </c>
      <c r="BL821" s="37" t="str">
        <f t="shared" ref="BL821" si="432">IF(AND(C819&lt;&gt;"",D819=""),"Select a Unit.  ","")</f>
        <v/>
      </c>
      <c r="BM821" s="37" t="str">
        <f>IF(AND(C819&lt;&gt;"",COUNTIF(AJ$2:AJ$21,C758)&gt;1),"Visit ID already used.  ","")</f>
        <v/>
      </c>
      <c r="CA821" s="37" t="str">
        <f ca="1">IF(BA821&amp;BB821&amp;BC821&amp;BD821&amp;BE821&amp;BF821&amp;BG821&amp;BH821&amp;BI821&amp;BJ821&amp;BK821&amp;BL821&amp;BM821&amp;BN821&amp;BO821&amp;BP821&amp;BQ821&amp;BR821&amp;BS821&amp;BT821&amp;BU821&amp;BV721&amp;BW821&amp;BX821&amp;BY821&amp;BZ821&lt;&gt;"","V5Issue","V5Clean")</f>
        <v>V5Clean</v>
      </c>
    </row>
    <row r="822" spans="1:79" x14ac:dyDescent="0.25">
      <c r="A822" s="51"/>
      <c r="B822" s="91"/>
      <c r="C822" s="91"/>
      <c r="D822" s="91"/>
      <c r="E822" s="91"/>
      <c r="F822" s="91"/>
      <c r="G822" s="91"/>
      <c r="H822" s="91"/>
      <c r="I822" s="91"/>
      <c r="J822" s="91"/>
      <c r="K822" s="91"/>
      <c r="L822" s="91"/>
      <c r="M822" s="91"/>
      <c r="N822" s="91"/>
      <c r="O822" s="91"/>
      <c r="P822" s="91"/>
      <c r="Q822" s="51"/>
      <c r="R822" s="67"/>
      <c r="S822" s="67"/>
      <c r="T822" s="67"/>
      <c r="U822" s="67"/>
      <c r="V822" s="67"/>
      <c r="W822" s="67"/>
      <c r="X822" s="67"/>
      <c r="Y822" s="67"/>
      <c r="Z822" s="67"/>
      <c r="AA822" s="67"/>
      <c r="AB822" s="67"/>
      <c r="AC822" s="67"/>
      <c r="AD822" s="67"/>
      <c r="AE822" s="67"/>
      <c r="AF822" s="67"/>
      <c r="AG822" s="67"/>
      <c r="AH822" s="67"/>
      <c r="AI822" s="67"/>
      <c r="AK822" s="67"/>
      <c r="AL822" s="67"/>
      <c r="AM822" s="67"/>
      <c r="AN822" s="63" t="s">
        <v>4053</v>
      </c>
      <c r="AO822" s="67"/>
      <c r="AP822" s="67"/>
      <c r="AQ822" s="67"/>
      <c r="AR822" s="67"/>
      <c r="AS822" s="67"/>
      <c r="AT822" s="67"/>
      <c r="AU822" s="67"/>
      <c r="AV822" s="67"/>
      <c r="AW822" s="67"/>
      <c r="AX822" s="67"/>
      <c r="AY822" s="67"/>
      <c r="AZ822" s="37" t="str">
        <f>IFERROR(IF(COUNTA(H822,I822,J822)=3,DATE(J822,MATCH(I822,{"Jan";"Feb";"Mar";"Apr";"May";"Jun";"Jul";"Aug";"Sep";"Oct";"Nov";"Dec"},0),H822),""),"")</f>
        <v/>
      </c>
    </row>
    <row r="823" spans="1:79" x14ac:dyDescent="0.25">
      <c r="A823" s="51"/>
      <c r="B823" s="51"/>
      <c r="C823" s="29"/>
      <c r="D823" s="29"/>
      <c r="E823" s="29"/>
      <c r="F823" s="29"/>
      <c r="G823" s="29"/>
      <c r="H823" s="29"/>
      <c r="I823" s="29"/>
      <c r="J823" s="51"/>
      <c r="K823" s="51"/>
      <c r="L823" s="51"/>
      <c r="M823" s="51"/>
      <c r="N823" s="51"/>
      <c r="O823" s="51"/>
      <c r="P823" s="51"/>
      <c r="Q823" s="51"/>
      <c r="R823" s="67"/>
      <c r="S823" s="67"/>
      <c r="T823" s="67"/>
      <c r="U823" s="67"/>
      <c r="V823" s="67"/>
      <c r="W823" s="67"/>
      <c r="X823" s="67"/>
      <c r="Y823" s="67"/>
      <c r="Z823" s="67"/>
      <c r="AA823" s="67"/>
      <c r="AB823" s="67"/>
      <c r="AC823" s="67"/>
      <c r="AD823" s="67"/>
      <c r="AE823" s="67"/>
      <c r="AF823" s="67"/>
      <c r="AG823" s="67"/>
      <c r="AH823" s="67"/>
      <c r="AI823" s="67"/>
      <c r="AK823" s="67"/>
      <c r="AL823" s="67"/>
      <c r="AM823" s="67"/>
      <c r="AN823" s="63" t="s">
        <v>4054</v>
      </c>
      <c r="AO823" s="67"/>
      <c r="AP823" s="67"/>
      <c r="AQ823" s="67"/>
      <c r="AR823" s="67"/>
      <c r="AS823" s="67"/>
      <c r="AT823" s="67"/>
      <c r="AU823" s="67"/>
      <c r="AV823" s="67"/>
      <c r="AW823" s="67"/>
      <c r="AX823" s="67"/>
      <c r="AY823" s="67"/>
      <c r="AZ823" s="37" t="str">
        <f>IFERROR(IF(COUNTA(H823,I823,J823)=3,DATE(J823,MATCH(I823,{"Jan";"Feb";"Mar";"Apr";"May";"Jun";"Jul";"Aug";"Sep";"Oct";"Nov";"Dec"},0),H823),""),"")</f>
        <v/>
      </c>
      <c r="BA823" s="67"/>
      <c r="BB823" s="67"/>
    </row>
    <row r="824" spans="1:79" x14ac:dyDescent="0.25">
      <c r="A824" s="51"/>
      <c r="B824" s="51"/>
      <c r="C824" s="51"/>
      <c r="D824" s="51"/>
      <c r="E824" s="51"/>
      <c r="F824" s="51"/>
      <c r="G824" s="51"/>
      <c r="H824" s="19" t="s">
        <v>92</v>
      </c>
      <c r="I824" s="4"/>
      <c r="J824" s="4"/>
      <c r="K824" s="4"/>
      <c r="L824" s="51"/>
      <c r="M824" s="51"/>
      <c r="N824" s="51"/>
      <c r="O824" s="51"/>
      <c r="P824" s="51"/>
      <c r="Q824" s="4"/>
      <c r="AN824" s="63" t="s">
        <v>4055</v>
      </c>
      <c r="AZ824" s="37" t="str">
        <f>IFERROR(IF(COUNTA(H824,I824,J824)=3,DATE(J824,MATCH(I824,{"Jan";"Feb";"Mar";"Apr";"May";"Jun";"Jul";"Aug";"Sep";"Oct";"Nov";"Dec"},0),H824),""),"")</f>
        <v/>
      </c>
    </row>
    <row r="825" spans="1:79" x14ac:dyDescent="0.25">
      <c r="A825" s="51"/>
      <c r="B825" s="4"/>
      <c r="C825" s="25" t="s">
        <v>186</v>
      </c>
      <c r="D825" s="25"/>
      <c r="E825" s="25"/>
      <c r="F825" s="25" t="s">
        <v>315</v>
      </c>
      <c r="G825" s="4"/>
      <c r="H825" s="25" t="s">
        <v>47</v>
      </c>
      <c r="I825" s="25" t="s">
        <v>48</v>
      </c>
      <c r="J825" s="25" t="s">
        <v>49</v>
      </c>
      <c r="K825" s="4"/>
      <c r="L825" s="51"/>
      <c r="M825" s="51"/>
      <c r="N825" s="51"/>
      <c r="O825" s="4"/>
      <c r="P825" s="4"/>
      <c r="Q825" s="4"/>
      <c r="AN825" s="63" t="s">
        <v>4056</v>
      </c>
      <c r="AZ825" s="37" t="str">
        <f>IFERROR(IF(COUNTA(H825,I825,J825)=3,DATE(J825,MATCH(I825,{"Jan";"Feb";"Mar";"Apr";"May";"Jun";"Jul";"Aug";"Sep";"Oct";"Nov";"Dec"},0),H825),""),"")</f>
        <v/>
      </c>
    </row>
    <row r="826" spans="1:79" x14ac:dyDescent="0.25">
      <c r="A826" s="51"/>
      <c r="B826" s="34" t="str">
        <f xml:space="preserve"> C758&amp;" Non-Target Lesion (NT1)"</f>
        <v>V5 Non-Target Lesion (NT1)</v>
      </c>
      <c r="C826" s="74"/>
      <c r="D826" s="75"/>
      <c r="E826" s="4"/>
      <c r="F826" s="17"/>
      <c r="G826" s="4"/>
      <c r="H826" s="32"/>
      <c r="I826" s="32"/>
      <c r="J826" s="32"/>
      <c r="K826" s="4"/>
      <c r="L826" s="51"/>
      <c r="M826" s="51"/>
      <c r="N826" s="51"/>
      <c r="O826" s="4"/>
      <c r="P826" s="4"/>
      <c r="Q826" s="4"/>
      <c r="AN826" s="63" t="s">
        <v>4057</v>
      </c>
      <c r="AZ826" s="37" t="str">
        <f>IFERROR(IF(COUNTA(H826,I826,J826)=3,DATE(J826,MATCH(I826,{"Jan";"Feb";"Mar";"Apr";"May";"Jun";"Jul";"Aug";"Sep";"Oct";"Nov";"Dec"},0),H826),""),"")</f>
        <v/>
      </c>
    </row>
    <row r="827" spans="1:79" x14ac:dyDescent="0.25">
      <c r="A827" s="51"/>
      <c r="B827" s="23" t="s">
        <v>953</v>
      </c>
      <c r="C827" s="23" t="s">
        <v>954</v>
      </c>
      <c r="D827" s="23"/>
      <c r="E827" s="26"/>
      <c r="F827" s="23" t="s">
        <v>955</v>
      </c>
      <c r="G827" s="26"/>
      <c r="H827" s="23" t="s">
        <v>956</v>
      </c>
      <c r="I827" s="23" t="s">
        <v>957</v>
      </c>
      <c r="J827" s="23" t="s">
        <v>958</v>
      </c>
      <c r="K827" s="4"/>
      <c r="L827" s="23"/>
      <c r="M827" s="26"/>
      <c r="N827" s="23"/>
      <c r="O827" s="4"/>
      <c r="P827" s="4"/>
      <c r="Q827" s="4"/>
      <c r="AN827" s="63" t="s">
        <v>4058</v>
      </c>
      <c r="AZ827" s="37" t="str">
        <f>IFERROR(IF(COUNTA(H827,I827,J827)=3,DATE(J827,MATCH(I827,{"Jan";"Feb";"Mar";"Apr";"May";"Jun";"Jul";"Aug";"Sep";"Oct";"Nov";"Dec"},0),H827),""),"")</f>
        <v/>
      </c>
    </row>
    <row r="828" spans="1:79" x14ac:dyDescent="0.25">
      <c r="A828" s="51"/>
      <c r="B828" s="90" t="str">
        <f ca="1">BA828&amp;BB828&amp;BC828&amp;BD828&amp;BE828&amp;BF828&amp;BG828&amp;BH828&amp;BI828&amp;BJ828&amp;BK828&amp;BL828&amp;BM828</f>
        <v/>
      </c>
      <c r="C828" s="91"/>
      <c r="D828" s="91"/>
      <c r="E828" s="91"/>
      <c r="F828" s="91"/>
      <c r="G828" s="91"/>
      <c r="H828" s="91"/>
      <c r="I828" s="91"/>
      <c r="J828" s="91"/>
      <c r="K828" s="91"/>
      <c r="L828" s="91"/>
      <c r="M828" s="91"/>
      <c r="N828" s="91"/>
      <c r="O828" s="91"/>
      <c r="P828" s="91"/>
      <c r="Q828" s="4"/>
      <c r="AN828" s="63" t="s">
        <v>4059</v>
      </c>
      <c r="AZ828" s="37" t="str">
        <f>IFERROR(IF(COUNTA(H828,I828,J828)=3,DATE(J828,MATCH(I828,{"Jan";"Feb";"Mar";"Apr";"May";"Jun";"Jul";"Aug";"Sep";"Oct";"Nov";"Dec"},0),H828),""),"")</f>
        <v/>
      </c>
      <c r="BA828" s="37" t="str">
        <f>IF(AND(C761="",H826="",C826&lt;&gt;""),"Please enter a complete visit or assessment date.  ","")</f>
        <v/>
      </c>
      <c r="BB828" s="37" t="str">
        <f>IF(C826="","",IF(AND(COUNTA(C761,D761,E761)&gt;1,COUNTA(C761,D761,E761)&lt;3),"Please enter a complete visit date.  ",IF(COUNTA(C761,D761,E761)=0,"",IF(COUNTIF(AN$2:AN$7306,C761&amp;D761&amp;E761)&gt;0,"","Enter a valid visit date.  "))))</f>
        <v/>
      </c>
      <c r="BC828" s="37" t="str">
        <f>IF(AND(COUNTA(H826,I826,J826)&gt;1,COUNTA(H826,I826,J826)&lt;3),"Please enter a complete assessment date.  ",IF(COUNTA(H826,I826,J826)=0,"",IF(COUNTIF(AN$2:AN$7306,H826&amp;I826&amp;J826)&gt;0,"","Enter a valid assessment date.  ")))</f>
        <v/>
      </c>
      <c r="BD828" s="37" t="str">
        <f t="shared" ref="BD828" si="433">IF(AND(C826="",H826&amp;I826&amp;H826&amp;J826&lt;&gt;""),"Information on this lesion exists, but no evaluation result is entered.  ","")</f>
        <v/>
      </c>
      <c r="BE828" s="37" t="str">
        <f ca="1">IF(C826="","",IF(AZ761="","",IF(AZ761&gt;NOW(),"Visit date is in the future.  ","")))</f>
        <v/>
      </c>
      <c r="BF828" s="37" t="str">
        <f ca="1">IF(AZ826&lt;&gt;"",IF(AZ826&gt;NOW(),"Assessment date is in the future.  ",""),"")</f>
        <v/>
      </c>
      <c r="BG828" s="37" t="str">
        <f>IF(AND(C826&lt;&gt;"",F826&lt;&gt;""),"The result cannot be provided if indicated as Not Done.  ","")</f>
        <v/>
      </c>
      <c r="BH828" s="37" t="str">
        <f>IF(AZ761="","",IF(AZ761&lt;=AZ755,"Visit date is not after visit or assessment dates in the prior visit.  ",""))</f>
        <v/>
      </c>
      <c r="BI828" s="37" t="str">
        <f>IF(AZ826&lt;&gt;"",IF(AZ826&lt;=AZ755,"Assessment date is not after visit or assessment dates in the prior visit.  ",""),"")</f>
        <v/>
      </c>
      <c r="BJ828" s="37" t="str">
        <f>IF(AND(C758="",OR(C826&lt;&gt;"",F826&lt;&gt;"")),"The Visit ID is missing.  ","")</f>
        <v/>
      </c>
      <c r="BK828" s="37" t="str">
        <f>IF(AND(OR(C826&lt;&gt;"",F826&lt;&gt;""),C$80=""),"No V0 lesion information exists for this same lesion (if you are adding a NEW lesion, go to New Lesion section).  ","")</f>
        <v/>
      </c>
      <c r="BM828" s="37" t="str">
        <f>IF(AND(C826&lt;&gt;"",COUNTIF(AJ$2:AJ$21,C758)&gt;1),"Visit ID already used.  ","")</f>
        <v/>
      </c>
      <c r="CA828" s="37" t="str">
        <f ca="1">IF(BA828&amp;BB828&amp;BC828&amp;BD828&amp;BE828&amp;BF828&amp;BG828&amp;BH828&amp;BI828&amp;BJ828&amp;BK828&amp;BL828&amp;BM828&amp;BN828&amp;BO828&amp;BP828&amp;BQ828&amp;BR828&amp;BS828&amp;BT828&amp;BU828&amp;BV728&amp;BW828&amp;BX828&amp;BY828&amp;BZ828&lt;&gt;"","V5Issue","V5Clean")</f>
        <v>V5Clean</v>
      </c>
    </row>
    <row r="829" spans="1:79" x14ac:dyDescent="0.25">
      <c r="A829" s="51"/>
      <c r="B829" s="91"/>
      <c r="C829" s="91"/>
      <c r="D829" s="91"/>
      <c r="E829" s="91"/>
      <c r="F829" s="91"/>
      <c r="G829" s="91"/>
      <c r="H829" s="91"/>
      <c r="I829" s="91"/>
      <c r="J829" s="91"/>
      <c r="K829" s="91"/>
      <c r="L829" s="91"/>
      <c r="M829" s="91"/>
      <c r="N829" s="91"/>
      <c r="O829" s="91"/>
      <c r="P829" s="91"/>
      <c r="Q829" s="4"/>
      <c r="AN829" s="63" t="s">
        <v>4060</v>
      </c>
      <c r="AZ829" s="37" t="str">
        <f>IFERROR(IF(COUNTA(H829,I829,J829)=3,DATE(J829,MATCH(I829,{"Jan";"Feb";"Mar";"Apr";"May";"Jun";"Jul";"Aug";"Sep";"Oct";"Nov";"Dec"},0),H829),""),"")</f>
        <v/>
      </c>
    </row>
    <row r="830" spans="1:79" x14ac:dyDescent="0.25">
      <c r="A830" s="51"/>
      <c r="B830" s="51"/>
      <c r="C830" s="51"/>
      <c r="D830" s="51"/>
      <c r="E830" s="51"/>
      <c r="F830" s="51"/>
      <c r="G830" s="51"/>
      <c r="H830" s="19"/>
      <c r="I830" s="4"/>
      <c r="J830" s="4"/>
      <c r="K830" s="4"/>
      <c r="L830" s="51"/>
      <c r="M830" s="51"/>
      <c r="N830" s="51"/>
      <c r="O830" s="51"/>
      <c r="P830" s="51"/>
      <c r="Q830" s="4"/>
      <c r="AN830" s="63" t="s">
        <v>4061</v>
      </c>
      <c r="AZ830" s="37" t="str">
        <f>IFERROR(IF(COUNTA(H830,I830,J830)=3,DATE(J830,MATCH(I830,{"Jan";"Feb";"Mar";"Apr";"May";"Jun";"Jul";"Aug";"Sep";"Oct";"Nov";"Dec"},0),H830),""),"")</f>
        <v/>
      </c>
    </row>
    <row r="831" spans="1:79" x14ac:dyDescent="0.25">
      <c r="A831" s="51"/>
      <c r="B831" s="51"/>
      <c r="C831" s="51"/>
      <c r="D831" s="51"/>
      <c r="E831" s="51"/>
      <c r="F831" s="51"/>
      <c r="G831" s="51"/>
      <c r="H831" s="19" t="s">
        <v>92</v>
      </c>
      <c r="I831" s="4"/>
      <c r="J831" s="4"/>
      <c r="K831" s="4"/>
      <c r="L831" s="51"/>
      <c r="M831" s="51"/>
      <c r="N831" s="51"/>
      <c r="O831" s="51"/>
      <c r="P831" s="51"/>
      <c r="Q831" s="4"/>
      <c r="AN831" s="63" t="s">
        <v>4062</v>
      </c>
      <c r="AZ831" s="37" t="str">
        <f>IFERROR(IF(COUNTA(H831,I831,J831)=3,DATE(J831,MATCH(I831,{"Jan";"Feb";"Mar";"Apr";"May";"Jun";"Jul";"Aug";"Sep";"Oct";"Nov";"Dec"},0),H831),""),"")</f>
        <v/>
      </c>
    </row>
    <row r="832" spans="1:79" x14ac:dyDescent="0.25">
      <c r="A832" s="51"/>
      <c r="B832" s="4"/>
      <c r="C832" s="25" t="s">
        <v>186</v>
      </c>
      <c r="D832" s="25"/>
      <c r="E832" s="25"/>
      <c r="F832" s="25" t="s">
        <v>315</v>
      </c>
      <c r="G832" s="4"/>
      <c r="H832" s="25" t="s">
        <v>47</v>
      </c>
      <c r="I832" s="25" t="s">
        <v>48</v>
      </c>
      <c r="J832" s="25" t="s">
        <v>49</v>
      </c>
      <c r="K832" s="4"/>
      <c r="L832" s="51"/>
      <c r="M832" s="51"/>
      <c r="N832" s="51"/>
      <c r="O832" s="51"/>
      <c r="P832" s="51"/>
      <c r="Q832" s="4"/>
      <c r="AN832" s="63" t="s">
        <v>4063</v>
      </c>
      <c r="AZ832" s="37" t="str">
        <f>IFERROR(IF(COUNTA(H832,I832,J832)=3,DATE(J832,MATCH(I832,{"Jan";"Feb";"Mar";"Apr";"May";"Jun";"Jul";"Aug";"Sep";"Oct";"Nov";"Dec"},0),H832),""),"")</f>
        <v/>
      </c>
    </row>
    <row r="833" spans="1:79" x14ac:dyDescent="0.25">
      <c r="A833" s="51"/>
      <c r="B833" s="34" t="str">
        <f xml:space="preserve"> C758&amp;" Non-Target Lesion (NT2)"</f>
        <v>V5 Non-Target Lesion (NT2)</v>
      </c>
      <c r="C833" s="74"/>
      <c r="D833" s="75"/>
      <c r="E833" s="4"/>
      <c r="F833" s="17"/>
      <c r="G833" s="4"/>
      <c r="H833" s="32"/>
      <c r="I833" s="32"/>
      <c r="J833" s="32"/>
      <c r="K833" s="4"/>
      <c r="L833" s="51"/>
      <c r="M833" s="51"/>
      <c r="N833" s="51"/>
      <c r="O833" s="51"/>
      <c r="P833" s="51"/>
      <c r="Q833" s="4"/>
      <c r="AN833" s="63" t="s">
        <v>4064</v>
      </c>
      <c r="AZ833" s="37" t="str">
        <f>IFERROR(IF(COUNTA(H833,I833,J833)=3,DATE(J833,MATCH(I833,{"Jan";"Feb";"Mar";"Apr";"May";"Jun";"Jul";"Aug";"Sep";"Oct";"Nov";"Dec"},0),H833),""),"")</f>
        <v/>
      </c>
    </row>
    <row r="834" spans="1:79" x14ac:dyDescent="0.25">
      <c r="A834" s="51"/>
      <c r="B834" s="23" t="s">
        <v>959</v>
      </c>
      <c r="C834" s="23" t="s">
        <v>960</v>
      </c>
      <c r="D834" s="23"/>
      <c r="E834" s="26"/>
      <c r="F834" s="23" t="s">
        <v>961</v>
      </c>
      <c r="G834" s="26"/>
      <c r="H834" s="23" t="s">
        <v>962</v>
      </c>
      <c r="I834" s="23" t="s">
        <v>963</v>
      </c>
      <c r="J834" s="23" t="s">
        <v>964</v>
      </c>
      <c r="K834" s="4"/>
      <c r="L834" s="51"/>
      <c r="M834" s="51"/>
      <c r="N834" s="51"/>
      <c r="O834" s="51"/>
      <c r="P834" s="51"/>
      <c r="Q834" s="4"/>
      <c r="AN834" s="63" t="s">
        <v>4065</v>
      </c>
      <c r="AZ834" s="37" t="str">
        <f>IFERROR(IF(COUNTA(H834,I834,J834)=3,DATE(J834,MATCH(I834,{"Jan";"Feb";"Mar";"Apr";"May";"Jun";"Jul";"Aug";"Sep";"Oct";"Nov";"Dec"},0),H834),""),"")</f>
        <v/>
      </c>
    </row>
    <row r="835" spans="1:79" x14ac:dyDescent="0.25">
      <c r="A835" s="51"/>
      <c r="B835" s="90" t="str">
        <f ca="1">BA835&amp;BB835&amp;BC835&amp;BD835&amp;BE835&amp;BF835&amp;BG835&amp;BH835&amp;BI835&amp;BJ835&amp;BK835&amp;BL835&amp;BM835</f>
        <v/>
      </c>
      <c r="C835" s="91"/>
      <c r="D835" s="91"/>
      <c r="E835" s="91"/>
      <c r="F835" s="91"/>
      <c r="G835" s="91"/>
      <c r="H835" s="91"/>
      <c r="I835" s="91"/>
      <c r="J835" s="91"/>
      <c r="K835" s="91"/>
      <c r="L835" s="91"/>
      <c r="M835" s="91"/>
      <c r="N835" s="91"/>
      <c r="O835" s="91"/>
      <c r="P835" s="91"/>
      <c r="Q835" s="4"/>
      <c r="AN835" s="63" t="s">
        <v>4066</v>
      </c>
      <c r="AZ835" s="37" t="str">
        <f>IFERROR(IF(COUNTA(H835,I835,J835)=3,DATE(J835,MATCH(I835,{"Jan";"Feb";"Mar";"Apr";"May";"Jun";"Jul";"Aug";"Sep";"Oct";"Nov";"Dec"},0),H835),""),"")</f>
        <v/>
      </c>
      <c r="BA835" s="37" t="str">
        <f>IF(AND(C761="",H833="",C833&lt;&gt;""),"Please enter a complete visit or assessment date.  ","")</f>
        <v/>
      </c>
      <c r="BB835" s="37" t="str">
        <f>IF(C833="","",IF(AND(COUNTA(C761,D761,E761)&gt;1,COUNTA(C761,D761,E761)&lt;3),"Please enter a complete visit date.  ",IF(COUNTA(C761,D761,E761)=0,"",IF(COUNTIF(AN$2:AN$7306,C761&amp;D761&amp;E761)&gt;0,"","Enter a valid visit date.  "))))</f>
        <v/>
      </c>
      <c r="BC835" s="37" t="str">
        <f>IF(AND(COUNTA(H833,I833,J833)&gt;1,COUNTA(H833,I833,J833)&lt;3),"Please enter a complete assessment date.  ",IF(COUNTA(H833,I833,J833)=0,"",IF(COUNTIF(AN$2:AN$7306,H833&amp;I833&amp;J833)&gt;0,"","Enter a valid assessment date.  ")))</f>
        <v/>
      </c>
      <c r="BD835" s="37" t="str">
        <f t="shared" ref="BD835" si="434">IF(AND(C833="",H833&amp;I833&amp;H833&amp;J833&lt;&gt;""),"Information on this lesion exists, but no evaluation result is entered.  ","")</f>
        <v/>
      </c>
      <c r="BE835" s="37" t="str">
        <f ca="1">IF(C833="","",IF(AZ761="","",IF(AZ761&gt;NOW(),"Visit date is in the future.  ","")))</f>
        <v/>
      </c>
      <c r="BF835" s="37" t="str">
        <f t="shared" ref="BF835" ca="1" si="435">IF(AZ833&lt;&gt;"",IF(AZ833&gt;NOW(),"Assessment date is in the future.  ",""),"")</f>
        <v/>
      </c>
      <c r="BG835" s="37" t="str">
        <f t="shared" ref="BG835" si="436">IF(AND(C833&lt;&gt;"",F833&lt;&gt;""),"The result cannot be provided if indicated as Not Done.  ","")</f>
        <v/>
      </c>
      <c r="BH835" s="37" t="str">
        <f>IF(AZ761="","",IF(AZ761&lt;=AZ755,"Visit date is not after visit or assessment dates in the prior visit.  ",""))</f>
        <v/>
      </c>
      <c r="BI835" s="37" t="str">
        <f>IF(AZ833&lt;&gt;"",IF(AZ833&lt;=AZ755,"Assessment date is not after visit or assessment dates in the prior visit.  ",""),"")</f>
        <v/>
      </c>
      <c r="BJ835" s="37" t="str">
        <f>IF(AND(C758="",OR(C833&lt;&gt;"",F833&lt;&gt;"")),"The Visit ID is missing.  ","")</f>
        <v/>
      </c>
      <c r="BK835" s="37" t="str">
        <f>IF(AND(OR(C833&lt;&gt;"",F833&lt;&gt;""),C$87=""),"No V0 lesion information exists for this same lesion (if you are adding a NEW lesion, go to New Lesion section).  ","")</f>
        <v/>
      </c>
      <c r="BM835" s="37" t="str">
        <f>IF(AND(C833&lt;&gt;"",COUNTIF(AJ$2:AJ$21,C758)&gt;1),"Visit ID already used.  ","")</f>
        <v/>
      </c>
      <c r="CA835" s="37" t="str">
        <f ca="1">IF(BA835&amp;BB835&amp;BC835&amp;BD835&amp;BE835&amp;BF835&amp;BG835&amp;BH835&amp;BI835&amp;BJ835&amp;BK835&amp;BL835&amp;BM835&amp;BN835&amp;BO835&amp;BP835&amp;BQ835&amp;BR835&amp;BS835&amp;BT835&amp;BU835&amp;BV735&amp;BW835&amp;BX835&amp;BY835&amp;BZ835&lt;&gt;"","V5Issue","V5Clean")</f>
        <v>V5Clean</v>
      </c>
    </row>
    <row r="836" spans="1:79" x14ac:dyDescent="0.25">
      <c r="A836" s="51"/>
      <c r="B836" s="91"/>
      <c r="C836" s="91"/>
      <c r="D836" s="91"/>
      <c r="E836" s="91"/>
      <c r="F836" s="91"/>
      <c r="G836" s="91"/>
      <c r="H836" s="91"/>
      <c r="I836" s="91"/>
      <c r="J836" s="91"/>
      <c r="K836" s="91"/>
      <c r="L836" s="91"/>
      <c r="M836" s="91"/>
      <c r="N836" s="91"/>
      <c r="O836" s="91"/>
      <c r="P836" s="91"/>
      <c r="Q836" s="4"/>
      <c r="AN836" s="63" t="s">
        <v>4067</v>
      </c>
      <c r="AZ836" s="37" t="str">
        <f>IFERROR(IF(COUNTA(H836,I836,J836)=3,DATE(J836,MATCH(I836,{"Jan";"Feb";"Mar";"Apr";"May";"Jun";"Jul";"Aug";"Sep";"Oct";"Nov";"Dec"},0),H836),""),"")</f>
        <v/>
      </c>
    </row>
    <row r="837" spans="1:79" x14ac:dyDescent="0.25">
      <c r="A837" s="51"/>
      <c r="B837" s="51"/>
      <c r="C837" s="51"/>
      <c r="D837" s="51"/>
      <c r="E837" s="51"/>
      <c r="F837" s="51"/>
      <c r="G837" s="51"/>
      <c r="H837" s="19"/>
      <c r="I837" s="4"/>
      <c r="J837" s="4"/>
      <c r="K837" s="4"/>
      <c r="L837" s="51"/>
      <c r="M837" s="51"/>
      <c r="N837" s="51"/>
      <c r="O837" s="51"/>
      <c r="P837" s="51"/>
      <c r="Q837" s="4"/>
      <c r="AN837" s="63" t="s">
        <v>4068</v>
      </c>
      <c r="AZ837" s="37" t="str">
        <f>IFERROR(IF(COUNTA(H837,I837,J837)=3,DATE(J837,MATCH(I837,{"Jan";"Feb";"Mar";"Apr";"May";"Jun";"Jul";"Aug";"Sep";"Oct";"Nov";"Dec"},0),H837),""),"")</f>
        <v/>
      </c>
    </row>
    <row r="838" spans="1:79" x14ac:dyDescent="0.25">
      <c r="A838" s="51"/>
      <c r="B838" s="51"/>
      <c r="C838" s="51"/>
      <c r="D838" s="51"/>
      <c r="E838" s="51"/>
      <c r="F838" s="51"/>
      <c r="G838" s="51"/>
      <c r="H838" s="19" t="s">
        <v>92</v>
      </c>
      <c r="I838" s="4"/>
      <c r="J838" s="4"/>
      <c r="K838" s="4"/>
      <c r="L838" s="51"/>
      <c r="M838" s="51"/>
      <c r="N838" s="51"/>
      <c r="O838" s="51"/>
      <c r="P838" s="51"/>
      <c r="Q838" s="4"/>
      <c r="AN838" s="63" t="s">
        <v>4069</v>
      </c>
      <c r="AZ838" s="37" t="str">
        <f>IFERROR(IF(COUNTA(H838,I838,J838)=3,DATE(J838,MATCH(I838,{"Jan";"Feb";"Mar";"Apr";"May";"Jun";"Jul";"Aug";"Sep";"Oct";"Nov";"Dec"},0),H838),""),"")</f>
        <v/>
      </c>
    </row>
    <row r="839" spans="1:79" x14ac:dyDescent="0.25">
      <c r="A839" s="51"/>
      <c r="B839" s="4"/>
      <c r="C839" s="25" t="s">
        <v>186</v>
      </c>
      <c r="D839" s="25"/>
      <c r="E839" s="25"/>
      <c r="F839" s="25" t="s">
        <v>315</v>
      </c>
      <c r="G839" s="4"/>
      <c r="H839" s="25" t="s">
        <v>47</v>
      </c>
      <c r="I839" s="25" t="s">
        <v>48</v>
      </c>
      <c r="J839" s="25" t="s">
        <v>49</v>
      </c>
      <c r="K839" s="4"/>
      <c r="L839" s="51"/>
      <c r="M839" s="51"/>
      <c r="N839" s="51"/>
      <c r="O839" s="51"/>
      <c r="P839" s="51"/>
      <c r="Q839" s="4"/>
      <c r="AN839" s="63" t="s">
        <v>4070</v>
      </c>
      <c r="AZ839" s="37" t="str">
        <f>IFERROR(IF(COUNTA(H839,I839,J839)=3,DATE(J839,MATCH(I839,{"Jan";"Feb";"Mar";"Apr";"May";"Jun";"Jul";"Aug";"Sep";"Oct";"Nov";"Dec"},0),H839),""),"")</f>
        <v/>
      </c>
    </row>
    <row r="840" spans="1:79" x14ac:dyDescent="0.25">
      <c r="A840" s="51"/>
      <c r="B840" s="34" t="str">
        <f xml:space="preserve"> C758&amp;" Non-Target Lesion (NT3)"</f>
        <v>V5 Non-Target Lesion (NT3)</v>
      </c>
      <c r="C840" s="74"/>
      <c r="D840" s="75"/>
      <c r="E840" s="4"/>
      <c r="F840" s="17"/>
      <c r="G840" s="4"/>
      <c r="H840" s="32"/>
      <c r="I840" s="32"/>
      <c r="J840" s="32"/>
      <c r="K840" s="4"/>
      <c r="L840" s="51"/>
      <c r="M840" s="51"/>
      <c r="N840" s="51"/>
      <c r="O840" s="51"/>
      <c r="P840" s="51"/>
      <c r="Q840" s="4"/>
      <c r="AN840" s="63" t="s">
        <v>4071</v>
      </c>
      <c r="AZ840" s="37" t="str">
        <f>IFERROR(IF(COUNTA(H840,I840,J840)=3,DATE(J840,MATCH(I840,{"Jan";"Feb";"Mar";"Apr";"May";"Jun";"Jul";"Aug";"Sep";"Oct";"Nov";"Dec"},0),H840),""),"")</f>
        <v/>
      </c>
    </row>
    <row r="841" spans="1:79" x14ac:dyDescent="0.25">
      <c r="A841" s="51"/>
      <c r="B841" s="23" t="s">
        <v>965</v>
      </c>
      <c r="C841" s="23" t="s">
        <v>966</v>
      </c>
      <c r="D841" s="23"/>
      <c r="E841" s="26"/>
      <c r="F841" s="23" t="s">
        <v>967</v>
      </c>
      <c r="G841" s="26"/>
      <c r="H841" s="23" t="s">
        <v>968</v>
      </c>
      <c r="I841" s="23" t="s">
        <v>969</v>
      </c>
      <c r="J841" s="23" t="s">
        <v>970</v>
      </c>
      <c r="K841" s="4"/>
      <c r="L841" s="51"/>
      <c r="M841" s="51"/>
      <c r="N841" s="51"/>
      <c r="O841" s="51"/>
      <c r="P841" s="51"/>
      <c r="Q841" s="4"/>
      <c r="AN841" s="63" t="s">
        <v>4072</v>
      </c>
      <c r="AZ841" s="37" t="str">
        <f>IFERROR(IF(COUNTA(H841,I841,J841)=3,DATE(J841,MATCH(I841,{"Jan";"Feb";"Mar";"Apr";"May";"Jun";"Jul";"Aug";"Sep";"Oct";"Nov";"Dec"},0),H841),""),"")</f>
        <v/>
      </c>
    </row>
    <row r="842" spans="1:79" x14ac:dyDescent="0.25">
      <c r="A842" s="51"/>
      <c r="B842" s="90" t="str">
        <f ca="1">BA842&amp;BB842&amp;BC842&amp;BD842&amp;BE842&amp;BF842&amp;BG842&amp;BH842&amp;BI842&amp;BJ842&amp;BK842&amp;BL842&amp;BM842</f>
        <v/>
      </c>
      <c r="C842" s="91"/>
      <c r="D842" s="91"/>
      <c r="E842" s="91"/>
      <c r="F842" s="91"/>
      <c r="G842" s="91"/>
      <c r="H842" s="91"/>
      <c r="I842" s="91"/>
      <c r="J842" s="91"/>
      <c r="K842" s="91"/>
      <c r="L842" s="91"/>
      <c r="M842" s="91"/>
      <c r="N842" s="91"/>
      <c r="O842" s="91"/>
      <c r="P842" s="91"/>
      <c r="Q842" s="4"/>
      <c r="AN842" s="63" t="s">
        <v>4073</v>
      </c>
      <c r="AZ842" s="37" t="str">
        <f>IFERROR(IF(COUNTA(H842,I842,J842)=3,DATE(J842,MATCH(I842,{"Jan";"Feb";"Mar";"Apr";"May";"Jun";"Jul";"Aug";"Sep";"Oct";"Nov";"Dec"},0),H842),""),"")</f>
        <v/>
      </c>
      <c r="BA842" s="37" t="str">
        <f>IF(AND(C761="",H840="",C840&lt;&gt;""),"Please enter a complete visit or assessment date.  ","")</f>
        <v/>
      </c>
      <c r="BB842" s="37" t="str">
        <f>IF(C840="","",IF(AND(COUNTA(C761,D761,E761)&gt;1,COUNTA(C761,D761,E761)&lt;3),"Please enter a complete visit date.  ",IF(COUNTA(C761,D761,E761)=0,"",IF(COUNTIF(AN$2:AN$7306,C761&amp;D761&amp;E761)&gt;0,"","Enter a valid visit date.  "))))</f>
        <v/>
      </c>
      <c r="BC842" s="37" t="str">
        <f>IF(AND(COUNTA(H840,I840,J840)&gt;1,COUNTA(H840,I840,J840)&lt;3),"Please enter a complete assessment date.  ",IF(COUNTA(H840,I840,J840)=0,"",IF(COUNTIF(AN$2:AN$7306,H840&amp;I840&amp;J840)&gt;0,"","Enter a valid assessment date.  ")))</f>
        <v/>
      </c>
      <c r="BD842" s="37" t="str">
        <f t="shared" ref="BD842" si="437">IF(AND(C840="",H840&amp;I840&amp;H840&amp;J840&lt;&gt;""),"Information on this lesion exists, but no evaluation result is entered.  ","")</f>
        <v/>
      </c>
      <c r="BE842" s="37" t="str">
        <f ca="1">IF(C840="","",IF(AZ761="","",IF(AZ761&gt;NOW(),"Visit date is in the future.  ","")))</f>
        <v/>
      </c>
      <c r="BF842" s="37" t="str">
        <f t="shared" ref="BF842" ca="1" si="438">IF(AZ840&lt;&gt;"",IF(AZ840&gt;NOW(),"Assessment date is in the future.  ",""),"")</f>
        <v/>
      </c>
      <c r="BG842" s="37" t="str">
        <f t="shared" ref="BG842" si="439">IF(AND(C840&lt;&gt;"",F840&lt;&gt;""),"The result cannot be provided if indicated as Not Done.  ","")</f>
        <v/>
      </c>
      <c r="BH842" s="37" t="str">
        <f>IF(AZ761="","",IF(AZ761&lt;=AZ755,"Visit date is not after visit or assessment dates in the prior visit.  ",""))</f>
        <v/>
      </c>
      <c r="BI842" s="37" t="str">
        <f>IF(AZ840&lt;&gt;"",IF(AZ840&lt;=AZ755,"Assessment date is not after visit or assessment dates in the prior visit.  ",""),"")</f>
        <v/>
      </c>
      <c r="BJ842" s="37" t="str">
        <f>IF(AND(C758="",OR(C840&lt;&gt;"",F840&lt;&gt;"")),"The Visit ID is missing.  ","")</f>
        <v/>
      </c>
      <c r="BK842" s="37" t="str">
        <f>IF(AND(OR(C840&lt;&gt;"",F840&lt;&gt;""),C$94=""),"No V0 lesion information exists for this same lesion (if you are adding a NEW lesion, go to New Lesion section).  ","")</f>
        <v/>
      </c>
      <c r="BM842" s="37" t="str">
        <f>IF(AND(C840&lt;&gt;"",COUNTIF(AJ$2:AJ$21,C758)&gt;1),"Visit ID already used.  ","")</f>
        <v/>
      </c>
      <c r="CA842" s="37" t="str">
        <f ca="1">IF(BA842&amp;BB842&amp;BC842&amp;BD842&amp;BE842&amp;BF842&amp;BG842&amp;BH842&amp;BI842&amp;BJ842&amp;BK842&amp;BL842&amp;BM842&amp;BN842&amp;BO842&amp;BP842&amp;BQ842&amp;BR842&amp;BS842&amp;BT842&amp;BU842&amp;BV742&amp;BW842&amp;BX842&amp;BY842&amp;BZ842&lt;&gt;"","V5Issue","V5Clean")</f>
        <v>V5Clean</v>
      </c>
    </row>
    <row r="843" spans="1:79" x14ac:dyDescent="0.25">
      <c r="A843" s="51"/>
      <c r="B843" s="91"/>
      <c r="C843" s="91"/>
      <c r="D843" s="91"/>
      <c r="E843" s="91"/>
      <c r="F843" s="91"/>
      <c r="G843" s="91"/>
      <c r="H843" s="91"/>
      <c r="I843" s="91"/>
      <c r="J843" s="91"/>
      <c r="K843" s="91"/>
      <c r="L843" s="91"/>
      <c r="M843" s="91"/>
      <c r="N843" s="91"/>
      <c r="O843" s="91"/>
      <c r="P843" s="91"/>
      <c r="Q843" s="4"/>
      <c r="AN843" s="63" t="s">
        <v>4074</v>
      </c>
      <c r="AZ843" s="37" t="str">
        <f>IFERROR(IF(COUNTA(H843,I843,J843)=3,DATE(J843,MATCH(I843,{"Jan";"Feb";"Mar";"Apr";"May";"Jun";"Jul";"Aug";"Sep";"Oct";"Nov";"Dec"},0),H843),""),"")</f>
        <v/>
      </c>
    </row>
    <row r="844" spans="1:79" x14ac:dyDescent="0.25">
      <c r="A844" s="51"/>
      <c r="B844" s="51"/>
      <c r="C844" s="51"/>
      <c r="D844" s="51"/>
      <c r="E844" s="51"/>
      <c r="F844" s="51"/>
      <c r="G844" s="51"/>
      <c r="H844" s="19"/>
      <c r="I844" s="4"/>
      <c r="J844" s="4"/>
      <c r="K844" s="4"/>
      <c r="L844" s="51"/>
      <c r="M844" s="51"/>
      <c r="N844" s="51"/>
      <c r="O844" s="51"/>
      <c r="P844" s="51"/>
      <c r="Q844" s="4"/>
      <c r="AN844" s="63" t="s">
        <v>4075</v>
      </c>
      <c r="AZ844" s="37" t="str">
        <f>IFERROR(IF(COUNTA(H844,I844,J844)=3,DATE(J844,MATCH(I844,{"Jan";"Feb";"Mar";"Apr";"May";"Jun";"Jul";"Aug";"Sep";"Oct";"Nov";"Dec"},0),H844),""),"")</f>
        <v/>
      </c>
    </row>
    <row r="845" spans="1:79" x14ac:dyDescent="0.25">
      <c r="A845" s="51"/>
      <c r="B845" s="51"/>
      <c r="C845" s="51"/>
      <c r="D845" s="51"/>
      <c r="E845" s="51"/>
      <c r="F845" s="51"/>
      <c r="G845" s="51"/>
      <c r="H845" s="19" t="s">
        <v>92</v>
      </c>
      <c r="I845" s="4"/>
      <c r="J845" s="4"/>
      <c r="K845" s="4"/>
      <c r="L845" s="51"/>
      <c r="M845" s="51"/>
      <c r="N845" s="51"/>
      <c r="O845" s="51"/>
      <c r="P845" s="51"/>
      <c r="Q845" s="4"/>
      <c r="AN845" s="63" t="s">
        <v>4076</v>
      </c>
      <c r="AZ845" s="37" t="str">
        <f>IFERROR(IF(COUNTA(H845,I845,J845)=3,DATE(J845,MATCH(I845,{"Jan";"Feb";"Mar";"Apr";"May";"Jun";"Jul";"Aug";"Sep";"Oct";"Nov";"Dec"},0),H845),""),"")</f>
        <v/>
      </c>
    </row>
    <row r="846" spans="1:79" x14ac:dyDescent="0.25">
      <c r="A846" s="51"/>
      <c r="B846" s="4"/>
      <c r="C846" s="25" t="s">
        <v>186</v>
      </c>
      <c r="D846" s="25"/>
      <c r="E846" s="25"/>
      <c r="F846" s="25" t="s">
        <v>315</v>
      </c>
      <c r="G846" s="4"/>
      <c r="H846" s="25" t="s">
        <v>47</v>
      </c>
      <c r="I846" s="25" t="s">
        <v>48</v>
      </c>
      <c r="J846" s="25" t="s">
        <v>49</v>
      </c>
      <c r="K846" s="4"/>
      <c r="L846" s="51"/>
      <c r="M846" s="51"/>
      <c r="N846" s="51"/>
      <c r="O846" s="51"/>
      <c r="P846" s="51"/>
      <c r="Q846" s="4"/>
      <c r="AN846" s="63" t="s">
        <v>4077</v>
      </c>
      <c r="AZ846" s="37" t="str">
        <f>IFERROR(IF(COUNTA(H846,I846,J846)=3,DATE(J846,MATCH(I846,{"Jan";"Feb";"Mar";"Apr";"May";"Jun";"Jul";"Aug";"Sep";"Oct";"Nov";"Dec"},0),H846),""),"")</f>
        <v/>
      </c>
    </row>
    <row r="847" spans="1:79" x14ac:dyDescent="0.25">
      <c r="A847" s="51"/>
      <c r="B847" s="34" t="str">
        <f xml:space="preserve"> C758&amp;" Non-Target Lesion (NT4)"</f>
        <v>V5 Non-Target Lesion (NT4)</v>
      </c>
      <c r="C847" s="74"/>
      <c r="D847" s="75"/>
      <c r="E847" s="4"/>
      <c r="F847" s="17"/>
      <c r="G847" s="4"/>
      <c r="H847" s="32"/>
      <c r="I847" s="32"/>
      <c r="J847" s="32"/>
      <c r="K847" s="4"/>
      <c r="L847" s="51"/>
      <c r="M847" s="51"/>
      <c r="N847" s="51"/>
      <c r="O847" s="51"/>
      <c r="P847" s="51"/>
      <c r="Q847" s="4"/>
      <c r="AN847" s="63" t="s">
        <v>4078</v>
      </c>
      <c r="AZ847" s="37" t="str">
        <f>IFERROR(IF(COUNTA(H847,I847,J847)=3,DATE(J847,MATCH(I847,{"Jan";"Feb";"Mar";"Apr";"May";"Jun";"Jul";"Aug";"Sep";"Oct";"Nov";"Dec"},0),H847),""),"")</f>
        <v/>
      </c>
    </row>
    <row r="848" spans="1:79" x14ac:dyDescent="0.25">
      <c r="A848" s="51"/>
      <c r="B848" s="23" t="s">
        <v>971</v>
      </c>
      <c r="C848" s="23" t="s">
        <v>972</v>
      </c>
      <c r="D848" s="23"/>
      <c r="E848" s="26"/>
      <c r="F848" s="23" t="s">
        <v>973</v>
      </c>
      <c r="G848" s="26"/>
      <c r="H848" s="23" t="s">
        <v>974</v>
      </c>
      <c r="I848" s="23" t="s">
        <v>975</v>
      </c>
      <c r="J848" s="23" t="s">
        <v>976</v>
      </c>
      <c r="K848" s="4"/>
      <c r="L848" s="51"/>
      <c r="M848" s="51"/>
      <c r="N848" s="51"/>
      <c r="O848" s="51"/>
      <c r="P848" s="51"/>
      <c r="Q848" s="4"/>
      <c r="AN848" s="63" t="s">
        <v>4079</v>
      </c>
      <c r="AZ848" s="37" t="str">
        <f>IFERROR(IF(COUNTA(H848,I848,J848)=3,DATE(J848,MATCH(I848,{"Jan";"Feb";"Mar";"Apr";"May";"Jun";"Jul";"Aug";"Sep";"Oct";"Nov";"Dec"},0),H848),""),"")</f>
        <v/>
      </c>
    </row>
    <row r="849" spans="1:79" x14ac:dyDescent="0.25">
      <c r="A849" s="51"/>
      <c r="B849" s="90" t="str">
        <f ca="1">BA849&amp;BB849&amp;BC849&amp;BD849&amp;BE849&amp;BF849&amp;BG849&amp;BH849&amp;BI849&amp;BJ849&amp;BK849&amp;BL849&amp;BM849</f>
        <v/>
      </c>
      <c r="C849" s="91"/>
      <c r="D849" s="91"/>
      <c r="E849" s="91"/>
      <c r="F849" s="91"/>
      <c r="G849" s="91"/>
      <c r="H849" s="91"/>
      <c r="I849" s="91"/>
      <c r="J849" s="91"/>
      <c r="K849" s="91"/>
      <c r="L849" s="91"/>
      <c r="M849" s="91"/>
      <c r="N849" s="91"/>
      <c r="O849" s="91"/>
      <c r="P849" s="91"/>
      <c r="Q849" s="4"/>
      <c r="AN849" s="63" t="s">
        <v>4080</v>
      </c>
      <c r="AZ849" s="37" t="str">
        <f>IFERROR(IF(COUNTA(H849,I849,J849)=3,DATE(J849,MATCH(I849,{"Jan";"Feb";"Mar";"Apr";"May";"Jun";"Jul";"Aug";"Sep";"Oct";"Nov";"Dec"},0),H849),""),"")</f>
        <v/>
      </c>
      <c r="BA849" s="37" t="str">
        <f>IF(AND(C761="",H847="",C847&lt;&gt;""),"Please enter a complete visit or assessment date.  ","")</f>
        <v/>
      </c>
      <c r="BB849" s="37" t="str">
        <f>IF(C847="","",IF(AND(COUNTA(C761,D761,E761)&gt;1,COUNTA(C761,D761,E761)&lt;3),"Please enter a complete visit date.  ",IF(COUNTA(C761,D761,E761)=0,"",IF(COUNTIF(AN$2:AN$7306,C761&amp;D761&amp;E761)&gt;0,"","Enter a valid visit date.  "))))</f>
        <v/>
      </c>
      <c r="BC849" s="37" t="str">
        <f>IF(AND(COUNTA(H847,I847,J847)&gt;1,COUNTA(H847,I847,J847)&lt;3),"Please enter a complete assessment date.  ",IF(COUNTA(H847,I847,J847)=0,"",IF(COUNTIF(AN$2:AN$7306,H847&amp;I847&amp;J847)&gt;0,"","Enter a valid assessment date.  ")))</f>
        <v/>
      </c>
      <c r="BD849" s="37" t="str">
        <f t="shared" ref="BD849" si="440">IF(AND(C847="",H847&amp;I847&amp;H847&amp;J847&lt;&gt;""),"Information on this lesion exists, but no evaluation result is entered.  ","")</f>
        <v/>
      </c>
      <c r="BE849" s="37" t="str">
        <f ca="1">IF(C847="","",IF(AZ761="","",IF(AZ761&gt;NOW(),"Visit date is in the future.  ","")))</f>
        <v/>
      </c>
      <c r="BF849" s="37" t="str">
        <f t="shared" ref="BF849" ca="1" si="441">IF(AZ847&lt;&gt;"",IF(AZ847&gt;NOW(),"Assessment date is in the future.  ",""),"")</f>
        <v/>
      </c>
      <c r="BG849" s="37" t="str">
        <f t="shared" ref="BG849" si="442">IF(AND(C847&lt;&gt;"",F847&lt;&gt;""),"The result cannot be provided if indicated as Not Done.  ","")</f>
        <v/>
      </c>
      <c r="BH849" s="37" t="str">
        <f>IF(AZ761="","",IF(AZ761&lt;=AZ755,"Visit date is not after visit or assessment dates in the prior visit.  ",""))</f>
        <v/>
      </c>
      <c r="BI849" s="37" t="str">
        <f>IF(AZ847&lt;&gt;"",IF(AZ847&lt;=AZ755,"Assessment date is not after visit or assessment dates in the prior visit.  ",""),"")</f>
        <v/>
      </c>
      <c r="BJ849" s="37" t="str">
        <f>IF(AND(C758="",OR(C847&lt;&gt;"",F847&lt;&gt;"")),"The Visit ID is missing.  ","")</f>
        <v/>
      </c>
      <c r="BK849" s="37" t="str">
        <f>IF(AND(OR(C847&lt;&gt;"",F847&lt;&gt;""),C$101=""),"No V0 lesion information exists for this same lesion (if you are adding a NEW lesion, go to New Lesion section).  ","")</f>
        <v/>
      </c>
      <c r="BM849" s="37" t="str">
        <f>IF(AND(C847&lt;&gt;"",COUNTIF(AJ$2:AJ$21,C758)&gt;1),"Visit ID already used.  ","")</f>
        <v/>
      </c>
      <c r="CA849" s="37" t="str">
        <f ca="1">IF(BA849&amp;BB849&amp;BC849&amp;BD849&amp;BE849&amp;BF849&amp;BG849&amp;BH849&amp;BI849&amp;BJ849&amp;BK849&amp;BL849&amp;BM849&amp;BN849&amp;BO849&amp;BP849&amp;BQ849&amp;BR849&amp;BS849&amp;BT849&amp;BU849&amp;BV749&amp;BW849&amp;BX849&amp;BY849&amp;BZ849&lt;&gt;"","V5Issue","V5Clean")</f>
        <v>V5Clean</v>
      </c>
    </row>
    <row r="850" spans="1:79" x14ac:dyDescent="0.25">
      <c r="A850" s="51"/>
      <c r="B850" s="91"/>
      <c r="C850" s="91"/>
      <c r="D850" s="91"/>
      <c r="E850" s="91"/>
      <c r="F850" s="91"/>
      <c r="G850" s="91"/>
      <c r="H850" s="91"/>
      <c r="I850" s="91"/>
      <c r="J850" s="91"/>
      <c r="K850" s="91"/>
      <c r="L850" s="91"/>
      <c r="M850" s="91"/>
      <c r="N850" s="91"/>
      <c r="O850" s="91"/>
      <c r="P850" s="91"/>
      <c r="Q850" s="4"/>
      <c r="AN850" s="63" t="s">
        <v>4081</v>
      </c>
      <c r="AZ850" s="37" t="str">
        <f>IFERROR(IF(COUNTA(H850,I850,J850)=3,DATE(J850,MATCH(I850,{"Jan";"Feb";"Mar";"Apr";"May";"Jun";"Jul";"Aug";"Sep";"Oct";"Nov";"Dec"},0),H850),""),"")</f>
        <v/>
      </c>
    </row>
    <row r="851" spans="1:79" x14ac:dyDescent="0.25">
      <c r="A851" s="51"/>
      <c r="B851" s="51"/>
      <c r="C851" s="51"/>
      <c r="D851" s="51"/>
      <c r="E851" s="51"/>
      <c r="F851" s="51"/>
      <c r="G851" s="51"/>
      <c r="H851" s="19"/>
      <c r="I851" s="4"/>
      <c r="J851" s="4"/>
      <c r="K851" s="4"/>
      <c r="L851" s="51"/>
      <c r="M851" s="51"/>
      <c r="N851" s="51"/>
      <c r="O851" s="51"/>
      <c r="P851" s="51"/>
      <c r="Q851" s="4"/>
      <c r="AN851" s="63" t="s">
        <v>4082</v>
      </c>
      <c r="AZ851" s="37" t="str">
        <f>IFERROR(IF(COUNTA(H851,I851,J851)=3,DATE(J851,MATCH(I851,{"Jan";"Feb";"Mar";"Apr";"May";"Jun";"Jul";"Aug";"Sep";"Oct";"Nov";"Dec"},0),H851),""),"")</f>
        <v/>
      </c>
    </row>
    <row r="852" spans="1:79" x14ac:dyDescent="0.25">
      <c r="A852" s="51"/>
      <c r="B852" s="51"/>
      <c r="C852" s="51"/>
      <c r="D852" s="51"/>
      <c r="E852" s="51"/>
      <c r="F852" s="51"/>
      <c r="G852" s="51"/>
      <c r="H852" s="19" t="s">
        <v>92</v>
      </c>
      <c r="I852" s="4"/>
      <c r="J852" s="4"/>
      <c r="K852" s="4"/>
      <c r="L852" s="51"/>
      <c r="M852" s="51"/>
      <c r="N852" s="51"/>
      <c r="O852" s="51"/>
      <c r="P852" s="51"/>
      <c r="Q852" s="4"/>
      <c r="AN852" s="63" t="s">
        <v>4083</v>
      </c>
      <c r="AZ852" s="37" t="str">
        <f>IFERROR(IF(COUNTA(H852,I852,J852)=3,DATE(J852,MATCH(I852,{"Jan";"Feb";"Mar";"Apr";"May";"Jun";"Jul";"Aug";"Sep";"Oct";"Nov";"Dec"},0),H852),""),"")</f>
        <v/>
      </c>
    </row>
    <row r="853" spans="1:79" x14ac:dyDescent="0.25">
      <c r="A853" s="51"/>
      <c r="B853" s="4"/>
      <c r="C853" s="25" t="s">
        <v>186</v>
      </c>
      <c r="D853" s="25"/>
      <c r="E853" s="25"/>
      <c r="F853" s="25" t="s">
        <v>315</v>
      </c>
      <c r="G853" s="4"/>
      <c r="H853" s="25" t="s">
        <v>47</v>
      </c>
      <c r="I853" s="25" t="s">
        <v>48</v>
      </c>
      <c r="J853" s="25" t="s">
        <v>49</v>
      </c>
      <c r="K853" s="4"/>
      <c r="L853" s="51"/>
      <c r="M853" s="51"/>
      <c r="N853" s="51"/>
      <c r="O853" s="51"/>
      <c r="P853" s="51"/>
      <c r="Q853" s="4"/>
      <c r="AN853" s="63" t="s">
        <v>4084</v>
      </c>
      <c r="AZ853" s="37" t="str">
        <f>IFERROR(IF(COUNTA(H853,I853,J853)=3,DATE(J853,MATCH(I853,{"Jan";"Feb";"Mar";"Apr";"May";"Jun";"Jul";"Aug";"Sep";"Oct";"Nov";"Dec"},0),H853),""),"")</f>
        <v/>
      </c>
    </row>
    <row r="854" spans="1:79" x14ac:dyDescent="0.25">
      <c r="A854" s="51"/>
      <c r="B854" s="34" t="str">
        <f xml:space="preserve"> C758&amp;" Non-Target Lesion (NT5)"</f>
        <v>V5 Non-Target Lesion (NT5)</v>
      </c>
      <c r="C854" s="74"/>
      <c r="D854" s="75"/>
      <c r="E854" s="4"/>
      <c r="F854" s="17"/>
      <c r="G854" s="4"/>
      <c r="H854" s="32"/>
      <c r="I854" s="32"/>
      <c r="J854" s="32"/>
      <c r="K854" s="4"/>
      <c r="L854" s="51"/>
      <c r="M854" s="51"/>
      <c r="N854" s="51"/>
      <c r="O854" s="51"/>
      <c r="P854" s="51"/>
      <c r="Q854" s="4"/>
      <c r="AN854" s="63" t="s">
        <v>4085</v>
      </c>
      <c r="AZ854" s="37" t="str">
        <f>IFERROR(IF(COUNTA(H854,I854,J854)=3,DATE(J854,MATCH(I854,{"Jan";"Feb";"Mar";"Apr";"May";"Jun";"Jul";"Aug";"Sep";"Oct";"Nov";"Dec"},0),H854),""),"")</f>
        <v/>
      </c>
    </row>
    <row r="855" spans="1:79" x14ac:dyDescent="0.25">
      <c r="A855" s="51"/>
      <c r="B855" s="23" t="s">
        <v>977</v>
      </c>
      <c r="C855" s="23" t="s">
        <v>978</v>
      </c>
      <c r="D855" s="23"/>
      <c r="E855" s="26"/>
      <c r="F855" s="23" t="s">
        <v>979</v>
      </c>
      <c r="G855" s="26"/>
      <c r="H855" s="23" t="s">
        <v>980</v>
      </c>
      <c r="I855" s="23" t="s">
        <v>981</v>
      </c>
      <c r="J855" s="23" t="s">
        <v>982</v>
      </c>
      <c r="K855" s="4"/>
      <c r="L855" s="51"/>
      <c r="M855" s="51"/>
      <c r="N855" s="51"/>
      <c r="O855" s="51"/>
      <c r="P855" s="51"/>
      <c r="Q855" s="4"/>
      <c r="AN855" s="63" t="s">
        <v>4086</v>
      </c>
      <c r="AZ855" s="37" t="str">
        <f>IFERROR(IF(COUNTA(H855,I855,J855)=3,DATE(J855,MATCH(I855,{"Jan";"Feb";"Mar";"Apr";"May";"Jun";"Jul";"Aug";"Sep";"Oct";"Nov";"Dec"},0),H855),""),"")</f>
        <v/>
      </c>
    </row>
    <row r="856" spans="1:79" x14ac:dyDescent="0.25">
      <c r="A856" s="51"/>
      <c r="B856" s="90" t="str">
        <f ca="1">BA856&amp;BB856&amp;BC856&amp;BD856&amp;BE856&amp;BF856&amp;BG856&amp;BH856&amp;BI856&amp;BJ856&amp;BK856&amp;BL856&amp;BM856</f>
        <v/>
      </c>
      <c r="C856" s="91"/>
      <c r="D856" s="91"/>
      <c r="E856" s="91"/>
      <c r="F856" s="91"/>
      <c r="G856" s="91"/>
      <c r="H856" s="91"/>
      <c r="I856" s="91"/>
      <c r="J856" s="91"/>
      <c r="K856" s="91"/>
      <c r="L856" s="91"/>
      <c r="M856" s="91"/>
      <c r="N856" s="91"/>
      <c r="O856" s="91"/>
      <c r="P856" s="91"/>
      <c r="Q856" s="4"/>
      <c r="AN856" s="63" t="s">
        <v>4087</v>
      </c>
      <c r="AZ856" s="37" t="str">
        <f>IFERROR(IF(COUNTA(H856,I856,J856)=3,DATE(J856,MATCH(I856,{"Jan";"Feb";"Mar";"Apr";"May";"Jun";"Jul";"Aug";"Sep";"Oct";"Nov";"Dec"},0),H856),""),"")</f>
        <v/>
      </c>
      <c r="BA856" s="37" t="str">
        <f>IF(AND(C761="",H854="",C854&lt;&gt;""),"Please enter a complete visit or assessment date.  ","")</f>
        <v/>
      </c>
      <c r="BB856" s="37" t="str">
        <f>IF(C854="","",IF(AND(COUNTA(C761,D761,E761)&gt;1,COUNTA(C761,D761,E761)&lt;3),"Please enter a complete visit date.  ",IF(COUNTA(C761,D761,E761)=0,"",IF(COUNTIF(AN$2:AN$7306,C761&amp;D761&amp;E761)&gt;0,"","Enter a valid visit date.  "))))</f>
        <v/>
      </c>
      <c r="BC856" s="37" t="str">
        <f>IF(AND(COUNTA(H854,I854,J854)&gt;1,COUNTA(H854,I854,J854)&lt;3),"Please enter a complete assessment date.  ",IF(COUNTA(H854,I854,J854)=0,"",IF(COUNTIF(AN$2:AN$7306,H854&amp;I854&amp;J854)&gt;0,"","Enter a valid assessment date.  ")))</f>
        <v/>
      </c>
      <c r="BD856" s="37" t="str">
        <f t="shared" ref="BD856" si="443">IF(AND(C854="",H854&amp;I854&amp;H854&amp;J854&lt;&gt;""),"Information on this lesion exists, but no evaluation result is entered.  ","")</f>
        <v/>
      </c>
      <c r="BE856" s="37" t="str">
        <f ca="1">IF(C854="","",IF(AZ761="","",IF(AZ761&gt;NOW(),"Visit date is in the future.  ","")))</f>
        <v/>
      </c>
      <c r="BF856" s="37" t="str">
        <f t="shared" ref="BF856" ca="1" si="444">IF(AZ854&lt;&gt;"",IF(AZ854&gt;NOW(),"Assessment date is in the future.  ",""),"")</f>
        <v/>
      </c>
      <c r="BG856" s="37" t="str">
        <f t="shared" ref="BG856" si="445">IF(AND(C854&lt;&gt;"",F854&lt;&gt;""),"The result cannot be provided if indicated as Not Done.  ","")</f>
        <v/>
      </c>
      <c r="BH856" s="37" t="str">
        <f>IF(AZ761="","",IF(AZ761&lt;=AZ755,"Visit date is not after visit or assessment dates in the prior visit.  ",""))</f>
        <v/>
      </c>
      <c r="BI856" s="37" t="str">
        <f>IF(AZ854&lt;&gt;"",IF(AZ854&lt;=AZ755,"Assessment date is not after visit or assessment dates in the prior visit.  ",""),"")</f>
        <v/>
      </c>
      <c r="BJ856" s="37" t="str">
        <f>IF(AND(C758="",OR(C854&lt;&gt;"",F854&lt;&gt;"")),"The Visit ID is missing.  ","")</f>
        <v/>
      </c>
      <c r="BK856" s="37" t="str">
        <f>IF(AND(OR(C854&lt;&gt;"",F854&lt;&gt;""),C$108=""),"No V0 lesion information exists for this same lesion (if you are adding a NEW lesion, go to New Lesion section).  ","")</f>
        <v/>
      </c>
      <c r="BM856" s="37" t="str">
        <f>IF(AND(C854&lt;&gt;"",COUNTIF(AJ$2:AJ$21,C758)&gt;1),"Visit ID already used.  ","")</f>
        <v/>
      </c>
      <c r="CA856" s="37" t="str">
        <f ca="1">IF(BA856&amp;BB856&amp;BC856&amp;BD856&amp;BE856&amp;BF856&amp;BG856&amp;BH856&amp;BI856&amp;BJ856&amp;BK856&amp;BL856&amp;BM856&amp;BN856&amp;BO856&amp;BP856&amp;BQ856&amp;BR856&amp;BS856&amp;BT856&amp;BU856&amp;BV756&amp;BW856&amp;BX856&amp;BY856&amp;BZ856&lt;&gt;"","V5Issue","V5Clean")</f>
        <v>V5Clean</v>
      </c>
    </row>
    <row r="857" spans="1:79" x14ac:dyDescent="0.25">
      <c r="A857" s="51"/>
      <c r="B857" s="91"/>
      <c r="C857" s="91"/>
      <c r="D857" s="91"/>
      <c r="E857" s="91"/>
      <c r="F857" s="91"/>
      <c r="G857" s="91"/>
      <c r="H857" s="91"/>
      <c r="I857" s="91"/>
      <c r="J857" s="91"/>
      <c r="K857" s="91"/>
      <c r="L857" s="91"/>
      <c r="M857" s="91"/>
      <c r="N857" s="91"/>
      <c r="O857" s="91"/>
      <c r="P857" s="91"/>
      <c r="Q857" s="4"/>
      <c r="AN857" s="63" t="s">
        <v>4088</v>
      </c>
      <c r="AZ857" s="37" t="str">
        <f>IFERROR(IF(COUNTA(H857,I857,J857)=3,DATE(J857,MATCH(I857,{"Jan";"Feb";"Mar";"Apr";"May";"Jun";"Jul";"Aug";"Sep";"Oct";"Nov";"Dec"},0),H857),""),"")</f>
        <v/>
      </c>
    </row>
    <row r="858" spans="1:79" x14ac:dyDescent="0.25">
      <c r="A858" s="51"/>
      <c r="B858" s="51"/>
      <c r="C858" s="51"/>
      <c r="D858" s="51"/>
      <c r="E858" s="51"/>
      <c r="F858" s="51"/>
      <c r="G858" s="51"/>
      <c r="H858" s="19"/>
      <c r="I858" s="4"/>
      <c r="J858" s="4"/>
      <c r="K858" s="4"/>
      <c r="L858" s="51"/>
      <c r="M858" s="51"/>
      <c r="N858" s="51"/>
      <c r="O858" s="51"/>
      <c r="P858" s="51"/>
      <c r="Q858" s="4"/>
      <c r="AN858" s="63" t="s">
        <v>4089</v>
      </c>
      <c r="AZ858" s="37" t="str">
        <f>IFERROR(IF(COUNTA(H858,I858,J858)=3,DATE(J858,MATCH(I858,{"Jan";"Feb";"Mar";"Apr";"May";"Jun";"Jul";"Aug";"Sep";"Oct";"Nov";"Dec"},0),H858),""),"")</f>
        <v/>
      </c>
    </row>
    <row r="859" spans="1:79" x14ac:dyDescent="0.25">
      <c r="A859" s="51"/>
      <c r="B859" s="51"/>
      <c r="C859" s="51"/>
      <c r="D859" s="51"/>
      <c r="E859" s="51"/>
      <c r="F859" s="51"/>
      <c r="G859" s="51"/>
      <c r="H859" s="19" t="s">
        <v>92</v>
      </c>
      <c r="I859" s="4"/>
      <c r="J859" s="4"/>
      <c r="K859" s="4"/>
      <c r="L859" s="51"/>
      <c r="M859" s="51"/>
      <c r="N859" s="51"/>
      <c r="O859" s="51"/>
      <c r="P859" s="51"/>
      <c r="Q859" s="4"/>
      <c r="AN859" s="63" t="s">
        <v>4090</v>
      </c>
      <c r="AZ859" s="37" t="str">
        <f>IFERROR(IF(COUNTA(H859,I859,J859)=3,DATE(J859,MATCH(I859,{"Jan";"Feb";"Mar";"Apr";"May";"Jun";"Jul";"Aug";"Sep";"Oct";"Nov";"Dec"},0),H859),""),"")</f>
        <v/>
      </c>
    </row>
    <row r="860" spans="1:79" x14ac:dyDescent="0.25">
      <c r="A860" s="51"/>
      <c r="B860" s="4"/>
      <c r="C860" s="25" t="s">
        <v>186</v>
      </c>
      <c r="D860" s="25"/>
      <c r="E860" s="25"/>
      <c r="F860" s="25" t="s">
        <v>315</v>
      </c>
      <c r="G860" s="4"/>
      <c r="H860" s="25" t="s">
        <v>47</v>
      </c>
      <c r="I860" s="25" t="s">
        <v>48</v>
      </c>
      <c r="J860" s="25" t="s">
        <v>49</v>
      </c>
      <c r="K860" s="4"/>
      <c r="L860" s="51"/>
      <c r="M860" s="51"/>
      <c r="N860" s="51"/>
      <c r="O860" s="51"/>
      <c r="P860" s="51"/>
      <c r="Q860" s="4"/>
      <c r="AN860" s="63" t="s">
        <v>4091</v>
      </c>
      <c r="AZ860" s="37" t="str">
        <f>IFERROR(IF(COUNTA(H860,I860,J860)=3,DATE(J860,MATCH(I860,{"Jan";"Feb";"Mar";"Apr";"May";"Jun";"Jul";"Aug";"Sep";"Oct";"Nov";"Dec"},0),H860),""),"")</f>
        <v/>
      </c>
    </row>
    <row r="861" spans="1:79" x14ac:dyDescent="0.25">
      <c r="A861" s="51"/>
      <c r="B861" s="34" t="str">
        <f xml:space="preserve"> C758&amp;" Non-Target Lesion (NT6)"</f>
        <v>V5 Non-Target Lesion (NT6)</v>
      </c>
      <c r="C861" s="74"/>
      <c r="D861" s="75"/>
      <c r="E861" s="4"/>
      <c r="F861" s="17"/>
      <c r="G861" s="4"/>
      <c r="H861" s="32"/>
      <c r="I861" s="32"/>
      <c r="J861" s="32"/>
      <c r="K861" s="4"/>
      <c r="L861" s="51"/>
      <c r="M861" s="51"/>
      <c r="N861" s="51"/>
      <c r="O861" s="51"/>
      <c r="P861" s="51"/>
      <c r="Q861" s="4"/>
      <c r="AN861" s="63" t="s">
        <v>4092</v>
      </c>
      <c r="AZ861" s="37" t="str">
        <f>IFERROR(IF(COUNTA(H861,I861,J861)=3,DATE(J861,MATCH(I861,{"Jan";"Feb";"Mar";"Apr";"May";"Jun";"Jul";"Aug";"Sep";"Oct";"Nov";"Dec"},0),H861),""),"")</f>
        <v/>
      </c>
    </row>
    <row r="862" spans="1:79" x14ac:dyDescent="0.25">
      <c r="A862" s="51"/>
      <c r="B862" s="23" t="s">
        <v>983</v>
      </c>
      <c r="C862" s="23" t="s">
        <v>984</v>
      </c>
      <c r="D862" s="23"/>
      <c r="E862" s="26"/>
      <c r="F862" s="23" t="s">
        <v>985</v>
      </c>
      <c r="G862" s="26"/>
      <c r="H862" s="23" t="s">
        <v>986</v>
      </c>
      <c r="I862" s="23" t="s">
        <v>987</v>
      </c>
      <c r="J862" s="23" t="s">
        <v>988</v>
      </c>
      <c r="K862" s="4"/>
      <c r="L862" s="51"/>
      <c r="M862" s="51"/>
      <c r="N862" s="51"/>
      <c r="O862" s="51"/>
      <c r="P862" s="51"/>
      <c r="Q862" s="4"/>
      <c r="AN862" s="63" t="s">
        <v>4093</v>
      </c>
      <c r="AZ862" s="37" t="str">
        <f>IFERROR(IF(COUNTA(H862,I862,J862)=3,DATE(J862,MATCH(I862,{"Jan";"Feb";"Mar";"Apr";"May";"Jun";"Jul";"Aug";"Sep";"Oct";"Nov";"Dec"},0),H862),""),"")</f>
        <v/>
      </c>
    </row>
    <row r="863" spans="1:79" x14ac:dyDescent="0.25">
      <c r="A863" s="51"/>
      <c r="B863" s="90" t="str">
        <f ca="1">BA863&amp;BB863&amp;BC863&amp;BD863&amp;BE863&amp;BF863&amp;BG863&amp;BH863&amp;BI863&amp;BJ863&amp;BK863&amp;BL863&amp;BM863</f>
        <v/>
      </c>
      <c r="C863" s="91"/>
      <c r="D863" s="91"/>
      <c r="E863" s="91"/>
      <c r="F863" s="91"/>
      <c r="G863" s="91"/>
      <c r="H863" s="91"/>
      <c r="I863" s="91"/>
      <c r="J863" s="91"/>
      <c r="K863" s="91"/>
      <c r="L863" s="91"/>
      <c r="M863" s="91"/>
      <c r="N863" s="91"/>
      <c r="O863" s="91"/>
      <c r="P863" s="91"/>
      <c r="Q863" s="4"/>
      <c r="AN863" s="63" t="s">
        <v>4094</v>
      </c>
      <c r="AZ863" s="37" t="str">
        <f>IFERROR(IF(COUNTA(H863,I863,J863)=3,DATE(J863,MATCH(I863,{"Jan";"Feb";"Mar";"Apr";"May";"Jun";"Jul";"Aug";"Sep";"Oct";"Nov";"Dec"},0),H863),""),"")</f>
        <v/>
      </c>
      <c r="BA863" s="37" t="str">
        <f>IF(AND(C761="",H861="",C861&lt;&gt;""),"Please enter a complete visit or assessment date.  ","")</f>
        <v/>
      </c>
      <c r="BB863" s="37" t="str">
        <f>IF(C861="","",IF(AND(COUNTA(C761,D761,E761)&gt;1,COUNTA(C761,D761,E761)&lt;3),"Please enter a complete visit date.  ",IF(COUNTA(C761,D761,E761)=0,"",IF(COUNTIF(AN$2:AN$7306,C761&amp;D761&amp;E761)&gt;0,"","Enter a valid visit date.  "))))</f>
        <v/>
      </c>
      <c r="BC863" s="37" t="str">
        <f>IF(AND(COUNTA(H861,I861,J861)&gt;1,COUNTA(H861,I861,J861)&lt;3),"Please enter a complete assessment date.  ",IF(COUNTA(H861,I861,J861)=0,"",IF(COUNTIF(AN$2:AN$7306,H861&amp;I861&amp;J861)&gt;0,"","Enter a valid assessment date.  ")))</f>
        <v/>
      </c>
      <c r="BD863" s="37" t="str">
        <f t="shared" ref="BD863" si="446">IF(AND(C861="",H861&amp;I861&amp;H861&amp;J861&lt;&gt;""),"Information on this lesion exists, but no evaluation result is entered.  ","")</f>
        <v/>
      </c>
      <c r="BE863" s="37" t="str">
        <f ca="1">IF(C861="","",IF(AZ761="","",IF(AZ761&gt;NOW(),"Visit date is in the future.  ","")))</f>
        <v/>
      </c>
      <c r="BF863" s="37" t="str">
        <f t="shared" ref="BF863" ca="1" si="447">IF(AZ861&lt;&gt;"",IF(AZ861&gt;NOW(),"Assessment date is in the future.  ",""),"")</f>
        <v/>
      </c>
      <c r="BG863" s="37" t="str">
        <f t="shared" ref="BG863" si="448">IF(AND(C861&lt;&gt;"",F861&lt;&gt;""),"The result cannot be provided if indicated as Not Done.  ","")</f>
        <v/>
      </c>
      <c r="BH863" s="37" t="str">
        <f>IF(AZ761="","",IF(AZ761&lt;=AZ755,"Visit date is not after visit or assessment dates in the prior visit.  ",""))</f>
        <v/>
      </c>
      <c r="BI863" s="37" t="str">
        <f>IF(AZ861&lt;&gt;"",IF(AZ861&lt;=AZ755,"Assessment date is not after visit or assessment dates in the prior visit.  ",""),"")</f>
        <v/>
      </c>
      <c r="BJ863" s="37" t="str">
        <f>IF(AND(C758="",OR(C861&lt;&gt;"",F861&lt;&gt;"")),"The Visit ID is missing.  ","")</f>
        <v/>
      </c>
      <c r="BK863" s="37" t="str">
        <f>IF(AND(OR(C861&lt;&gt;"",F861&lt;&gt;""),C$115=""),"No V0 lesion information exists for this same lesion (if you are adding a NEW lesion, go to New Lesion section).  ","")</f>
        <v/>
      </c>
      <c r="BM863" s="37" t="str">
        <f>IF(AND(C861&lt;&gt;"",COUNTIF(AJ$2:AJ$21,C758)&gt;1),"Visit ID already used.  ","")</f>
        <v/>
      </c>
      <c r="CA863" s="37" t="str">
        <f ca="1">IF(BA863&amp;BB863&amp;BC863&amp;BD863&amp;BE863&amp;BF863&amp;BG863&amp;BH863&amp;BI863&amp;BJ863&amp;BK863&amp;BL863&amp;BM863&amp;BN863&amp;BO863&amp;BP863&amp;BQ863&amp;BR863&amp;BS863&amp;BT863&amp;BU863&amp;BV763&amp;BW863&amp;BX863&amp;BY863&amp;BZ863&lt;&gt;"","V5Issue","V5Clean")</f>
        <v>V5Clean</v>
      </c>
    </row>
    <row r="864" spans="1:79" x14ac:dyDescent="0.25">
      <c r="A864" s="51"/>
      <c r="B864" s="91"/>
      <c r="C864" s="91"/>
      <c r="D864" s="91"/>
      <c r="E864" s="91"/>
      <c r="F864" s="91"/>
      <c r="G864" s="91"/>
      <c r="H864" s="91"/>
      <c r="I864" s="91"/>
      <c r="J864" s="91"/>
      <c r="K864" s="91"/>
      <c r="L864" s="91"/>
      <c r="M864" s="91"/>
      <c r="N864" s="91"/>
      <c r="O864" s="91"/>
      <c r="P864" s="91"/>
      <c r="Q864" s="4"/>
      <c r="AN864" s="63" t="s">
        <v>4095</v>
      </c>
      <c r="AZ864" s="37" t="str">
        <f>IFERROR(IF(COUNTA(H864,I864,J864)=3,DATE(J864,MATCH(I864,{"Jan";"Feb";"Mar";"Apr";"May";"Jun";"Jul";"Aug";"Sep";"Oct";"Nov";"Dec"},0),H864),""),"")</f>
        <v/>
      </c>
    </row>
    <row r="865" spans="1:79" x14ac:dyDescent="0.25">
      <c r="A865" s="51"/>
      <c r="B865" s="51"/>
      <c r="C865" s="51"/>
      <c r="D865" s="51"/>
      <c r="E865" s="51"/>
      <c r="F865" s="51"/>
      <c r="G865" s="51"/>
      <c r="H865" s="19"/>
      <c r="I865" s="4"/>
      <c r="J865" s="4"/>
      <c r="K865" s="4"/>
      <c r="L865" s="51"/>
      <c r="M865" s="51"/>
      <c r="N865" s="51"/>
      <c r="O865" s="51"/>
      <c r="P865" s="51"/>
      <c r="Q865" s="4"/>
      <c r="AN865" s="63" t="s">
        <v>4096</v>
      </c>
      <c r="AZ865" s="37" t="str">
        <f>IFERROR(IF(COUNTA(H865,I865,J865)=3,DATE(J865,MATCH(I865,{"Jan";"Feb";"Mar";"Apr";"May";"Jun";"Jul";"Aug";"Sep";"Oct";"Nov";"Dec"},0),H865),""),"")</f>
        <v/>
      </c>
    </row>
    <row r="866" spans="1:79" x14ac:dyDescent="0.25">
      <c r="A866" s="51"/>
      <c r="B866" s="51"/>
      <c r="C866" s="51"/>
      <c r="D866" s="51"/>
      <c r="E866" s="51"/>
      <c r="F866" s="51"/>
      <c r="G866" s="51"/>
      <c r="H866" s="19" t="s">
        <v>92</v>
      </c>
      <c r="I866" s="4"/>
      <c r="J866" s="4"/>
      <c r="K866" s="4"/>
      <c r="L866" s="51"/>
      <c r="M866" s="51"/>
      <c r="N866" s="51"/>
      <c r="O866" s="51"/>
      <c r="P866" s="51"/>
      <c r="Q866" s="4"/>
      <c r="AN866" s="63" t="s">
        <v>4097</v>
      </c>
      <c r="AZ866" s="37" t="str">
        <f>IFERROR(IF(COUNTA(H866,I866,J866)=3,DATE(J866,MATCH(I866,{"Jan";"Feb";"Mar";"Apr";"May";"Jun";"Jul";"Aug";"Sep";"Oct";"Nov";"Dec"},0),H866),""),"")</f>
        <v/>
      </c>
    </row>
    <row r="867" spans="1:79" x14ac:dyDescent="0.25">
      <c r="A867" s="51"/>
      <c r="B867" s="4"/>
      <c r="C867" s="25" t="s">
        <v>186</v>
      </c>
      <c r="D867" s="25"/>
      <c r="E867" s="25"/>
      <c r="F867" s="25" t="s">
        <v>315</v>
      </c>
      <c r="G867" s="4"/>
      <c r="H867" s="25" t="s">
        <v>47</v>
      </c>
      <c r="I867" s="25" t="s">
        <v>48</v>
      </c>
      <c r="J867" s="25" t="s">
        <v>49</v>
      </c>
      <c r="K867" s="4"/>
      <c r="L867" s="51"/>
      <c r="M867" s="51"/>
      <c r="N867" s="51"/>
      <c r="O867" s="51"/>
      <c r="P867" s="51"/>
      <c r="Q867" s="4"/>
      <c r="AN867" s="63" t="s">
        <v>4098</v>
      </c>
      <c r="AZ867" s="37" t="str">
        <f>IFERROR(IF(COUNTA(H867,I867,J867)=3,DATE(J867,MATCH(I867,{"Jan";"Feb";"Mar";"Apr";"May";"Jun";"Jul";"Aug";"Sep";"Oct";"Nov";"Dec"},0),H867),""),"")</f>
        <v/>
      </c>
    </row>
    <row r="868" spans="1:79" x14ac:dyDescent="0.25">
      <c r="A868" s="51"/>
      <c r="B868" s="34" t="str">
        <f xml:space="preserve"> C758&amp;" Non-Target Lesion (NT7)"</f>
        <v>V5 Non-Target Lesion (NT7)</v>
      </c>
      <c r="C868" s="74"/>
      <c r="D868" s="75"/>
      <c r="E868" s="4"/>
      <c r="F868" s="17"/>
      <c r="G868" s="4"/>
      <c r="H868" s="32"/>
      <c r="I868" s="32"/>
      <c r="J868" s="32"/>
      <c r="K868" s="4"/>
      <c r="L868" s="51"/>
      <c r="M868" s="51"/>
      <c r="N868" s="51"/>
      <c r="O868" s="51"/>
      <c r="P868" s="51"/>
      <c r="Q868" s="4"/>
      <c r="AN868" s="63" t="s">
        <v>4099</v>
      </c>
      <c r="AZ868" s="37" t="str">
        <f>IFERROR(IF(COUNTA(H868,I868,J868)=3,DATE(J868,MATCH(I868,{"Jan";"Feb";"Mar";"Apr";"May";"Jun";"Jul";"Aug";"Sep";"Oct";"Nov";"Dec"},0),H868),""),"")</f>
        <v/>
      </c>
    </row>
    <row r="869" spans="1:79" x14ac:dyDescent="0.25">
      <c r="A869" s="51"/>
      <c r="B869" s="23" t="s">
        <v>989</v>
      </c>
      <c r="C869" s="23" t="s">
        <v>990</v>
      </c>
      <c r="D869" s="23"/>
      <c r="E869" s="26"/>
      <c r="F869" s="23" t="s">
        <v>991</v>
      </c>
      <c r="G869" s="26"/>
      <c r="H869" s="23" t="s">
        <v>992</v>
      </c>
      <c r="I869" s="23" t="s">
        <v>993</v>
      </c>
      <c r="J869" s="23" t="s">
        <v>994</v>
      </c>
      <c r="K869" s="4"/>
      <c r="L869" s="51"/>
      <c r="M869" s="51"/>
      <c r="N869" s="51"/>
      <c r="O869" s="51"/>
      <c r="P869" s="51"/>
      <c r="Q869" s="4"/>
      <c r="AN869" s="63" t="s">
        <v>4100</v>
      </c>
      <c r="AZ869" s="37" t="str">
        <f>IFERROR(IF(COUNTA(H869,I869,J869)=3,DATE(J869,MATCH(I869,{"Jan";"Feb";"Mar";"Apr";"May";"Jun";"Jul";"Aug";"Sep";"Oct";"Nov";"Dec"},0),H869),""),"")</f>
        <v/>
      </c>
    </row>
    <row r="870" spans="1:79" x14ac:dyDescent="0.25">
      <c r="A870" s="51"/>
      <c r="B870" s="90" t="str">
        <f ca="1">BA870&amp;BB870&amp;BC870&amp;BD870&amp;BE870&amp;BF870&amp;BG870&amp;BH870&amp;BI870&amp;BJ870&amp;BK870&amp;BL870&amp;BM870</f>
        <v/>
      </c>
      <c r="C870" s="91"/>
      <c r="D870" s="91"/>
      <c r="E870" s="91"/>
      <c r="F870" s="91"/>
      <c r="G870" s="91"/>
      <c r="H870" s="91"/>
      <c r="I870" s="91"/>
      <c r="J870" s="91"/>
      <c r="K870" s="91"/>
      <c r="L870" s="91"/>
      <c r="M870" s="91"/>
      <c r="N870" s="91"/>
      <c r="O870" s="91"/>
      <c r="P870" s="91"/>
      <c r="Q870" s="4"/>
      <c r="AN870" s="63" t="s">
        <v>4101</v>
      </c>
      <c r="AZ870" s="37" t="str">
        <f>IFERROR(IF(COUNTA(H870,I870,J870)=3,DATE(J870,MATCH(I870,{"Jan";"Feb";"Mar";"Apr";"May";"Jun";"Jul";"Aug";"Sep";"Oct";"Nov";"Dec"},0),H870),""),"")</f>
        <v/>
      </c>
      <c r="BA870" s="37" t="str">
        <f>IF(AND(C761="",H868="",C868&lt;&gt;""),"Please enter a complete visit or assessment date.  ","")</f>
        <v/>
      </c>
      <c r="BB870" s="37" t="str">
        <f>IF(C868="","",IF(AND(COUNTA(C761,D761,E761)&gt;1,COUNTA(C761,D761,E761)&lt;3),"Please enter a complete visit date.  ",IF(COUNTA(C761,D761,E761)=0,"",IF(COUNTIF(AN$2:AN$7306,C761&amp;D761&amp;E761)&gt;0,"","Enter a valid visit date.  "))))</f>
        <v/>
      </c>
      <c r="BC870" s="37" t="str">
        <f>IF(AND(COUNTA(H868,I868,J868)&gt;1,COUNTA(H868,I868,J868)&lt;3),"Please enter a complete assessment date.  ",IF(COUNTA(H868,I868,J868)=0,"",IF(COUNTIF(AN$2:AN$7306,H868&amp;I868&amp;J868)&gt;0,"","Enter a valid assessment date.  ")))</f>
        <v/>
      </c>
      <c r="BD870" s="37" t="str">
        <f t="shared" ref="BD870" si="449">IF(AND(C868="",H868&amp;I868&amp;H868&amp;J868&lt;&gt;""),"Information on this lesion exists, but no evaluation result is entered.  ","")</f>
        <v/>
      </c>
      <c r="BE870" s="37" t="str">
        <f ca="1">IF(C868="","",IF(AZ761="","",IF(AZ761&gt;NOW(),"Visit date is in the future.  ","")))</f>
        <v/>
      </c>
      <c r="BF870" s="37" t="str">
        <f t="shared" ref="BF870" ca="1" si="450">IF(AZ868&lt;&gt;"",IF(AZ868&gt;NOW(),"Assessment date is in the future.  ",""),"")</f>
        <v/>
      </c>
      <c r="BG870" s="37" t="str">
        <f t="shared" ref="BG870" si="451">IF(AND(C868&lt;&gt;"",F868&lt;&gt;""),"The result cannot be provided if indicated as Not Done.  ","")</f>
        <v/>
      </c>
      <c r="BH870" s="37" t="str">
        <f>IF(AZ761="","",IF(AZ761&lt;=AZ755,"Visit date is not after visit or assessment dates in the prior visit.  ",""))</f>
        <v/>
      </c>
      <c r="BI870" s="37" t="str">
        <f>IF(AZ868&lt;&gt;"",IF(AZ868&lt;=AZ755,"Assessment date is not after visit or assessment dates in the prior visit.  ",""),"")</f>
        <v/>
      </c>
      <c r="BJ870" s="37" t="str">
        <f>IF(AND(C758="",OR(C868&lt;&gt;"",F868&lt;&gt;"")),"The Visit ID is missing.  ","")</f>
        <v/>
      </c>
      <c r="BK870" s="37" t="str">
        <f>IF(AND(OR(C868&lt;&gt;"",F868&lt;&gt;""),C$122=""),"No V0 lesion information exists for this same lesion (if you are adding a NEW lesion, go to New Lesion section).  ","")</f>
        <v/>
      </c>
      <c r="BM870" s="37" t="str">
        <f>IF(AND(C868&lt;&gt;"",COUNTIF(AJ$2:AJ$21,C758)&gt;1),"Visit ID already used.  ","")</f>
        <v/>
      </c>
      <c r="CA870" s="37" t="str">
        <f ca="1">IF(BA870&amp;BB870&amp;BC870&amp;BD870&amp;BE870&amp;BF870&amp;BG870&amp;BH870&amp;BI870&amp;BJ870&amp;BK870&amp;BL870&amp;BM870&amp;BN870&amp;BO870&amp;BP870&amp;BQ870&amp;BR870&amp;BS870&amp;BT870&amp;BU870&amp;BV770&amp;BW870&amp;BX870&amp;BY870&amp;BZ870&lt;&gt;"","V5Issue","V5Clean")</f>
        <v>V5Clean</v>
      </c>
    </row>
    <row r="871" spans="1:79" x14ac:dyDescent="0.25">
      <c r="A871" s="51"/>
      <c r="B871" s="91"/>
      <c r="C871" s="91"/>
      <c r="D871" s="91"/>
      <c r="E871" s="91"/>
      <c r="F871" s="91"/>
      <c r="G871" s="91"/>
      <c r="H871" s="91"/>
      <c r="I871" s="91"/>
      <c r="J871" s="91"/>
      <c r="K871" s="91"/>
      <c r="L871" s="91"/>
      <c r="M871" s="91"/>
      <c r="N871" s="91"/>
      <c r="O871" s="91"/>
      <c r="P871" s="91"/>
      <c r="Q871" s="4"/>
      <c r="AN871" s="63" t="s">
        <v>4102</v>
      </c>
      <c r="AZ871" s="37" t="str">
        <f>IFERROR(IF(COUNTA(H871,I871,J871)=3,DATE(J871,MATCH(I871,{"Jan";"Feb";"Mar";"Apr";"May";"Jun";"Jul";"Aug";"Sep";"Oct";"Nov";"Dec"},0),H871),""),"")</f>
        <v/>
      </c>
    </row>
    <row r="872" spans="1:79" x14ac:dyDescent="0.25">
      <c r="A872" s="51"/>
      <c r="B872" s="51"/>
      <c r="C872" s="51"/>
      <c r="D872" s="51"/>
      <c r="E872" s="51"/>
      <c r="F872" s="51"/>
      <c r="G872" s="51"/>
      <c r="H872" s="19"/>
      <c r="I872" s="4"/>
      <c r="J872" s="4"/>
      <c r="K872" s="4"/>
      <c r="L872" s="51"/>
      <c r="M872" s="51"/>
      <c r="N872" s="51"/>
      <c r="O872" s="51"/>
      <c r="P872" s="51"/>
      <c r="Q872" s="4"/>
      <c r="AN872" s="63" t="s">
        <v>4103</v>
      </c>
      <c r="AZ872" s="37" t="str">
        <f>IFERROR(IF(COUNTA(H872,I872,J872)=3,DATE(J872,MATCH(I872,{"Jan";"Feb";"Mar";"Apr";"May";"Jun";"Jul";"Aug";"Sep";"Oct";"Nov";"Dec"},0),H872),""),"")</f>
        <v/>
      </c>
    </row>
    <row r="873" spans="1:79" x14ac:dyDescent="0.25">
      <c r="A873" s="51"/>
      <c r="B873" s="51"/>
      <c r="C873" s="51"/>
      <c r="D873" s="51"/>
      <c r="E873" s="51"/>
      <c r="F873" s="51"/>
      <c r="G873" s="51"/>
      <c r="H873" s="19" t="s">
        <v>92</v>
      </c>
      <c r="I873" s="4"/>
      <c r="J873" s="4"/>
      <c r="K873" s="4"/>
      <c r="L873" s="51"/>
      <c r="M873" s="51"/>
      <c r="N873" s="51"/>
      <c r="O873" s="51"/>
      <c r="P873" s="51"/>
      <c r="Q873" s="4"/>
      <c r="AN873" s="63" t="s">
        <v>4104</v>
      </c>
      <c r="AZ873" s="37" t="str">
        <f>IFERROR(IF(COUNTA(H873,I873,J873)=3,DATE(J873,MATCH(I873,{"Jan";"Feb";"Mar";"Apr";"May";"Jun";"Jul";"Aug";"Sep";"Oct";"Nov";"Dec"},0),H873),""),"")</f>
        <v/>
      </c>
    </row>
    <row r="874" spans="1:79" x14ac:dyDescent="0.25">
      <c r="A874" s="51"/>
      <c r="B874" s="4"/>
      <c r="C874" s="25" t="s">
        <v>186</v>
      </c>
      <c r="D874" s="25"/>
      <c r="E874" s="25"/>
      <c r="F874" s="25" t="s">
        <v>315</v>
      </c>
      <c r="G874" s="4"/>
      <c r="H874" s="25" t="s">
        <v>47</v>
      </c>
      <c r="I874" s="25" t="s">
        <v>48</v>
      </c>
      <c r="J874" s="25" t="s">
        <v>49</v>
      </c>
      <c r="K874" s="4"/>
      <c r="L874" s="51"/>
      <c r="M874" s="51"/>
      <c r="N874" s="51"/>
      <c r="O874" s="51"/>
      <c r="P874" s="51"/>
      <c r="Q874" s="4"/>
      <c r="AN874" s="63" t="s">
        <v>4105</v>
      </c>
      <c r="AZ874" s="37" t="str">
        <f>IFERROR(IF(COUNTA(H874,I874,J874)=3,DATE(J874,MATCH(I874,{"Jan";"Feb";"Mar";"Apr";"May";"Jun";"Jul";"Aug";"Sep";"Oct";"Nov";"Dec"},0),H874),""),"")</f>
        <v/>
      </c>
    </row>
    <row r="875" spans="1:79" x14ac:dyDescent="0.25">
      <c r="A875" s="51"/>
      <c r="B875" s="34" t="str">
        <f xml:space="preserve"> C758&amp;" Non-Target Lesion (NT8)"</f>
        <v>V5 Non-Target Lesion (NT8)</v>
      </c>
      <c r="C875" s="74"/>
      <c r="D875" s="75"/>
      <c r="E875" s="4"/>
      <c r="F875" s="17"/>
      <c r="G875" s="4"/>
      <c r="H875" s="32"/>
      <c r="I875" s="32"/>
      <c r="J875" s="32"/>
      <c r="K875" s="4"/>
      <c r="L875" s="51"/>
      <c r="M875" s="51"/>
      <c r="N875" s="51"/>
      <c r="O875" s="51"/>
      <c r="P875" s="51"/>
      <c r="Q875" s="4"/>
      <c r="AN875" s="63" t="s">
        <v>4106</v>
      </c>
      <c r="AZ875" s="37" t="str">
        <f>IFERROR(IF(COUNTA(H875,I875,J875)=3,DATE(J875,MATCH(I875,{"Jan";"Feb";"Mar";"Apr";"May";"Jun";"Jul";"Aug";"Sep";"Oct";"Nov";"Dec"},0),H875),""),"")</f>
        <v/>
      </c>
    </row>
    <row r="876" spans="1:79" x14ac:dyDescent="0.25">
      <c r="A876" s="51"/>
      <c r="B876" s="23" t="s">
        <v>995</v>
      </c>
      <c r="C876" s="23" t="s">
        <v>996</v>
      </c>
      <c r="D876" s="23"/>
      <c r="E876" s="26"/>
      <c r="F876" s="23" t="s">
        <v>997</v>
      </c>
      <c r="G876" s="26"/>
      <c r="H876" s="23" t="s">
        <v>998</v>
      </c>
      <c r="I876" s="23" t="s">
        <v>999</v>
      </c>
      <c r="J876" s="23" t="s">
        <v>1000</v>
      </c>
      <c r="K876" s="4"/>
      <c r="L876" s="51"/>
      <c r="M876" s="51"/>
      <c r="N876" s="51"/>
      <c r="O876" s="51"/>
      <c r="P876" s="51"/>
      <c r="Q876" s="4"/>
      <c r="AN876" s="63" t="s">
        <v>4107</v>
      </c>
      <c r="AZ876" s="37" t="str">
        <f>IFERROR(IF(COUNTA(H876,I876,J876)=3,DATE(J876,MATCH(I876,{"Jan";"Feb";"Mar";"Apr";"May";"Jun";"Jul";"Aug";"Sep";"Oct";"Nov";"Dec"},0),H876),""),"")</f>
        <v/>
      </c>
    </row>
    <row r="877" spans="1:79" x14ac:dyDescent="0.25">
      <c r="A877" s="51"/>
      <c r="B877" s="90" t="str">
        <f ca="1">BA877&amp;BB877&amp;BC877&amp;BD877&amp;BE877&amp;BF877&amp;BG877&amp;BH877&amp;BI877&amp;BJ877&amp;BK877&amp;BL877&amp;BM877</f>
        <v/>
      </c>
      <c r="C877" s="91"/>
      <c r="D877" s="91"/>
      <c r="E877" s="91"/>
      <c r="F877" s="91"/>
      <c r="G877" s="91"/>
      <c r="H877" s="91"/>
      <c r="I877" s="91"/>
      <c r="J877" s="91"/>
      <c r="K877" s="91"/>
      <c r="L877" s="91"/>
      <c r="M877" s="91"/>
      <c r="N877" s="91"/>
      <c r="O877" s="91"/>
      <c r="P877" s="91"/>
      <c r="Q877" s="4"/>
      <c r="AN877" s="63" t="s">
        <v>4108</v>
      </c>
      <c r="AZ877" s="37" t="str">
        <f>IFERROR(IF(COUNTA(H877,I877,J877)=3,DATE(J877,MATCH(I877,{"Jan";"Feb";"Mar";"Apr";"May";"Jun";"Jul";"Aug";"Sep";"Oct";"Nov";"Dec"},0),H877),""),"")</f>
        <v/>
      </c>
      <c r="BA877" s="37" t="str">
        <f>IF(AND(C761="",H875="",C875&lt;&gt;""),"Please enter a complete visit or assessment date.  ","")</f>
        <v/>
      </c>
      <c r="BB877" s="37" t="str">
        <f>IF(C875="","",IF(AND(COUNTA(C761,D761,E761)&gt;1,COUNTA(C761,D761,E761)&lt;3),"Please enter a complete visit date.  ",IF(COUNTA(C761,D761,E761)=0,"",IF(COUNTIF(AN$2:AN$7306,C761&amp;D761&amp;E761)&gt;0,"","Enter a valid visit date.  "))))</f>
        <v/>
      </c>
      <c r="BC877" s="37" t="str">
        <f>IF(AND(COUNTA(H875,I875,J875)&gt;1,COUNTA(H875,I875,J875)&lt;3),"Please enter a complete assessment date.  ",IF(COUNTA(H875,I875,J875)=0,"",IF(COUNTIF(AN$2:AN$7306,H875&amp;I875&amp;J875)&gt;0,"","Enter a valid assessment date.  ")))</f>
        <v/>
      </c>
      <c r="BD877" s="37" t="str">
        <f t="shared" ref="BD877" si="452">IF(AND(C875="",H875&amp;I875&amp;H875&amp;J875&lt;&gt;""),"Information on this lesion exists, but no evaluation result is entered.  ","")</f>
        <v/>
      </c>
      <c r="BE877" s="37" t="str">
        <f ca="1">IF(C875="","",IF(AZ761="","",IF(AZ761&gt;NOW(),"Visit date is in the future.  ","")))</f>
        <v/>
      </c>
      <c r="BF877" s="37" t="str">
        <f t="shared" ref="BF877" ca="1" si="453">IF(AZ875&lt;&gt;"",IF(AZ875&gt;NOW(),"Assessment date is in the future.  ",""),"")</f>
        <v/>
      </c>
      <c r="BG877" s="37" t="str">
        <f t="shared" ref="BG877" si="454">IF(AND(C875&lt;&gt;"",F875&lt;&gt;""),"The result cannot be provided if indicated as Not Done.  ","")</f>
        <v/>
      </c>
      <c r="BH877" s="37" t="str">
        <f>IF(AZ761="","",IF(AZ761&lt;=AZ755,"Visit date is not after visit or assessment dates in the prior visit.  ",""))</f>
        <v/>
      </c>
      <c r="BI877" s="37" t="str">
        <f>IF(AZ875&lt;&gt;"",IF(AZ875&lt;=AZ755,"Assessment date is not after visit or assessment dates in the prior visit.  ",""),"")</f>
        <v/>
      </c>
      <c r="BJ877" s="37" t="str">
        <f>IF(AND(C758="",OR(C875&lt;&gt;"",F875&lt;&gt;"")),"The Visit ID is missing.  ","")</f>
        <v/>
      </c>
      <c r="BK877" s="37" t="str">
        <f>IF(AND(OR(C875&lt;&gt;"",F875&lt;&gt;""),C$129=""),"No V0 lesion information exists for this same lesion (if you are adding a NEW lesion, go to New Lesion section).  ","")</f>
        <v/>
      </c>
      <c r="BM877" s="37" t="str">
        <f>IF(AND(C875&lt;&gt;"",COUNTIF(AJ$2:AJ$21,C758)&gt;1),"Visit ID already used.  ","")</f>
        <v/>
      </c>
      <c r="CA877" s="37" t="str">
        <f ca="1">IF(BA877&amp;BB877&amp;BC877&amp;BD877&amp;BE877&amp;BF877&amp;BG877&amp;BH877&amp;BI877&amp;BJ877&amp;BK877&amp;BL877&amp;BM877&amp;BN877&amp;BO877&amp;BP877&amp;BQ877&amp;BR877&amp;BS877&amp;BT877&amp;BU877&amp;BV777&amp;BW877&amp;BX877&amp;BY877&amp;BZ877&lt;&gt;"","V5Issue","V5Clean")</f>
        <v>V5Clean</v>
      </c>
    </row>
    <row r="878" spans="1:79" x14ac:dyDescent="0.25">
      <c r="A878" s="51"/>
      <c r="B878" s="91"/>
      <c r="C878" s="91"/>
      <c r="D878" s="91"/>
      <c r="E878" s="91"/>
      <c r="F878" s="91"/>
      <c r="G878" s="91"/>
      <c r="H878" s="91"/>
      <c r="I878" s="91"/>
      <c r="J878" s="91"/>
      <c r="K878" s="91"/>
      <c r="L878" s="91"/>
      <c r="M878" s="91"/>
      <c r="N878" s="91"/>
      <c r="O878" s="91"/>
      <c r="P878" s="91"/>
      <c r="Q878" s="4"/>
      <c r="AN878" s="63" t="s">
        <v>4109</v>
      </c>
      <c r="AZ878" s="37" t="str">
        <f>IFERROR(IF(COUNTA(H878,I878,J878)=3,DATE(J878,MATCH(I878,{"Jan";"Feb";"Mar";"Apr";"May";"Jun";"Jul";"Aug";"Sep";"Oct";"Nov";"Dec"},0),H878),""),"")</f>
        <v/>
      </c>
    </row>
    <row r="879" spans="1:79" x14ac:dyDescent="0.25">
      <c r="A879" s="51"/>
      <c r="B879" s="51"/>
      <c r="C879" s="51"/>
      <c r="D879" s="51"/>
      <c r="E879" s="51"/>
      <c r="F879" s="51"/>
      <c r="G879" s="51"/>
      <c r="H879" s="19"/>
      <c r="I879" s="4"/>
      <c r="J879" s="4"/>
      <c r="K879" s="4"/>
      <c r="L879" s="51"/>
      <c r="M879" s="51"/>
      <c r="N879" s="51"/>
      <c r="O879" s="51"/>
      <c r="P879" s="51"/>
      <c r="Q879" s="4"/>
      <c r="AN879" s="63" t="s">
        <v>4110</v>
      </c>
      <c r="AZ879" s="37" t="str">
        <f>IFERROR(IF(COUNTA(H879,I879,J879)=3,DATE(J879,MATCH(I879,{"Jan";"Feb";"Mar";"Apr";"May";"Jun";"Jul";"Aug";"Sep";"Oct";"Nov";"Dec"},0),H879),""),"")</f>
        <v/>
      </c>
    </row>
    <row r="880" spans="1:79" x14ac:dyDescent="0.25">
      <c r="A880" s="51"/>
      <c r="B880" s="51"/>
      <c r="C880" s="51"/>
      <c r="D880" s="51"/>
      <c r="E880" s="51"/>
      <c r="F880" s="51"/>
      <c r="G880" s="51"/>
      <c r="H880" s="19" t="s">
        <v>92</v>
      </c>
      <c r="I880" s="4"/>
      <c r="J880" s="4"/>
      <c r="K880" s="4"/>
      <c r="L880" s="51"/>
      <c r="M880" s="51"/>
      <c r="N880" s="51"/>
      <c r="O880" s="51"/>
      <c r="P880" s="51"/>
      <c r="Q880" s="4"/>
      <c r="AN880" s="63" t="s">
        <v>4111</v>
      </c>
      <c r="AZ880" s="37" t="str">
        <f>IFERROR(IF(COUNTA(H880,I880,J880)=3,DATE(J880,MATCH(I880,{"Jan";"Feb";"Mar";"Apr";"May";"Jun";"Jul";"Aug";"Sep";"Oct";"Nov";"Dec"},0),H880),""),"")</f>
        <v/>
      </c>
    </row>
    <row r="881" spans="1:79" x14ac:dyDescent="0.25">
      <c r="A881" s="51"/>
      <c r="B881" s="4"/>
      <c r="C881" s="25" t="s">
        <v>186</v>
      </c>
      <c r="D881" s="25"/>
      <c r="E881" s="25"/>
      <c r="F881" s="25" t="s">
        <v>315</v>
      </c>
      <c r="G881" s="4"/>
      <c r="H881" s="25" t="s">
        <v>47</v>
      </c>
      <c r="I881" s="25" t="s">
        <v>48</v>
      </c>
      <c r="J881" s="25" t="s">
        <v>49</v>
      </c>
      <c r="K881" s="4"/>
      <c r="L881" s="51"/>
      <c r="M881" s="51"/>
      <c r="N881" s="51"/>
      <c r="O881" s="51"/>
      <c r="P881" s="51"/>
      <c r="Q881" s="4"/>
      <c r="AN881" s="63" t="s">
        <v>4112</v>
      </c>
      <c r="AZ881" s="37" t="str">
        <f>IFERROR(IF(COUNTA(H881,I881,J881)=3,DATE(J881,MATCH(I881,{"Jan";"Feb";"Mar";"Apr";"May";"Jun";"Jul";"Aug";"Sep";"Oct";"Nov";"Dec"},0),H881),""),"")</f>
        <v/>
      </c>
    </row>
    <row r="882" spans="1:79" x14ac:dyDescent="0.25">
      <c r="A882" s="51"/>
      <c r="B882" s="34" t="str">
        <f xml:space="preserve"> C758&amp;" Non-Target Lesion (NT9)"</f>
        <v>V5 Non-Target Lesion (NT9)</v>
      </c>
      <c r="C882" s="74"/>
      <c r="D882" s="75"/>
      <c r="E882" s="4"/>
      <c r="F882" s="17"/>
      <c r="G882" s="4"/>
      <c r="H882" s="32"/>
      <c r="I882" s="32"/>
      <c r="J882" s="32"/>
      <c r="K882" s="4"/>
      <c r="L882" s="51"/>
      <c r="M882" s="51"/>
      <c r="N882" s="51"/>
      <c r="O882" s="51"/>
      <c r="P882" s="51"/>
      <c r="Q882" s="4"/>
      <c r="AN882" s="63" t="s">
        <v>4113</v>
      </c>
      <c r="AZ882" s="37" t="str">
        <f>IFERROR(IF(COUNTA(H882,I882,J882)=3,DATE(J882,MATCH(I882,{"Jan";"Feb";"Mar";"Apr";"May";"Jun";"Jul";"Aug";"Sep";"Oct";"Nov";"Dec"},0),H882),""),"")</f>
        <v/>
      </c>
    </row>
    <row r="883" spans="1:79" x14ac:dyDescent="0.25">
      <c r="A883" s="51"/>
      <c r="B883" s="23" t="s">
        <v>1001</v>
      </c>
      <c r="C883" s="23" t="s">
        <v>1002</v>
      </c>
      <c r="D883" s="23"/>
      <c r="E883" s="26"/>
      <c r="F883" s="23" t="s">
        <v>1003</v>
      </c>
      <c r="G883" s="26"/>
      <c r="H883" s="23" t="s">
        <v>1004</v>
      </c>
      <c r="I883" s="23" t="s">
        <v>1005</v>
      </c>
      <c r="J883" s="23" t="s">
        <v>1006</v>
      </c>
      <c r="K883" s="4"/>
      <c r="L883" s="51"/>
      <c r="M883" s="51"/>
      <c r="N883" s="51"/>
      <c r="O883" s="51"/>
      <c r="P883" s="51"/>
      <c r="Q883" s="4"/>
      <c r="AN883" s="63" t="s">
        <v>4114</v>
      </c>
      <c r="AZ883" s="37" t="str">
        <f>IFERROR(IF(COUNTA(H883,I883,J883)=3,DATE(J883,MATCH(I883,{"Jan";"Feb";"Mar";"Apr";"May";"Jun";"Jul";"Aug";"Sep";"Oct";"Nov";"Dec"},0),H883),""),"")</f>
        <v/>
      </c>
    </row>
    <row r="884" spans="1:79" x14ac:dyDescent="0.25">
      <c r="A884" s="51"/>
      <c r="B884" s="90" t="str">
        <f ca="1">BA884&amp;BB884&amp;BC884&amp;BD884&amp;BE884&amp;BF884&amp;BG884&amp;BH884&amp;BI884&amp;BJ884&amp;BK884&amp;BL884&amp;BM884</f>
        <v/>
      </c>
      <c r="C884" s="91"/>
      <c r="D884" s="91"/>
      <c r="E884" s="91"/>
      <c r="F884" s="91"/>
      <c r="G884" s="91"/>
      <c r="H884" s="91"/>
      <c r="I884" s="91"/>
      <c r="J884" s="91"/>
      <c r="K884" s="91"/>
      <c r="L884" s="91"/>
      <c r="M884" s="91"/>
      <c r="N884" s="91"/>
      <c r="O884" s="91"/>
      <c r="P884" s="91"/>
      <c r="Q884" s="4"/>
      <c r="AN884" s="63" t="s">
        <v>4115</v>
      </c>
      <c r="AZ884" s="37" t="str">
        <f>IFERROR(IF(COUNTA(H884,I884,J884)=3,DATE(J884,MATCH(I884,{"Jan";"Feb";"Mar";"Apr";"May";"Jun";"Jul";"Aug";"Sep";"Oct";"Nov";"Dec"},0),H884),""),"")</f>
        <v/>
      </c>
      <c r="BA884" s="37" t="str">
        <f>IF(AND(C761="",H882="",C882&lt;&gt;""),"Please enter a complete visit or assessment date.  ","")</f>
        <v/>
      </c>
      <c r="BB884" s="37" t="str">
        <f>IF(C882="","",IF(AND(COUNTA(C761,D761,E761)&gt;1,COUNTA(C761,D761,E761)&lt;3),"Please enter a complete visit date.  ",IF(COUNTA(C761,D761,E761)=0,"",IF(COUNTIF(AN$2:AN$7306,C761&amp;D761&amp;E761)&gt;0,"","Enter a valid visit date.  "))))</f>
        <v/>
      </c>
      <c r="BC884" s="37" t="str">
        <f>IF(AND(COUNTA(H882,I882,J882)&gt;1,COUNTA(H882,I882,J882)&lt;3),"Please enter a complete assessment date.  ",IF(COUNTA(H882,I882,J882)=0,"",IF(COUNTIF(AN$2:AN$7306,H882&amp;I882&amp;J882)&gt;0,"","Enter a valid assessment date.  ")))</f>
        <v/>
      </c>
      <c r="BD884" s="37" t="str">
        <f t="shared" ref="BD884" si="455">IF(AND(C882="",H882&amp;I882&amp;H882&amp;J882&lt;&gt;""),"Information on this lesion exists, but no evaluation result is entered.  ","")</f>
        <v/>
      </c>
      <c r="BE884" s="37" t="str">
        <f ca="1">IF(C882="","",IF(AZ761="","",IF(AZ761&gt;NOW(),"Visit date is in the future.  ","")))</f>
        <v/>
      </c>
      <c r="BF884" s="37" t="str">
        <f t="shared" ref="BF884" ca="1" si="456">IF(AZ882&lt;&gt;"",IF(AZ882&gt;NOW(),"Assessment date is in the future.  ",""),"")</f>
        <v/>
      </c>
      <c r="BG884" s="37" t="str">
        <f t="shared" ref="BG884" si="457">IF(AND(C882&lt;&gt;"",F882&lt;&gt;""),"The result cannot be provided if indicated as Not Done.  ","")</f>
        <v/>
      </c>
      <c r="BH884" s="37" t="str">
        <f>IF(AZ761="","",IF(AZ761&lt;=AZ755,"Visit date is not after visit or assessment dates in the prior visit.  ",""))</f>
        <v/>
      </c>
      <c r="BI884" s="37" t="str">
        <f>IF(AZ882&lt;&gt;"",IF(AZ882&lt;=AZ755,"Assessment date is not after visit or assessment dates in the prior visit.  ",""),"")</f>
        <v/>
      </c>
      <c r="BJ884" s="37" t="str">
        <f>IF(AND(C758="",OR(C882&lt;&gt;"",F882&lt;&gt;"")),"The Visit ID is missing.  ","")</f>
        <v/>
      </c>
      <c r="BK884" s="37" t="str">
        <f>IF(AND(OR(C882&lt;&gt;"",F882&lt;&gt;""),C$136=""),"No V0 lesion information exists for this same lesion (if you are adding a NEW lesion, go to New Lesion section).  ","")</f>
        <v/>
      </c>
      <c r="BM884" s="37" t="str">
        <f>IF(AND(C882&lt;&gt;"",COUNTIF(AJ$2:AJ$21,C758)&gt;1),"Visit ID already used.  ","")</f>
        <v/>
      </c>
      <c r="CA884" s="37" t="str">
        <f ca="1">IF(BA884&amp;BB884&amp;BC884&amp;BD884&amp;BE884&amp;BF884&amp;BG884&amp;BH884&amp;BI884&amp;BJ884&amp;BK884&amp;BL884&amp;BM884&amp;BN884&amp;BO884&amp;BP884&amp;BQ884&amp;BR884&amp;BS884&amp;BT884&amp;BU884&amp;BV784&amp;BW884&amp;BX884&amp;BY884&amp;BZ884&lt;&gt;"","V5Issue","V5Clean")</f>
        <v>V5Clean</v>
      </c>
    </row>
    <row r="885" spans="1:79" x14ac:dyDescent="0.25">
      <c r="A885" s="51"/>
      <c r="B885" s="91"/>
      <c r="C885" s="91"/>
      <c r="D885" s="91"/>
      <c r="E885" s="91"/>
      <c r="F885" s="91"/>
      <c r="G885" s="91"/>
      <c r="H885" s="91"/>
      <c r="I885" s="91"/>
      <c r="J885" s="91"/>
      <c r="K885" s="91"/>
      <c r="L885" s="91"/>
      <c r="M885" s="91"/>
      <c r="N885" s="91"/>
      <c r="O885" s="91"/>
      <c r="P885" s="91"/>
      <c r="Q885" s="4"/>
      <c r="AN885" s="63" t="s">
        <v>4116</v>
      </c>
      <c r="AZ885" s="37" t="str">
        <f>IFERROR(IF(COUNTA(H885,I885,J885)=3,DATE(J885,MATCH(I885,{"Jan";"Feb";"Mar";"Apr";"May";"Jun";"Jul";"Aug";"Sep";"Oct";"Nov";"Dec"},0),H885),""),"")</f>
        <v/>
      </c>
    </row>
    <row r="886" spans="1:79" x14ac:dyDescent="0.25">
      <c r="A886" s="51"/>
      <c r="B886" s="51"/>
      <c r="C886" s="51"/>
      <c r="D886" s="51"/>
      <c r="E886" s="51"/>
      <c r="F886" s="51"/>
      <c r="G886" s="51"/>
      <c r="H886" s="19"/>
      <c r="I886" s="4"/>
      <c r="J886" s="4"/>
      <c r="K886" s="4"/>
      <c r="L886" s="51"/>
      <c r="M886" s="51"/>
      <c r="N886" s="51"/>
      <c r="O886" s="51"/>
      <c r="P886" s="51"/>
      <c r="Q886" s="4"/>
      <c r="AN886" s="63" t="s">
        <v>4117</v>
      </c>
      <c r="AZ886" s="37" t="str">
        <f>IFERROR(IF(COUNTA(H886,I886,J886)=3,DATE(J886,MATCH(I886,{"Jan";"Feb";"Mar";"Apr";"May";"Jun";"Jul";"Aug";"Sep";"Oct";"Nov";"Dec"},0),H886),""),"")</f>
        <v/>
      </c>
    </row>
    <row r="887" spans="1:79" x14ac:dyDescent="0.25">
      <c r="A887" s="51"/>
      <c r="B887" s="51"/>
      <c r="C887" s="51"/>
      <c r="D887" s="51"/>
      <c r="E887" s="51"/>
      <c r="F887" s="51"/>
      <c r="G887" s="51"/>
      <c r="H887" s="19" t="s">
        <v>92</v>
      </c>
      <c r="I887" s="4"/>
      <c r="J887" s="4"/>
      <c r="K887" s="4"/>
      <c r="L887" s="51"/>
      <c r="M887" s="51"/>
      <c r="N887" s="51"/>
      <c r="O887" s="51"/>
      <c r="P887" s="51"/>
      <c r="Q887" s="4"/>
      <c r="AN887" s="63" t="s">
        <v>4118</v>
      </c>
      <c r="AZ887" s="37" t="str">
        <f>IFERROR(IF(COUNTA(H887,I887,J887)=3,DATE(J887,MATCH(I887,{"Jan";"Feb";"Mar";"Apr";"May";"Jun";"Jul";"Aug";"Sep";"Oct";"Nov";"Dec"},0),H887),""),"")</f>
        <v/>
      </c>
    </row>
    <row r="888" spans="1:79" x14ac:dyDescent="0.25">
      <c r="A888" s="51"/>
      <c r="B888" s="4"/>
      <c r="C888" s="25" t="s">
        <v>186</v>
      </c>
      <c r="D888" s="25"/>
      <c r="E888" s="25"/>
      <c r="F888" s="25" t="s">
        <v>315</v>
      </c>
      <c r="G888" s="4"/>
      <c r="H888" s="25" t="s">
        <v>47</v>
      </c>
      <c r="I888" s="25" t="s">
        <v>48</v>
      </c>
      <c r="J888" s="25" t="s">
        <v>49</v>
      </c>
      <c r="K888" s="4"/>
      <c r="L888" s="51"/>
      <c r="M888" s="51"/>
      <c r="N888" s="51"/>
      <c r="O888" s="4"/>
      <c r="P888" s="4"/>
      <c r="Q888" s="4"/>
      <c r="AN888" s="63" t="s">
        <v>4119</v>
      </c>
      <c r="AZ888" s="37" t="str">
        <f>IFERROR(IF(COUNTA(H888,I888,J888)=3,DATE(J888,MATCH(I888,{"Jan";"Feb";"Mar";"Apr";"May";"Jun";"Jul";"Aug";"Sep";"Oct";"Nov";"Dec"},0),H888),""),"")</f>
        <v/>
      </c>
    </row>
    <row r="889" spans="1:79" x14ac:dyDescent="0.25">
      <c r="A889" s="51"/>
      <c r="B889" s="34" t="str">
        <f xml:space="preserve"> C758&amp;" Non-Target Lesion (NT10)"</f>
        <v>V5 Non-Target Lesion (NT10)</v>
      </c>
      <c r="C889" s="74"/>
      <c r="D889" s="75"/>
      <c r="E889" s="4"/>
      <c r="F889" s="17"/>
      <c r="G889" s="4"/>
      <c r="H889" s="32"/>
      <c r="I889" s="32"/>
      <c r="J889" s="32"/>
      <c r="K889" s="4"/>
      <c r="L889" s="51"/>
      <c r="M889" s="51"/>
      <c r="N889" s="51"/>
      <c r="O889" s="4"/>
      <c r="P889" s="4"/>
      <c r="Q889" s="4"/>
      <c r="AN889" s="63" t="s">
        <v>4120</v>
      </c>
      <c r="AZ889" s="37" t="str">
        <f>IFERROR(IF(COUNTA(H889,I889,J889)=3,DATE(J889,MATCH(I889,{"Jan";"Feb";"Mar";"Apr";"May";"Jun";"Jul";"Aug";"Sep";"Oct";"Nov";"Dec"},0),H889),""),"")</f>
        <v/>
      </c>
    </row>
    <row r="890" spans="1:79" x14ac:dyDescent="0.25">
      <c r="A890" s="51"/>
      <c r="B890" s="23" t="s">
        <v>1007</v>
      </c>
      <c r="C890" s="23" t="s">
        <v>1008</v>
      </c>
      <c r="D890" s="23"/>
      <c r="E890" s="26"/>
      <c r="F890" s="23" t="s">
        <v>1009</v>
      </c>
      <c r="G890" s="26"/>
      <c r="H890" s="23" t="s">
        <v>1010</v>
      </c>
      <c r="I890" s="23" t="s">
        <v>1011</v>
      </c>
      <c r="J890" s="23" t="s">
        <v>1012</v>
      </c>
      <c r="K890" s="4"/>
      <c r="L890" s="51"/>
      <c r="M890" s="51"/>
      <c r="N890" s="51"/>
      <c r="O890" s="4"/>
      <c r="P890" s="4"/>
      <c r="Q890" s="4"/>
      <c r="AN890" s="63" t="s">
        <v>4121</v>
      </c>
      <c r="AZ890" s="37" t="str">
        <f>IFERROR(IF(COUNTA(H890,I890,J890)=3,DATE(J890,MATCH(I890,{"Jan";"Feb";"Mar";"Apr";"May";"Jun";"Jul";"Aug";"Sep";"Oct";"Nov";"Dec"},0),H890),""),"")</f>
        <v/>
      </c>
    </row>
    <row r="891" spans="1:79" x14ac:dyDescent="0.25">
      <c r="A891" s="51"/>
      <c r="B891" s="90" t="str">
        <f ca="1">BA891&amp;BB891&amp;BC891&amp;BD891&amp;BE891&amp;BF891&amp;BG891&amp;BH891&amp;BI891&amp;BJ891&amp;BK891&amp;BL891&amp;BM891</f>
        <v/>
      </c>
      <c r="C891" s="91"/>
      <c r="D891" s="91"/>
      <c r="E891" s="91"/>
      <c r="F891" s="91"/>
      <c r="G891" s="91"/>
      <c r="H891" s="91"/>
      <c r="I891" s="91"/>
      <c r="J891" s="91"/>
      <c r="K891" s="91"/>
      <c r="L891" s="91"/>
      <c r="M891" s="91"/>
      <c r="N891" s="91"/>
      <c r="O891" s="91"/>
      <c r="P891" s="91"/>
      <c r="Q891" s="4"/>
      <c r="AN891" s="63" t="s">
        <v>4122</v>
      </c>
      <c r="AZ891" s="37" t="str">
        <f>IFERROR(IF(COUNTA(H891,I891,J891)=3,DATE(J891,MATCH(I891,{"Jan";"Feb";"Mar";"Apr";"May";"Jun";"Jul";"Aug";"Sep";"Oct";"Nov";"Dec"},0),H891),""),"")</f>
        <v/>
      </c>
      <c r="BA891" s="37" t="str">
        <f>IF(AND(C761="",H889="",C889&lt;&gt;""),"Please enter a complete visit or assessment date.  ","")</f>
        <v/>
      </c>
      <c r="BB891" s="37" t="str">
        <f>IF(C889="","",IF(AND(COUNTA(C761,D761,E761)&gt;1,COUNTA(C761,D761,E761)&lt;3),"Please enter a complete visit date.  ",IF(COUNTA(C761,D761,E761)=0,"",IF(COUNTIF(AN$2:AN$7306,C761&amp;D761&amp;E761)&gt;0,"","Enter a valid visit date.  "))))</f>
        <v/>
      </c>
      <c r="BC891" s="37" t="str">
        <f>IF(AND(COUNTA(H889,I889,J889)&gt;1,COUNTA(H889,I889,J889)&lt;3),"Please enter a complete assessment date.  ",IF(COUNTA(H889,I889,J889)=0,"",IF(COUNTIF(AN$2:AN$7306,H889&amp;I889&amp;J889)&gt;0,"","Enter a valid assessment date.  ")))</f>
        <v/>
      </c>
      <c r="BD891" s="37" t="str">
        <f t="shared" ref="BD891" si="458">IF(AND(C889="",H889&amp;I889&amp;H889&amp;J889&lt;&gt;""),"Information on this lesion exists, but no evaluation result is entered.  ","")</f>
        <v/>
      </c>
      <c r="BE891" s="37" t="str">
        <f ca="1">IF(C889="","",IF(AZ761="","",IF(AZ761&gt;NOW(),"Visit date is in the future.  ","")))</f>
        <v/>
      </c>
      <c r="BF891" s="37" t="str">
        <f t="shared" ref="BF891" ca="1" si="459">IF(AZ889&lt;&gt;"",IF(AZ889&gt;NOW(),"Assessment date is in the future.  ",""),"")</f>
        <v/>
      </c>
      <c r="BG891" s="37" t="str">
        <f t="shared" ref="BG891" si="460">IF(AND(C889&lt;&gt;"",F889&lt;&gt;""),"The result cannot be provided if indicated as Not Done.  ","")</f>
        <v/>
      </c>
      <c r="BH891" s="37" t="str">
        <f>IF(AZ761="","",IF(AZ761&lt;=AZ755,"Visit date is not after visit or assessment dates in the prior visit.  ",""))</f>
        <v/>
      </c>
      <c r="BI891" s="37" t="str">
        <f>IF(AZ889&lt;&gt;"",IF(AZ889&lt;=AZ755,"Assessment date is not after visit or assessment dates in the prior visit.  ",""),"")</f>
        <v/>
      </c>
      <c r="BJ891" s="37" t="str">
        <f>IF(AND(C758="",OR(C889&lt;&gt;"",F889&lt;&gt;"")),"The Visit ID is missing.  ","")</f>
        <v/>
      </c>
      <c r="BK891" s="37" t="str">
        <f>IF(AND(OR(C889&lt;&gt;"",F889&lt;&gt;""),C$143=""),"No V0 lesion information exists for this same lesion (if you are adding a NEW lesion, go to New Lesion section).  ","")</f>
        <v/>
      </c>
      <c r="BM891" s="37" t="str">
        <f>IF(AND(C889&lt;&gt;"",COUNTIF(AJ$2:AJ$21,C758)&gt;1),"Visit ID already used.  ","")</f>
        <v/>
      </c>
      <c r="CA891" s="37" t="str">
        <f ca="1">IF(BA891&amp;BB891&amp;BC891&amp;BD891&amp;BE891&amp;BF891&amp;BG891&amp;BH891&amp;BI891&amp;BJ891&amp;BK891&amp;BL891&amp;BM891&amp;BN891&amp;BO891&amp;BP891&amp;BQ891&amp;BR891&amp;BS891&amp;BT891&amp;BU891&amp;BV791&amp;BW891&amp;BX891&amp;BY891&amp;BZ891&lt;&gt;"","V5Issue","V5Clean")</f>
        <v>V5Clean</v>
      </c>
    </row>
    <row r="892" spans="1:79" x14ac:dyDescent="0.25">
      <c r="A892" s="51"/>
      <c r="B892" s="91"/>
      <c r="C892" s="91"/>
      <c r="D892" s="91"/>
      <c r="E892" s="91"/>
      <c r="F892" s="91"/>
      <c r="G892" s="91"/>
      <c r="H892" s="91"/>
      <c r="I892" s="91"/>
      <c r="J892" s="91"/>
      <c r="K892" s="91"/>
      <c r="L892" s="91"/>
      <c r="M892" s="91"/>
      <c r="N892" s="91"/>
      <c r="O892" s="91"/>
      <c r="P892" s="91"/>
      <c r="Q892" s="4"/>
      <c r="AN892" s="63" t="s">
        <v>4123</v>
      </c>
      <c r="AZ892" s="37" t="str">
        <f>IFERROR(IF(COUNTA(H892,I892,J892)=3,DATE(J892,MATCH(I892,{"Jan";"Feb";"Mar";"Apr";"May";"Jun";"Jul";"Aug";"Sep";"Oct";"Nov";"Dec"},0),H892),""),"")</f>
        <v/>
      </c>
    </row>
    <row r="893" spans="1:79" x14ac:dyDescent="0.25">
      <c r="A893" s="51"/>
      <c r="B893" s="51"/>
      <c r="C893" s="29"/>
      <c r="D893" s="29"/>
      <c r="E893" s="29"/>
      <c r="F893" s="29"/>
      <c r="G893" s="29"/>
      <c r="H893" s="29"/>
      <c r="I893" s="29"/>
      <c r="J893" s="51"/>
      <c r="K893" s="51"/>
      <c r="L893" s="51"/>
      <c r="M893" s="51"/>
      <c r="N893" s="51"/>
      <c r="O893" s="51"/>
      <c r="P893" s="51"/>
      <c r="Q893" s="4"/>
      <c r="AN893" s="63" t="s">
        <v>4124</v>
      </c>
      <c r="AZ893" s="37" t="str">
        <f>IFERROR(IF(COUNTA(H893,I893,J893)=3,DATE(J893,MATCH(I893,{"Jan";"Feb";"Mar";"Apr";"May";"Jun";"Jul";"Aug";"Sep";"Oct";"Nov";"Dec"},0),H893),""),"")</f>
        <v/>
      </c>
    </row>
    <row r="894" spans="1:79" ht="29.25" customHeight="1" x14ac:dyDescent="0.35">
      <c r="A894" s="51"/>
      <c r="B894" s="92" t="s">
        <v>10538</v>
      </c>
      <c r="C894" s="93"/>
      <c r="D894" s="93"/>
      <c r="E894" s="93"/>
      <c r="F894" s="93"/>
      <c r="G894" s="93"/>
      <c r="H894" s="93"/>
      <c r="I894" s="51"/>
      <c r="J894" s="51"/>
      <c r="K894" s="51"/>
      <c r="L894" s="51"/>
      <c r="M894" s="51"/>
      <c r="N894" s="51"/>
      <c r="O894" s="51"/>
      <c r="P894" s="51"/>
      <c r="Q894" s="4"/>
      <c r="AN894" s="63" t="s">
        <v>4125</v>
      </c>
      <c r="AZ894" s="37" t="str">
        <f>IFERROR(IF(COUNTA(H894,I894,J894)=3,DATE(J894,MATCH(I894,{"Jan";"Feb";"Mar";"Apr";"May";"Jun";"Jul";"Aug";"Sep";"Oct";"Nov";"Dec"},0),H894),""),"")</f>
        <v/>
      </c>
    </row>
    <row r="895" spans="1:79" ht="12" customHeight="1" x14ac:dyDescent="0.25">
      <c r="A895" s="51"/>
      <c r="B895" s="51"/>
      <c r="C895" s="29"/>
      <c r="D895" s="29"/>
      <c r="E895" s="29"/>
      <c r="F895" s="29"/>
      <c r="G895" s="29"/>
      <c r="H895" s="29"/>
      <c r="I895" s="29"/>
      <c r="J895" s="51"/>
      <c r="K895" s="51"/>
      <c r="L895" s="51"/>
      <c r="M895" s="51"/>
      <c r="N895" s="51"/>
      <c r="O895" s="51"/>
      <c r="P895" s="51"/>
      <c r="Q895" s="4"/>
      <c r="AN895" s="63" t="s">
        <v>4126</v>
      </c>
      <c r="AZ895" s="37" t="str">
        <f>IFERROR(IF(COUNTA(H895,I895,J895)=3,DATE(J895,MATCH(I895,{"Jan";"Feb";"Mar";"Apr";"May";"Jun";"Jul";"Aug";"Sep";"Oct";"Nov";"Dec"},0),H895),""),"")</f>
        <v/>
      </c>
    </row>
    <row r="896" spans="1:79" x14ac:dyDescent="0.25">
      <c r="A896" s="51"/>
      <c r="B896" s="52"/>
      <c r="C896" s="51"/>
      <c r="D896" s="51"/>
      <c r="E896" s="51"/>
      <c r="F896" s="51"/>
      <c r="G896" s="51"/>
      <c r="H896" s="19" t="s">
        <v>92</v>
      </c>
      <c r="I896" s="4"/>
      <c r="J896" s="4"/>
      <c r="K896" s="51"/>
      <c r="L896" s="51"/>
      <c r="M896" s="51"/>
      <c r="N896" s="51"/>
      <c r="O896" s="51"/>
      <c r="P896" s="51"/>
      <c r="Q896" s="4"/>
      <c r="AN896" s="63" t="s">
        <v>4127</v>
      </c>
      <c r="AZ896" s="37" t="str">
        <f>IFERROR(IF(COUNTA(H896,I896,J896)=3,DATE(J896,MATCH(I896,{"Jan";"Feb";"Mar";"Apr";"May";"Jun";"Jul";"Aug";"Sep";"Oct";"Nov";"Dec"},0),H896),""),"")</f>
        <v/>
      </c>
    </row>
    <row r="897" spans="1:80" ht="16.5" thickBot="1" x14ac:dyDescent="0.3">
      <c r="A897" s="51"/>
      <c r="B897" s="80" t="str">
        <f>C758&amp;" TARGET TIMEPOINT RESPONSE:"</f>
        <v>V5 TARGET TIMEPOINT RESPONSE:</v>
      </c>
      <c r="C897" s="81"/>
      <c r="D897" s="51"/>
      <c r="E897" s="51"/>
      <c r="F897" s="25"/>
      <c r="G897" s="4"/>
      <c r="H897" s="25" t="s">
        <v>47</v>
      </c>
      <c r="I897" s="25" t="s">
        <v>48</v>
      </c>
      <c r="J897" s="25" t="s">
        <v>49</v>
      </c>
      <c r="K897" s="51"/>
      <c r="L897" s="51"/>
      <c r="M897" s="51"/>
      <c r="N897" s="51"/>
      <c r="O897" s="51"/>
      <c r="P897" s="51"/>
      <c r="Q897" s="51"/>
      <c r="R897" s="67"/>
      <c r="S897" s="67"/>
      <c r="T897" s="67"/>
      <c r="U897" s="67"/>
      <c r="V897" s="67"/>
      <c r="W897" s="67"/>
      <c r="X897" s="67"/>
      <c r="Y897" s="67"/>
      <c r="Z897" s="67"/>
      <c r="AA897" s="67"/>
      <c r="AB897" s="67"/>
      <c r="AC897" s="67"/>
      <c r="AD897" s="67"/>
      <c r="AE897" s="67"/>
      <c r="AF897" s="67"/>
      <c r="AG897" s="67"/>
      <c r="AH897" s="67"/>
      <c r="AI897" s="67"/>
      <c r="AK897" s="67"/>
      <c r="AL897" s="67"/>
      <c r="AM897" s="67"/>
      <c r="AN897" s="63" t="s">
        <v>4128</v>
      </c>
      <c r="AO897" s="67"/>
      <c r="AP897" s="67"/>
      <c r="AQ897" s="67"/>
      <c r="AR897" s="67"/>
      <c r="AS897" s="67"/>
      <c r="AT897" s="67"/>
      <c r="AU897" s="67"/>
      <c r="AV897" s="67"/>
      <c r="AW897" s="67"/>
      <c r="AX897" s="67"/>
      <c r="AY897" s="67"/>
      <c r="AZ897" s="37" t="str">
        <f>IFERROR(IF(COUNTA(H897,I897,J897)=3,DATE(J897,MATCH(I897,{"Jan";"Feb";"Mar";"Apr";"May";"Jun";"Jul";"Aug";"Sep";"Oct";"Nov";"Dec"},0),H897),""),"")</f>
        <v/>
      </c>
      <c r="BA897" s="67"/>
      <c r="BB897" s="67"/>
    </row>
    <row r="898" spans="1:80" ht="15.75" thickBot="1" x14ac:dyDescent="0.3">
      <c r="A898" s="51"/>
      <c r="B898" s="70"/>
      <c r="C898" s="82"/>
      <c r="D898" s="51"/>
      <c r="E898" s="51"/>
      <c r="F898" s="25"/>
      <c r="G898" s="4"/>
      <c r="H898" s="32"/>
      <c r="I898" s="32"/>
      <c r="J898" s="32"/>
      <c r="K898" s="51"/>
      <c r="L898" s="83" t="str">
        <f ca="1">BA898&amp;BB898&amp;BC898&amp;BD898&amp;BE898&amp;BF898&amp;BG898&amp;BH898&amp;BI898&amp;BJ898&amp;BK898</f>
        <v/>
      </c>
      <c r="M898" s="84"/>
      <c r="N898" s="84"/>
      <c r="O898" s="84"/>
      <c r="P898" s="84"/>
      <c r="Q898" s="51"/>
      <c r="R898" s="67"/>
      <c r="S898" s="67"/>
      <c r="T898" s="67"/>
      <c r="U898" s="67"/>
      <c r="V898" s="67"/>
      <c r="W898" s="67"/>
      <c r="X898" s="67"/>
      <c r="Y898" s="67"/>
      <c r="Z898" s="67"/>
      <c r="AA898" s="67"/>
      <c r="AB898" s="67"/>
      <c r="AC898" s="67"/>
      <c r="AD898" s="67"/>
      <c r="AE898" s="67"/>
      <c r="AF898" s="67"/>
      <c r="AG898" s="67"/>
      <c r="AH898" s="67"/>
      <c r="AI898" s="67"/>
      <c r="AK898" s="67"/>
      <c r="AL898" s="67"/>
      <c r="AM898" s="67"/>
      <c r="AN898" s="63" t="s">
        <v>4129</v>
      </c>
      <c r="AO898" s="67"/>
      <c r="AP898" s="67"/>
      <c r="AQ898" s="67"/>
      <c r="AR898" s="67"/>
      <c r="AS898" s="67"/>
      <c r="AT898" s="67"/>
      <c r="AU898" s="67"/>
      <c r="AV898" s="67"/>
      <c r="AW898" s="67"/>
      <c r="AX898" s="67"/>
      <c r="AY898" s="67"/>
      <c r="AZ898" s="37" t="str">
        <f>IFERROR(IF(COUNTA(H898,I898,J898)=3,DATE(J898,MATCH(I898,{"Jan";"Feb";"Mar";"Apr";"May";"Jun";"Jul";"Aug";"Sep";"Oct";"Nov";"Dec"},0),H898),""),"")</f>
        <v/>
      </c>
      <c r="BA898" s="37" t="str">
        <f>IF(AND(C761="",H898="",B898&lt;&gt;""),"Please enter a complete visit or assessment date.  ","")</f>
        <v/>
      </c>
      <c r="BB898" s="37" t="str">
        <f>IF(B898="","",IF(AND(COUNTA(C761,D761,E761)&gt;1,COUNTA(C761,D761,E761)&lt;3),"Please enter a complete visit date.  ",IF(COUNTA(C761,D761,E761)=0,"",IF(COUNTIF(AN$2:AN$7306,C761&amp;D761&amp;E761)&gt;0,"","Enter a valid visit date.  "))))</f>
        <v/>
      </c>
      <c r="BC898" s="37" t="str">
        <f>IF(AND(COUNTA(H898,I898,J898)&gt;1,COUNTA(H898,I898,J898)&lt;3),"Please enter a complete assessment date.  ",IF(COUNTA(H898,I898,J898)=0,"",IF(COUNTIF(AN$2:AN$7306,H898&amp;I898&amp;J898)&gt;0,"","Enter a valid assessment date.  ")))</f>
        <v/>
      </c>
      <c r="BD898" s="37" t="str">
        <f>IF(AND(B898="",H898&amp;I898&amp;J898&lt;&gt;""),"Assessment date entered, but no response is entered.  ","")</f>
        <v/>
      </c>
      <c r="BE898" s="37" t="str">
        <f ca="1">IF(B898="","",IF(AZ761="","",IF(AZ761&gt;NOW(),"Visit date is in the future.  ","")))</f>
        <v/>
      </c>
      <c r="BF898" s="37" t="str">
        <f ca="1">IF(AZ898&lt;&gt;"",IF(AZ898&gt;NOW(),"Assessment date is in the future.  ",""),"")</f>
        <v/>
      </c>
      <c r="BG898" s="37" t="str">
        <f>IF(AND(B898&lt;&gt;"",F898&lt;&gt;""),"The response cannot be provided if indicated as Not Done.  ","")</f>
        <v/>
      </c>
      <c r="BH898" s="37" t="str">
        <f>IF(AZ761="","",IF(AZ761&lt;=AZ755,"Visit date is not after visit or assessment dates in the prior visit.  ",""))</f>
        <v/>
      </c>
      <c r="BI898" s="37" t="str">
        <f>IF(AZ898&lt;&gt;"",IF(AZ898&lt;=AZ755,"Assessment date is not after visit or assessment dates in the prior visit.  ",""),"")</f>
        <v/>
      </c>
      <c r="BJ898" s="37" t="str">
        <f>IF(AND(C758="",B898&lt;&gt;""),"The Visit ID is missing.  ","")</f>
        <v/>
      </c>
      <c r="CA898" s="37" t="str">
        <f ca="1">IF(BA898&amp;BB898&amp;BC898&amp;BD898&amp;BE898&amp;BF898&amp;BG898&amp;BH898&amp;BI898&amp;BJ898&amp;BK898&amp;BL898&amp;BM898&amp;BN898&amp;BO898&amp;BP898&amp;BQ898&amp;BR898&amp;BS898&amp;BT898&amp;BU898&amp;BV798&amp;BW898&amp;BX898&amp;BY898&amp;BZ898&lt;&gt;"","V5Issue","V5Clean")</f>
        <v>V5Clean</v>
      </c>
    </row>
    <row r="899" spans="1:80" x14ac:dyDescent="0.25">
      <c r="A899" s="51"/>
      <c r="B899" s="23" t="s">
        <v>1013</v>
      </c>
      <c r="C899" s="51"/>
      <c r="D899" s="51"/>
      <c r="E899" s="51"/>
      <c r="F899" s="25"/>
      <c r="G899" s="26"/>
      <c r="H899" s="23" t="s">
        <v>1014</v>
      </c>
      <c r="I899" s="23" t="s">
        <v>1015</v>
      </c>
      <c r="J899" s="23" t="s">
        <v>1016</v>
      </c>
      <c r="K899" s="51"/>
      <c r="L899" s="84"/>
      <c r="M899" s="84"/>
      <c r="N899" s="84"/>
      <c r="O899" s="84"/>
      <c r="P899" s="84"/>
      <c r="Q899" s="51"/>
      <c r="R899" s="67"/>
      <c r="S899" s="67"/>
      <c r="T899" s="67"/>
      <c r="U899" s="67"/>
      <c r="V899" s="67"/>
      <c r="W899" s="67"/>
      <c r="X899" s="67"/>
      <c r="Y899" s="67"/>
      <c r="Z899" s="67"/>
      <c r="AA899" s="67"/>
      <c r="AB899" s="67"/>
      <c r="AC899" s="67"/>
      <c r="AD899" s="67"/>
      <c r="AE899" s="67"/>
      <c r="AF899" s="67"/>
      <c r="AG899" s="67"/>
      <c r="AH899" s="67"/>
      <c r="AI899" s="67"/>
      <c r="AK899" s="67"/>
      <c r="AL899" s="67"/>
      <c r="AM899" s="67"/>
      <c r="AN899" s="63" t="s">
        <v>4130</v>
      </c>
      <c r="AO899" s="67"/>
      <c r="AP899" s="67"/>
      <c r="AQ899" s="67"/>
      <c r="AR899" s="67"/>
      <c r="AS899" s="67"/>
      <c r="AT899" s="67"/>
      <c r="AU899" s="67"/>
      <c r="AV899" s="67"/>
      <c r="AW899" s="67"/>
      <c r="AX899" s="67"/>
      <c r="AY899" s="67"/>
      <c r="AZ899" s="37" t="str">
        <f>IFERROR(IF(COUNTA(H899,I899,J899)=3,DATE(J899,MATCH(I899,{"Jan";"Feb";"Mar";"Apr";"May";"Jun";"Jul";"Aug";"Sep";"Oct";"Nov";"Dec"},0),H899),""),"")</f>
        <v/>
      </c>
      <c r="BA899" s="67"/>
      <c r="BB899" s="67"/>
    </row>
    <row r="900" spans="1:80" x14ac:dyDescent="0.25">
      <c r="A900" s="51"/>
      <c r="B900" s="51"/>
      <c r="C900" s="51"/>
      <c r="D900" s="51"/>
      <c r="E900" s="51"/>
      <c r="F900" s="25"/>
      <c r="G900" s="51"/>
      <c r="H900" s="19" t="s">
        <v>92</v>
      </c>
      <c r="I900" s="4"/>
      <c r="J900" s="4"/>
      <c r="K900" s="51"/>
      <c r="L900" s="51"/>
      <c r="M900" s="51"/>
      <c r="N900" s="51"/>
      <c r="O900" s="51"/>
      <c r="P900" s="51"/>
      <c r="Q900" s="51"/>
      <c r="R900" s="67"/>
      <c r="S900" s="67"/>
      <c r="T900" s="67"/>
      <c r="U900" s="67"/>
      <c r="V900" s="67"/>
      <c r="W900" s="67"/>
      <c r="X900" s="67"/>
      <c r="Y900" s="67"/>
      <c r="Z900" s="67"/>
      <c r="AA900" s="67"/>
      <c r="AB900" s="67"/>
      <c r="AC900" s="67"/>
      <c r="AD900" s="67"/>
      <c r="AE900" s="67"/>
      <c r="AF900" s="67"/>
      <c r="AG900" s="67"/>
      <c r="AH900" s="67"/>
      <c r="AI900" s="67"/>
      <c r="AK900" s="67"/>
      <c r="AL900" s="67"/>
      <c r="AM900" s="67"/>
      <c r="AN900" s="63" t="s">
        <v>4131</v>
      </c>
      <c r="AO900" s="67"/>
      <c r="AP900" s="67"/>
      <c r="AQ900" s="67"/>
      <c r="AR900" s="67"/>
      <c r="AS900" s="67"/>
      <c r="AT900" s="67"/>
      <c r="AU900" s="67"/>
      <c r="AV900" s="67"/>
      <c r="AW900" s="67"/>
      <c r="AX900" s="67"/>
      <c r="AY900" s="67"/>
      <c r="AZ900" s="37" t="str">
        <f>IFERROR(IF(COUNTA(H900,I900,J900)=3,DATE(J900,MATCH(I900,{"Jan";"Feb";"Mar";"Apr";"May";"Jun";"Jul";"Aug";"Sep";"Oct";"Nov";"Dec"},0),H900),""),"")</f>
        <v/>
      </c>
      <c r="BA900" s="67"/>
      <c r="BB900" s="67"/>
    </row>
    <row r="901" spans="1:80" ht="16.5" thickBot="1" x14ac:dyDescent="0.3">
      <c r="A901" s="51"/>
      <c r="B901" s="80" t="str">
        <f>C758&amp;" NON-TARGET TIMEPOINT RESPONSE:"</f>
        <v>V5 NON-TARGET TIMEPOINT RESPONSE:</v>
      </c>
      <c r="C901" s="81"/>
      <c r="D901" s="51"/>
      <c r="E901" s="51"/>
      <c r="F901" s="25"/>
      <c r="G901" s="4"/>
      <c r="H901" s="25" t="s">
        <v>47</v>
      </c>
      <c r="I901" s="25" t="s">
        <v>48</v>
      </c>
      <c r="J901" s="25" t="s">
        <v>49</v>
      </c>
      <c r="K901" s="51"/>
      <c r="L901" s="51"/>
      <c r="M901" s="51"/>
      <c r="N901" s="51"/>
      <c r="O901" s="51"/>
      <c r="P901" s="51"/>
      <c r="Q901" s="51"/>
      <c r="R901" s="67"/>
      <c r="S901" s="67"/>
      <c r="T901" s="67"/>
      <c r="U901" s="67"/>
      <c r="V901" s="67"/>
      <c r="W901" s="67"/>
      <c r="X901" s="67"/>
      <c r="Y901" s="67"/>
      <c r="Z901" s="67"/>
      <c r="AA901" s="67"/>
      <c r="AB901" s="67"/>
      <c r="AC901" s="67"/>
      <c r="AD901" s="67"/>
      <c r="AE901" s="67"/>
      <c r="AF901" s="67"/>
      <c r="AG901" s="67"/>
      <c r="AH901" s="67"/>
      <c r="AI901" s="67"/>
      <c r="AK901" s="67"/>
      <c r="AL901" s="67"/>
      <c r="AM901" s="67"/>
      <c r="AN901" s="63" t="s">
        <v>4132</v>
      </c>
      <c r="AO901" s="67"/>
      <c r="AP901" s="67"/>
      <c r="AQ901" s="67"/>
      <c r="AR901" s="67"/>
      <c r="AS901" s="67"/>
      <c r="AT901" s="67"/>
      <c r="AU901" s="67"/>
      <c r="AV901" s="67"/>
      <c r="AW901" s="67"/>
      <c r="AX901" s="67"/>
      <c r="AY901" s="67"/>
      <c r="AZ901" s="37" t="str">
        <f>IFERROR(IF(COUNTA(H901,I901,J901)=3,DATE(J901,MATCH(I901,{"Jan";"Feb";"Mar";"Apr";"May";"Jun";"Jul";"Aug";"Sep";"Oct";"Nov";"Dec"},0),H901),""),"")</f>
        <v/>
      </c>
      <c r="BA901" s="67"/>
      <c r="BB901" s="67"/>
    </row>
    <row r="902" spans="1:80" ht="15.75" thickBot="1" x14ac:dyDescent="0.3">
      <c r="A902" s="51"/>
      <c r="B902" s="70"/>
      <c r="C902" s="82"/>
      <c r="D902" s="51"/>
      <c r="E902" s="51"/>
      <c r="F902" s="25"/>
      <c r="G902" s="4"/>
      <c r="H902" s="32"/>
      <c r="I902" s="32"/>
      <c r="J902" s="32"/>
      <c r="K902" s="51"/>
      <c r="L902" s="83" t="str">
        <f ca="1">BA902&amp;BB902&amp;BC902&amp;BD902&amp;BE902&amp;BF902&amp;BG902&amp;BH902&amp;BI902&amp;BJ902&amp;BK902</f>
        <v/>
      </c>
      <c r="M902" s="84"/>
      <c r="N902" s="84"/>
      <c r="O902" s="84"/>
      <c r="P902" s="84"/>
      <c r="Q902" s="51"/>
      <c r="R902" s="67"/>
      <c r="S902" s="67"/>
      <c r="T902" s="67"/>
      <c r="U902" s="67"/>
      <c r="V902" s="67"/>
      <c r="W902" s="67"/>
      <c r="X902" s="67"/>
      <c r="Y902" s="67"/>
      <c r="Z902" s="67"/>
      <c r="AA902" s="67"/>
      <c r="AB902" s="67"/>
      <c r="AC902" s="67"/>
      <c r="AD902" s="67"/>
      <c r="AE902" s="67"/>
      <c r="AF902" s="67"/>
      <c r="AG902" s="67"/>
      <c r="AH902" s="67"/>
      <c r="AI902" s="67"/>
      <c r="AK902" s="67"/>
      <c r="AL902" s="67"/>
      <c r="AM902" s="67"/>
      <c r="AN902" s="63" t="s">
        <v>4133</v>
      </c>
      <c r="AO902" s="67"/>
      <c r="AP902" s="67"/>
      <c r="AQ902" s="67"/>
      <c r="AR902" s="67"/>
      <c r="AS902" s="67"/>
      <c r="AT902" s="67"/>
      <c r="AU902" s="67"/>
      <c r="AV902" s="67"/>
      <c r="AW902" s="67"/>
      <c r="AX902" s="67"/>
      <c r="AY902" s="67"/>
      <c r="AZ902" s="37" t="str">
        <f>IFERROR(IF(COUNTA(H902,I902,J902)=3,DATE(J902,MATCH(I902,{"Jan";"Feb";"Mar";"Apr";"May";"Jun";"Jul";"Aug";"Sep";"Oct";"Nov";"Dec"},0),H902),""),"")</f>
        <v/>
      </c>
      <c r="BA902" s="37" t="str">
        <f>IF(AND(C761="",H902="",B902&lt;&gt;""),"Please enter a complete visit or assessment date.  ","")</f>
        <v/>
      </c>
      <c r="BB902" s="37" t="str">
        <f>IF(B902="","",IF(AND(COUNTA(C761,D761,E761)&gt;1,COUNTA(C761,D761,E761)&lt;3),"Please enter a complete visit date.  ",IF(COUNTA(C761,D761,E761)=0,"",IF(COUNTIF(AN$2:AN$7306,C761&amp;D761&amp;E761)&gt;0,"","Enter a valid visit date.  "))))</f>
        <v/>
      </c>
      <c r="BC902" s="37" t="str">
        <f>IF(AND(COUNTA(H902,I902,J902)&gt;1,COUNTA(H902,I902,J902)&lt;3),"Please enter a complete assessment date.  ",IF(COUNTA(H902,I902,J902)=0,"",IF(COUNTIF(AN$2:AN$7306,H902&amp;I902&amp;J902)&gt;0,"","Enter a valid assessment date.  ")))</f>
        <v/>
      </c>
      <c r="BD902" s="37" t="str">
        <f t="shared" ref="BD902" si="461">IF(AND(B902="",H902&amp;I902&amp;J902&lt;&gt;""),"Assessment date entered, but no response is entered.  ","")</f>
        <v/>
      </c>
      <c r="BE902" s="37" t="str">
        <f ca="1">IF(B902="","",IF(AZ761="","",IF(AZ761&gt;NOW(),"Visit date is in the future.  ","")))</f>
        <v/>
      </c>
      <c r="BF902" s="37" t="str">
        <f t="shared" ref="BF902" ca="1" si="462">IF(AZ902&lt;&gt;"",IF(AZ902&gt;NOW(),"Assessment date is in the future.  ",""),"")</f>
        <v/>
      </c>
      <c r="BG902" s="37" t="str">
        <f t="shared" ref="BG902" si="463">IF(AND(B902&lt;&gt;"",F902&lt;&gt;""),"The response cannot be provided if indicated as Not Done.  ","")</f>
        <v/>
      </c>
      <c r="BH902" s="37" t="str">
        <f>IF(AZ761="","",IF(AZ761&lt;=AZ755,"Visit date is not after visit or assessment dates in the prior visit.  ",""))</f>
        <v/>
      </c>
      <c r="BI902" s="37" t="str">
        <f>IF(AZ902&lt;&gt;"",IF(AZ902&lt;=AZ755,"Assessment date is not after visit or assessment dates in the prior visit.  ",""),"")</f>
        <v/>
      </c>
      <c r="BJ902" s="37" t="str">
        <f>IF(AND(C758="",B902&lt;&gt;""),"The Visit ID is missing.  ","")</f>
        <v/>
      </c>
      <c r="CA902" s="37" t="str">
        <f ca="1">IF(BA902&amp;BB902&amp;BC902&amp;BD902&amp;BE902&amp;BF902&amp;BG902&amp;BH902&amp;BI902&amp;BJ902&amp;BK902&amp;BL902&amp;BM902&amp;BN902&amp;BO902&amp;BP902&amp;BQ902&amp;BR902&amp;BS902&amp;BT902&amp;BU902&amp;BV802&amp;BW902&amp;BX902&amp;BY902&amp;BZ902&lt;&gt;"","V5Issue","V5Clean")</f>
        <v>V5Clean</v>
      </c>
    </row>
    <row r="903" spans="1:80" x14ac:dyDescent="0.25">
      <c r="A903" s="51"/>
      <c r="B903" s="23" t="s">
        <v>1017</v>
      </c>
      <c r="C903" s="51"/>
      <c r="D903" s="51"/>
      <c r="E903" s="51"/>
      <c r="F903" s="25"/>
      <c r="G903" s="26"/>
      <c r="H903" s="23" t="s">
        <v>1018</v>
      </c>
      <c r="I903" s="23" t="s">
        <v>1019</v>
      </c>
      <c r="J903" s="23" t="s">
        <v>1020</v>
      </c>
      <c r="K903" s="51"/>
      <c r="L903" s="84"/>
      <c r="M903" s="84"/>
      <c r="N903" s="84"/>
      <c r="O903" s="84"/>
      <c r="P903" s="84"/>
      <c r="Q903" s="51"/>
      <c r="R903" s="67"/>
      <c r="S903" s="67"/>
      <c r="T903" s="67"/>
      <c r="U903" s="67"/>
      <c r="V903" s="67"/>
      <c r="W903" s="67"/>
      <c r="X903" s="67"/>
      <c r="Y903" s="67"/>
      <c r="Z903" s="67"/>
      <c r="AA903" s="67"/>
      <c r="AB903" s="67"/>
      <c r="AC903" s="67"/>
      <c r="AD903" s="67"/>
      <c r="AE903" s="67"/>
      <c r="AF903" s="67"/>
      <c r="AG903" s="67"/>
      <c r="AH903" s="67"/>
      <c r="AI903" s="67"/>
      <c r="AK903" s="67"/>
      <c r="AL903" s="67"/>
      <c r="AM903" s="67"/>
      <c r="AN903" s="63" t="s">
        <v>4134</v>
      </c>
      <c r="AO903" s="67"/>
      <c r="AP903" s="67"/>
      <c r="AQ903" s="67"/>
      <c r="AR903" s="67"/>
      <c r="AS903" s="67"/>
      <c r="AT903" s="67"/>
      <c r="AU903" s="67"/>
      <c r="AV903" s="67"/>
      <c r="AW903" s="67"/>
      <c r="AX903" s="67"/>
      <c r="AY903" s="67"/>
      <c r="AZ903" s="37" t="str">
        <f>IFERROR(IF(COUNTA(H903,I903,J903)=3,DATE(J903,MATCH(I903,{"Jan";"Feb";"Mar";"Apr";"May";"Jun";"Jul";"Aug";"Sep";"Oct";"Nov";"Dec"},0),H903),""),"")</f>
        <v/>
      </c>
      <c r="BA903" s="67"/>
      <c r="BB903" s="67"/>
    </row>
    <row r="904" spans="1:80" x14ac:dyDescent="0.25">
      <c r="A904" s="51"/>
      <c r="B904" s="51"/>
      <c r="C904" s="51"/>
      <c r="D904" s="51"/>
      <c r="E904" s="51"/>
      <c r="F904" s="25"/>
      <c r="G904" s="51"/>
      <c r="H904" s="19" t="s">
        <v>92</v>
      </c>
      <c r="I904" s="4"/>
      <c r="J904" s="4"/>
      <c r="K904" s="51"/>
      <c r="L904" s="51"/>
      <c r="M904" s="51"/>
      <c r="N904" s="51"/>
      <c r="O904" s="51"/>
      <c r="P904" s="51"/>
      <c r="Q904" s="51"/>
      <c r="R904" s="67"/>
      <c r="S904" s="67"/>
      <c r="T904" s="67"/>
      <c r="U904" s="67"/>
      <c r="V904" s="67"/>
      <c r="W904" s="67"/>
      <c r="X904" s="67"/>
      <c r="Y904" s="67"/>
      <c r="Z904" s="67"/>
      <c r="AA904" s="67"/>
      <c r="AB904" s="67"/>
      <c r="AC904" s="67"/>
      <c r="AD904" s="67"/>
      <c r="AE904" s="67"/>
      <c r="AF904" s="67"/>
      <c r="AG904" s="67"/>
      <c r="AH904" s="67"/>
      <c r="AI904" s="67"/>
      <c r="AK904" s="67"/>
      <c r="AL904" s="67"/>
      <c r="AM904" s="67"/>
      <c r="AN904" s="63" t="s">
        <v>4135</v>
      </c>
      <c r="AO904" s="67"/>
      <c r="AP904" s="67"/>
      <c r="AQ904" s="67"/>
      <c r="AR904" s="67"/>
      <c r="AS904" s="67"/>
      <c r="AT904" s="67"/>
      <c r="AU904" s="67"/>
      <c r="AV904" s="67"/>
      <c r="AW904" s="67"/>
      <c r="AX904" s="67"/>
      <c r="AY904" s="67"/>
      <c r="AZ904" s="37" t="str">
        <f>IFERROR(IF(COUNTA(H904,I904,J904)=3,DATE(J904,MATCH(I904,{"Jan";"Feb";"Mar";"Apr";"May";"Jun";"Jul";"Aug";"Sep";"Oct";"Nov";"Dec"},0),H904),""),"")</f>
        <v/>
      </c>
      <c r="BA904" s="67"/>
      <c r="BB904" s="67"/>
    </row>
    <row r="905" spans="1:80" ht="16.5" thickBot="1" x14ac:dyDescent="0.3">
      <c r="A905" s="51"/>
      <c r="B905" s="80" t="str">
        <f>C758&amp;" OVERALL TIMEPOINT RESPONSE:"</f>
        <v>V5 OVERALL TIMEPOINT RESPONSE:</v>
      </c>
      <c r="C905" s="81"/>
      <c r="D905" s="51"/>
      <c r="E905" s="51"/>
      <c r="F905" s="25"/>
      <c r="G905" s="4"/>
      <c r="H905" s="25" t="s">
        <v>47</v>
      </c>
      <c r="I905" s="25" t="s">
        <v>48</v>
      </c>
      <c r="J905" s="25" t="s">
        <v>49</v>
      </c>
      <c r="K905" s="51"/>
      <c r="L905" s="51"/>
      <c r="M905" s="51"/>
      <c r="N905" s="51"/>
      <c r="O905" s="51"/>
      <c r="P905" s="51"/>
      <c r="Q905" s="51"/>
      <c r="R905" s="67"/>
      <c r="S905" s="67"/>
      <c r="T905" s="67"/>
      <c r="U905" s="67"/>
      <c r="V905" s="67"/>
      <c r="W905" s="67"/>
      <c r="X905" s="67"/>
      <c r="Y905" s="67"/>
      <c r="Z905" s="67"/>
      <c r="AA905" s="67"/>
      <c r="AB905" s="67"/>
      <c r="AC905" s="67"/>
      <c r="AD905" s="67"/>
      <c r="AE905" s="67"/>
      <c r="AF905" s="67"/>
      <c r="AG905" s="67"/>
      <c r="AH905" s="67"/>
      <c r="AI905" s="67"/>
      <c r="AK905" s="67"/>
      <c r="AL905" s="67"/>
      <c r="AM905" s="67"/>
      <c r="AN905" s="63" t="s">
        <v>4136</v>
      </c>
      <c r="AO905" s="67"/>
      <c r="AP905" s="67"/>
      <c r="AQ905" s="67"/>
      <c r="AR905" s="67"/>
      <c r="AS905" s="67"/>
      <c r="AT905" s="67"/>
      <c r="AU905" s="67"/>
      <c r="AV905" s="67"/>
      <c r="AW905" s="67"/>
      <c r="AX905" s="67"/>
      <c r="AY905" s="67"/>
      <c r="AZ905" s="37" t="str">
        <f>IFERROR(IF(COUNTA(H905,I905,J905)=3,DATE(J905,MATCH(I905,{"Jan";"Feb";"Mar";"Apr";"May";"Jun";"Jul";"Aug";"Sep";"Oct";"Nov";"Dec"},0),H905),""),"")</f>
        <v/>
      </c>
      <c r="BA905" s="67"/>
      <c r="BB905" s="67"/>
    </row>
    <row r="906" spans="1:80" ht="15.75" thickBot="1" x14ac:dyDescent="0.3">
      <c r="A906" s="51"/>
      <c r="B906" s="70"/>
      <c r="C906" s="85"/>
      <c r="D906" s="33"/>
      <c r="E906" s="33"/>
      <c r="F906" s="25"/>
      <c r="G906" s="4"/>
      <c r="H906" s="32"/>
      <c r="I906" s="32"/>
      <c r="J906" s="32"/>
      <c r="K906" s="51"/>
      <c r="L906" s="83" t="str">
        <f ca="1">BA906&amp;BB906&amp;BC906&amp;BD906&amp;BE906&amp;BF906&amp;BG906&amp;BH906&amp;BI906&amp;BJ906&amp;BK906</f>
        <v/>
      </c>
      <c r="M906" s="84"/>
      <c r="N906" s="84"/>
      <c r="O906" s="84"/>
      <c r="P906" s="84"/>
      <c r="Q906" s="33"/>
      <c r="R906" s="65"/>
      <c r="S906" s="65"/>
      <c r="T906" s="65"/>
      <c r="U906" s="65"/>
      <c r="V906" s="65"/>
      <c r="W906" s="65"/>
      <c r="X906" s="67"/>
      <c r="Y906" s="67"/>
      <c r="Z906" s="67"/>
      <c r="AA906" s="67"/>
      <c r="AB906" s="67"/>
      <c r="AC906" s="67"/>
      <c r="AD906" s="67"/>
      <c r="AE906" s="67"/>
      <c r="AF906" s="67"/>
      <c r="AG906" s="67"/>
      <c r="AH906" s="67"/>
      <c r="AI906" s="67"/>
      <c r="AK906" s="67"/>
      <c r="AL906" s="67"/>
      <c r="AM906" s="67"/>
      <c r="AN906" s="63" t="s">
        <v>4137</v>
      </c>
      <c r="AO906" s="67"/>
      <c r="AP906" s="67"/>
      <c r="AQ906" s="67"/>
      <c r="AR906" s="67"/>
      <c r="AS906" s="67"/>
      <c r="AT906" s="67"/>
      <c r="AU906" s="67"/>
      <c r="AV906" s="67"/>
      <c r="AW906" s="67"/>
      <c r="AX906" s="67"/>
      <c r="AY906" s="67"/>
      <c r="AZ906" s="37" t="str">
        <f>IFERROR(IF(COUNTA(H906,I906,J906)=3,DATE(J906,MATCH(I906,{"Jan";"Feb";"Mar";"Apr";"May";"Jun";"Jul";"Aug";"Sep";"Oct";"Nov";"Dec"},0),H906),""),"")</f>
        <v/>
      </c>
      <c r="BA906" s="37" t="str">
        <f>IF(AND(C761="",H906="",B906&lt;&gt;""),"Please enter a complete visit or assessment date.  ","")</f>
        <v/>
      </c>
      <c r="BB906" s="37" t="str">
        <f>IF(B906="","",IF(AND(COUNTA(C761,D761,E761)&gt;1,COUNTA(C761,D761,E761)&lt;3),"Please enter a complete visit date.  ",IF(COUNTA(C761,D761,E761)=0,"",IF(COUNTIF(AN$2:AN$7306,C761&amp;D761&amp;E761)&gt;0,"","Enter a valid visit date.  "))))</f>
        <v/>
      </c>
      <c r="BC906" s="37" t="str">
        <f>IF(AND(COUNTA(H906,I906,J906)&gt;1,COUNTA(H906,I906,J906)&lt;3),"Please enter a complete assessment date.  ",IF(COUNTA(H906,I906,J906)=0,"",IF(COUNTIF(AN$2:AN$7306,H906&amp;I906&amp;J906)&gt;0,"","Enter a valid assessment date.  ")))</f>
        <v/>
      </c>
      <c r="BD906" s="37" t="str">
        <f t="shared" ref="BD906" si="464">IF(AND(B906="",H906&amp;I906&amp;J906&lt;&gt;""),"Assessment date entered, but no response is entered.  ","")</f>
        <v/>
      </c>
      <c r="BE906" s="37" t="str">
        <f ca="1">IF(B906="","",IF(AZ761="","",IF(AZ761&gt;NOW(),"Visit date is in the future.  ","")))</f>
        <v/>
      </c>
      <c r="BF906" s="37" t="str">
        <f t="shared" ref="BF906" ca="1" si="465">IF(AZ906&lt;&gt;"",IF(AZ906&gt;NOW(),"Assessment date is in the future.  ",""),"")</f>
        <v/>
      </c>
      <c r="BG906" s="37" t="str">
        <f t="shared" ref="BG906" si="466">IF(AND(B906&lt;&gt;"",F906&lt;&gt;""),"The response cannot be provided if indicated as Not Done.  ","")</f>
        <v/>
      </c>
      <c r="BH906" s="37" t="str">
        <f>IF(AZ761="","",IF(AZ761&lt;=AZ755,"Visit date is not after visit or assessment dates in the prior visit.  ",""))</f>
        <v/>
      </c>
      <c r="BI906" s="37" t="str">
        <f>IF(AZ906&lt;&gt;"",IF(AZ906&lt;=AZ755,"Assessment date is not after visit or assessment dates in the prior visit.  ",""),"")</f>
        <v/>
      </c>
      <c r="BJ906" s="37" t="str">
        <f>IF(AND(C758="",B906&lt;&gt;""),"The Visit ID is missing.  ","")</f>
        <v/>
      </c>
      <c r="CA906" s="37" t="str">
        <f ca="1">IF(BA906&amp;BB906&amp;BC906&amp;BD906&amp;BE906&amp;BF906&amp;BG906&amp;BH906&amp;BI906&amp;BJ906&amp;BK906&amp;BL906&amp;BM906&amp;BN906&amp;BO906&amp;BP906&amp;BQ906&amp;BR906&amp;BS906&amp;BT906&amp;BU906&amp;BV806&amp;BW906&amp;BX906&amp;BY906&amp;BZ906&lt;&gt;"","V5Issue","V5Clean")</f>
        <v>V5Clean</v>
      </c>
    </row>
    <row r="907" spans="1:80" x14ac:dyDescent="0.25">
      <c r="A907" s="51"/>
      <c r="B907" s="23" t="s">
        <v>1021</v>
      </c>
      <c r="C907" s="51"/>
      <c r="D907" s="33"/>
      <c r="E907" s="33"/>
      <c r="F907" s="25"/>
      <c r="G907" s="26"/>
      <c r="H907" s="23" t="s">
        <v>1022</v>
      </c>
      <c r="I907" s="23" t="s">
        <v>1023</v>
      </c>
      <c r="J907" s="23" t="s">
        <v>1024</v>
      </c>
      <c r="K907" s="51"/>
      <c r="L907" s="84"/>
      <c r="M907" s="84"/>
      <c r="N907" s="84"/>
      <c r="O907" s="84"/>
      <c r="P907" s="84"/>
      <c r="Q907" s="33"/>
      <c r="R907" s="65"/>
      <c r="S907" s="65"/>
      <c r="T907" s="65"/>
      <c r="U907" s="65"/>
      <c r="V907" s="65"/>
      <c r="W907" s="65"/>
      <c r="X907" s="67"/>
      <c r="Y907" s="67"/>
      <c r="Z907" s="67"/>
      <c r="AA907" s="67"/>
      <c r="AB907" s="67"/>
      <c r="AC907" s="67"/>
      <c r="AD907" s="67"/>
      <c r="AE907" s="67"/>
      <c r="AF907" s="67"/>
      <c r="AG907" s="67"/>
      <c r="AH907" s="67"/>
      <c r="AI907" s="67"/>
      <c r="AK907" s="67"/>
      <c r="AL907" s="67"/>
      <c r="AM907" s="67"/>
      <c r="AN907" s="63" t="s">
        <v>4138</v>
      </c>
      <c r="AO907" s="67"/>
      <c r="AP907" s="67"/>
      <c r="AQ907" s="67"/>
      <c r="AR907" s="67"/>
      <c r="AS907" s="67"/>
      <c r="AT907" s="67"/>
      <c r="AU907" s="67"/>
      <c r="AV907" s="67"/>
      <c r="AW907" s="67"/>
      <c r="AX907" s="67" t="str">
        <f>C758&amp;"Max"</f>
        <v>V5Max</v>
      </c>
      <c r="AY907" s="37" t="s">
        <v>358</v>
      </c>
      <c r="AZ907" s="37" t="str">
        <f>IF(MAX(AZ757:AZ889)=0,"",MAX(AZ757:AZ889))</f>
        <v/>
      </c>
      <c r="BA907" s="67"/>
      <c r="BB907" s="67"/>
    </row>
    <row r="908" spans="1:80" x14ac:dyDescent="0.25">
      <c r="A908" s="33"/>
      <c r="B908" s="29"/>
      <c r="C908" s="29"/>
      <c r="D908" s="29"/>
      <c r="E908" s="29"/>
      <c r="F908" s="29"/>
      <c r="G908" s="29"/>
      <c r="H908" s="29"/>
      <c r="I908" s="29"/>
      <c r="J908" s="29"/>
      <c r="K908" s="29"/>
      <c r="L908" s="29"/>
      <c r="M908" s="29"/>
      <c r="N908" s="29"/>
      <c r="O908" s="29"/>
      <c r="P908" s="29"/>
      <c r="Q908" s="33"/>
      <c r="R908" s="65"/>
      <c r="S908" s="65"/>
      <c r="T908" s="65"/>
      <c r="AN908" s="63" t="s">
        <v>4139</v>
      </c>
      <c r="AX908" s="37" t="str">
        <f>C758&amp;"Min"</f>
        <v>V5Min</v>
      </c>
      <c r="AY908" s="37" t="s">
        <v>359</v>
      </c>
      <c r="AZ908" s="37" t="str">
        <f>IF(MIN(AZ757:AZ889)=0,"",MIN(AZ757:AZ889))</f>
        <v/>
      </c>
      <c r="BA908" s="67"/>
      <c r="BB908" s="67"/>
      <c r="CA908" s="65"/>
    </row>
    <row r="909" spans="1:80" x14ac:dyDescent="0.25">
      <c r="A909" s="50"/>
      <c r="B909" s="50"/>
      <c r="C909" s="50"/>
      <c r="D909" s="50"/>
      <c r="E909" s="50"/>
      <c r="F909" s="50"/>
      <c r="G909" s="50"/>
      <c r="H909" s="12"/>
      <c r="I909" s="5"/>
      <c r="J909" s="5"/>
      <c r="K909" s="5"/>
      <c r="L909" s="50"/>
      <c r="M909" s="50"/>
      <c r="N909" s="50"/>
      <c r="O909" s="50"/>
      <c r="P909" s="50"/>
      <c r="Q909" s="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3" t="s">
        <v>4140</v>
      </c>
      <c r="AO909" s="65"/>
      <c r="AP909" s="65"/>
      <c r="AQ909" s="65"/>
      <c r="AR909" s="65"/>
      <c r="AS909" s="65"/>
      <c r="AT909" s="65"/>
      <c r="AU909" s="65"/>
      <c r="AV909" s="65"/>
      <c r="AW909" s="65"/>
      <c r="AX909" s="65"/>
      <c r="AY909" s="65"/>
      <c r="AZ909" s="65" t="str">
        <f>IFERROR(IF(COUNTA(C909,D909,E909)=3,DATE(E909,MATCH(D909,{"Jan";"Feb";"Mar";"Apr";"May";"Jun";"Jul";"Aug";"Sep";"Oct";"Nov";"Dec"},0),C909),""),"")</f>
        <v/>
      </c>
      <c r="BD909" s="65"/>
      <c r="BE909" s="65"/>
      <c r="BF909" s="65"/>
      <c r="BG909" s="65"/>
      <c r="BH909" s="65"/>
      <c r="BI909" s="65"/>
      <c r="BK909" s="65"/>
      <c r="BL909" s="65"/>
      <c r="BM909" s="65"/>
      <c r="BN909" s="65"/>
      <c r="BO909" s="65"/>
      <c r="BP909" s="65"/>
      <c r="BQ909" s="65"/>
      <c r="BR909" s="65"/>
      <c r="BS909" s="65"/>
      <c r="BT909" s="65"/>
      <c r="BU909" s="65"/>
      <c r="BV909" s="65"/>
      <c r="BW909" s="65"/>
      <c r="BX909" s="65"/>
      <c r="BY909" s="65"/>
      <c r="BZ909" s="65"/>
      <c r="CA909" s="65"/>
      <c r="CB909" s="65"/>
    </row>
    <row r="910" spans="1:80" ht="19.5" x14ac:dyDescent="0.4">
      <c r="A910" s="50"/>
      <c r="B910" s="53" t="s">
        <v>1025</v>
      </c>
      <c r="C910" s="86" t="s">
        <v>562</v>
      </c>
      <c r="D910" s="87"/>
      <c r="E910" s="87"/>
      <c r="F910" s="87"/>
      <c r="G910" s="88"/>
      <c r="H910" s="5"/>
      <c r="I910" s="5"/>
      <c r="J910" s="5"/>
      <c r="K910" s="5"/>
      <c r="L910" s="50"/>
      <c r="M910" s="50"/>
      <c r="N910" s="50"/>
      <c r="O910" s="50"/>
      <c r="P910" s="50"/>
      <c r="Q910" s="5"/>
      <c r="R910" s="65"/>
      <c r="AN910" s="63" t="s">
        <v>4141</v>
      </c>
      <c r="AZ910" s="37" t="str">
        <f>IFERROR(IF(COUNTA(C910,D910,E910)=3,DATE(E910,MATCH(D910,{"Jan";"Feb";"Mar";"Apr";"May";"Jun";"Jul";"Aug";"Sep";"Oct";"Nov";"Dec"},0),C910),""),"")</f>
        <v/>
      </c>
      <c r="CB910" s="65"/>
    </row>
    <row r="911" spans="1:80" x14ac:dyDescent="0.25">
      <c r="A911" s="50"/>
      <c r="B911" s="50"/>
      <c r="C911" s="8" t="s">
        <v>1026</v>
      </c>
      <c r="D911" s="50"/>
      <c r="E911" s="50"/>
      <c r="F911" s="50"/>
      <c r="G911" s="12"/>
      <c r="H911" s="5"/>
      <c r="I911" s="5"/>
      <c r="J911" s="5"/>
      <c r="K911" s="5"/>
      <c r="L911" s="50"/>
      <c r="M911" s="50"/>
      <c r="N911" s="50"/>
      <c r="O911" s="50"/>
      <c r="P911" s="50"/>
      <c r="Q911" s="5"/>
      <c r="R911" s="65"/>
      <c r="AN911" s="63" t="s">
        <v>4142</v>
      </c>
      <c r="AZ911" s="37" t="str">
        <f>IFERROR(IF(COUNTA(C911,D911,E911)=3,DATE(E911,MATCH(D911,{"Jan";"Feb";"Mar";"Apr";"May";"Jun";"Jul";"Aug";"Sep";"Oct";"Nov";"Dec"},0),C911),""),"")</f>
        <v/>
      </c>
      <c r="CB911" s="65"/>
    </row>
    <row r="912" spans="1:80" x14ac:dyDescent="0.25">
      <c r="A912" s="50"/>
      <c r="B912" s="5"/>
      <c r="C912" s="14" t="s">
        <v>47</v>
      </c>
      <c r="D912" s="14" t="s">
        <v>48</v>
      </c>
      <c r="E912" s="14" t="s">
        <v>49</v>
      </c>
      <c r="F912" s="50"/>
      <c r="G912" s="50"/>
      <c r="H912" s="12"/>
      <c r="I912" s="5"/>
      <c r="J912" s="5"/>
      <c r="K912" s="5"/>
      <c r="L912" s="50"/>
      <c r="M912" s="50"/>
      <c r="N912" s="50"/>
      <c r="O912" s="50"/>
      <c r="P912" s="50"/>
      <c r="Q912" s="5"/>
      <c r="R912" s="65"/>
      <c r="AN912" s="63" t="s">
        <v>4143</v>
      </c>
      <c r="AZ912" s="37" t="str">
        <f>IFERROR(IF(COUNTA(C912,D912,E912)=3,DATE(E912,MATCH(D912,{"Jan";"Feb";"Mar";"Apr";"May";"Jun";"Jul";"Aug";"Sep";"Oct";"Nov";"Dec"},0),C912),""),"")</f>
        <v/>
      </c>
      <c r="CB912" s="65"/>
    </row>
    <row r="913" spans="1:80" x14ac:dyDescent="0.25">
      <c r="A913" s="50"/>
      <c r="B913" s="13" t="s">
        <v>93</v>
      </c>
      <c r="C913" s="32"/>
      <c r="D913" s="32"/>
      <c r="E913" s="32"/>
      <c r="F913" s="89" t="s">
        <v>369</v>
      </c>
      <c r="G913" s="77"/>
      <c r="H913" s="77"/>
      <c r="I913" s="77"/>
      <c r="J913" s="77"/>
      <c r="K913" s="77"/>
      <c r="L913" s="77"/>
      <c r="M913" s="77"/>
      <c r="N913" s="77"/>
      <c r="O913" s="50"/>
      <c r="P913" s="50"/>
      <c r="Q913" s="5"/>
      <c r="R913" s="65"/>
      <c r="AN913" s="63" t="s">
        <v>4144</v>
      </c>
      <c r="AZ913" s="37" t="str">
        <f>IFERROR(IF(COUNTA(C913,D913,E913)=3,DATE(E913,MATCH(D913,{"Jan";"Feb";"Mar";"Apr";"May";"Jun";"Jul";"Aug";"Sep";"Oct";"Nov";"Dec"},0),C913),""),"")</f>
        <v/>
      </c>
      <c r="CB913" s="65"/>
    </row>
    <row r="914" spans="1:80" ht="19.5" x14ac:dyDescent="0.4">
      <c r="A914" s="50"/>
      <c r="B914" s="53"/>
      <c r="C914" s="8" t="s">
        <v>1027</v>
      </c>
      <c r="D914" s="8" t="s">
        <v>1028</v>
      </c>
      <c r="E914" s="8" t="s">
        <v>1029</v>
      </c>
      <c r="F914" s="50"/>
      <c r="G914" s="50"/>
      <c r="H914" s="12"/>
      <c r="I914" s="5"/>
      <c r="J914" s="5"/>
      <c r="K914" s="5"/>
      <c r="L914" s="50"/>
      <c r="M914" s="50"/>
      <c r="N914" s="50"/>
      <c r="O914" s="50"/>
      <c r="P914" s="50"/>
      <c r="Q914" s="5"/>
      <c r="R914" s="65"/>
      <c r="AN914" s="63" t="s">
        <v>4145</v>
      </c>
      <c r="CB914" s="65"/>
    </row>
    <row r="915" spans="1:80" x14ac:dyDescent="0.25">
      <c r="A915" s="50"/>
      <c r="B915" s="5"/>
      <c r="C915" s="7"/>
      <c r="D915" s="7"/>
      <c r="E915" s="7"/>
      <c r="F915" s="7"/>
      <c r="G915" s="5"/>
      <c r="H915" s="12" t="s">
        <v>92</v>
      </c>
      <c r="I915" s="5"/>
      <c r="J915" s="5"/>
      <c r="K915" s="5"/>
      <c r="L915" s="50"/>
      <c r="M915" s="5"/>
      <c r="N915" s="5"/>
      <c r="O915" s="5"/>
      <c r="P915" s="5"/>
      <c r="Q915" s="38"/>
      <c r="R915" s="65"/>
      <c r="S915" s="66"/>
      <c r="T915" s="66"/>
      <c r="U915" s="66"/>
      <c r="V915" s="66"/>
      <c r="W915" s="66"/>
      <c r="X915" s="66"/>
      <c r="Y915" s="66"/>
      <c r="Z915" s="66"/>
      <c r="AA915" s="66"/>
      <c r="AB915" s="66"/>
      <c r="AC915" s="66"/>
      <c r="AD915" s="66"/>
      <c r="AE915" s="66"/>
      <c r="AF915" s="66"/>
      <c r="AG915" s="66"/>
      <c r="AH915" s="66"/>
      <c r="AI915" s="66"/>
      <c r="AK915" s="66"/>
      <c r="AL915" s="66"/>
      <c r="AM915" s="66"/>
      <c r="AN915" s="63" t="s">
        <v>4146</v>
      </c>
      <c r="AO915" s="66"/>
      <c r="AP915" s="66"/>
      <c r="AQ915" s="66"/>
      <c r="AR915" s="66"/>
      <c r="AS915" s="66"/>
      <c r="AT915" s="66"/>
      <c r="AU915" s="66"/>
      <c r="AV915" s="66"/>
      <c r="AW915" s="66"/>
      <c r="AX915" s="66"/>
      <c r="AY915" s="66"/>
      <c r="BA915" s="66"/>
      <c r="BB915" s="66"/>
      <c r="CB915" s="65"/>
    </row>
    <row r="916" spans="1:80" x14ac:dyDescent="0.25">
      <c r="A916" s="50"/>
      <c r="B916" s="5"/>
      <c r="C916" s="7" t="s">
        <v>35</v>
      </c>
      <c r="D916" s="7" t="s">
        <v>36</v>
      </c>
      <c r="E916" s="7"/>
      <c r="F916" s="7" t="s">
        <v>315</v>
      </c>
      <c r="G916" s="5"/>
      <c r="H916" s="7" t="s">
        <v>47</v>
      </c>
      <c r="I916" s="7" t="s">
        <v>48</v>
      </c>
      <c r="J916" s="7" t="s">
        <v>49</v>
      </c>
      <c r="K916" s="5"/>
      <c r="L916" s="50"/>
      <c r="M916" s="5"/>
      <c r="N916" s="5"/>
      <c r="O916" s="5"/>
      <c r="P916" s="5"/>
      <c r="Q916" s="38"/>
      <c r="R916" s="65"/>
      <c r="S916" s="66"/>
      <c r="T916" s="66"/>
      <c r="U916" s="66"/>
      <c r="V916" s="66"/>
      <c r="W916" s="66"/>
      <c r="X916" s="66"/>
      <c r="Y916" s="66"/>
      <c r="Z916" s="66"/>
      <c r="AA916" s="66"/>
      <c r="AB916" s="66"/>
      <c r="AC916" s="66"/>
      <c r="AD916" s="66"/>
      <c r="AE916" s="66"/>
      <c r="AF916" s="66"/>
      <c r="AG916" s="66"/>
      <c r="AH916" s="66"/>
      <c r="AI916" s="66"/>
      <c r="AK916" s="66"/>
      <c r="AL916" s="66"/>
      <c r="AM916" s="66"/>
      <c r="AN916" s="63" t="s">
        <v>4147</v>
      </c>
      <c r="AO916" s="66"/>
      <c r="AP916" s="66"/>
      <c r="AQ916" s="66"/>
      <c r="AR916" s="66"/>
      <c r="AS916" s="66"/>
      <c r="AT916" s="66"/>
      <c r="AU916" s="66"/>
      <c r="AV916" s="66"/>
      <c r="AW916" s="66"/>
      <c r="AX916" s="66"/>
      <c r="AY916" s="66"/>
      <c r="BA916" s="66"/>
      <c r="BB916" s="66"/>
      <c r="CB916" s="65"/>
    </row>
    <row r="917" spans="1:80" x14ac:dyDescent="0.25">
      <c r="A917" s="50"/>
      <c r="B917" s="39" t="str">
        <f xml:space="preserve"> C910&amp;" Target Lesion (T1)"</f>
        <v>V6 Target Lesion (T1)</v>
      </c>
      <c r="C917" s="16"/>
      <c r="D917" s="15" t="s">
        <v>9</v>
      </c>
      <c r="E917" s="5"/>
      <c r="F917" s="17"/>
      <c r="G917" s="5"/>
      <c r="H917" s="32"/>
      <c r="I917" s="32"/>
      <c r="J917" s="32"/>
      <c r="K917" s="5"/>
      <c r="L917" s="50"/>
      <c r="M917" s="50"/>
      <c r="N917" s="50"/>
      <c r="O917" s="50"/>
      <c r="P917" s="50"/>
      <c r="Q917" s="50"/>
      <c r="R917" s="65"/>
      <c r="S917" s="67"/>
      <c r="T917" s="67"/>
      <c r="U917" s="67"/>
      <c r="V917" s="67"/>
      <c r="W917" s="67"/>
      <c r="X917" s="67"/>
      <c r="Y917" s="67"/>
      <c r="Z917" s="67"/>
      <c r="AA917" s="67"/>
      <c r="AB917" s="67"/>
      <c r="AC917" s="67"/>
      <c r="AD917" s="67"/>
      <c r="AE917" s="67"/>
      <c r="AF917" s="67"/>
      <c r="AG917" s="67"/>
      <c r="AH917" s="67"/>
      <c r="AI917" s="67"/>
      <c r="AK917" s="67"/>
      <c r="AL917" s="67"/>
      <c r="AM917" s="67"/>
      <c r="AN917" s="63" t="s">
        <v>4148</v>
      </c>
      <c r="AO917" s="67"/>
      <c r="AP917" s="67"/>
      <c r="AQ917" s="67"/>
      <c r="AR917" s="67"/>
      <c r="AS917" s="67"/>
      <c r="AT917" s="67"/>
      <c r="AU917" s="67"/>
      <c r="AV917" s="67"/>
      <c r="AW917" s="67"/>
      <c r="AX917" s="67"/>
      <c r="AY917" s="67"/>
      <c r="AZ917" s="37" t="str">
        <f>IFERROR(IF(COUNTA(H917,I917,J917)=3,DATE(J917,MATCH(I917,{"Jan";"Feb";"Mar";"Apr";"May";"Jun";"Jul";"Aug";"Sep";"Oct";"Nov";"Dec"},0),H917),""),"")</f>
        <v/>
      </c>
      <c r="BA917" s="67"/>
      <c r="BB917" s="67"/>
      <c r="CB917" s="65"/>
    </row>
    <row r="918" spans="1:80" x14ac:dyDescent="0.25">
      <c r="A918" s="50"/>
      <c r="B918" s="8" t="s">
        <v>1030</v>
      </c>
      <c r="C918" s="8" t="s">
        <v>1031</v>
      </c>
      <c r="D918" s="8" t="s">
        <v>1032</v>
      </c>
      <c r="E918" s="9"/>
      <c r="F918" s="8" t="s">
        <v>1033</v>
      </c>
      <c r="G918" s="9"/>
      <c r="H918" s="8" t="s">
        <v>1034</v>
      </c>
      <c r="I918" s="8" t="s">
        <v>1035</v>
      </c>
      <c r="J918" s="8" t="s">
        <v>1036</v>
      </c>
      <c r="K918" s="5"/>
      <c r="L918" s="40"/>
      <c r="M918" s="41"/>
      <c r="N918" s="40"/>
      <c r="O918" s="41"/>
      <c r="P918" s="40"/>
      <c r="Q918" s="38"/>
      <c r="R918" s="65"/>
      <c r="S918" s="66"/>
      <c r="T918" s="66"/>
      <c r="U918" s="66"/>
      <c r="V918" s="66"/>
      <c r="W918" s="66"/>
      <c r="X918" s="66"/>
      <c r="Y918" s="66"/>
      <c r="Z918" s="66"/>
      <c r="AA918" s="66"/>
      <c r="AB918" s="66"/>
      <c r="AC918" s="66"/>
      <c r="AD918" s="66"/>
      <c r="AE918" s="66"/>
      <c r="AF918" s="66"/>
      <c r="AG918" s="66"/>
      <c r="AH918" s="66"/>
      <c r="AI918" s="66"/>
      <c r="AK918" s="66"/>
      <c r="AL918" s="66"/>
      <c r="AM918" s="66"/>
      <c r="AN918" s="63" t="s">
        <v>4149</v>
      </c>
      <c r="AO918" s="66"/>
      <c r="AP918" s="66"/>
      <c r="AQ918" s="66"/>
      <c r="AR918" s="66"/>
      <c r="AS918" s="66"/>
      <c r="AT918" s="66"/>
      <c r="AU918" s="66"/>
      <c r="AV918" s="66"/>
      <c r="AW918" s="66"/>
      <c r="AX918" s="66"/>
      <c r="AY918" s="66"/>
      <c r="AZ918" s="37" t="str">
        <f>IFERROR(IF(COUNTA(H918,I918,J918)=3,DATE(J918,MATCH(I918,{"Jan";"Feb";"Mar";"Apr";"May";"Jun";"Jul";"Aug";"Sep";"Oct";"Nov";"Dec"},0),H918),""),"")</f>
        <v/>
      </c>
      <c r="BA918" s="66"/>
      <c r="BB918" s="66"/>
      <c r="CB918" s="65"/>
    </row>
    <row r="919" spans="1:80" x14ac:dyDescent="0.25">
      <c r="A919" s="50"/>
      <c r="B919" s="76" t="str">
        <f ca="1">BA919&amp;BB919&amp;BC919&amp;BD919&amp;BE919&amp;BF919&amp;BG919&amp;BH919&amp;BI919&amp;BJ919&amp;BK919&amp;BL919&amp;BM919</f>
        <v/>
      </c>
      <c r="C919" s="77"/>
      <c r="D919" s="77"/>
      <c r="E919" s="77"/>
      <c r="F919" s="77"/>
      <c r="G919" s="77"/>
      <c r="H919" s="77"/>
      <c r="I919" s="77"/>
      <c r="J919" s="77"/>
      <c r="K919" s="77"/>
      <c r="L919" s="77"/>
      <c r="M919" s="77"/>
      <c r="N919" s="77"/>
      <c r="O919" s="77"/>
      <c r="P919" s="77"/>
      <c r="Q919" s="5"/>
      <c r="R919" s="65"/>
      <c r="AN919" s="63" t="s">
        <v>4150</v>
      </c>
      <c r="AZ919" s="37" t="str">
        <f>IFERROR(IF(COUNTA(H919,I919,J919)=3,DATE(J919,MATCH(I919,{"Jan";"Feb";"Mar";"Apr";"May";"Jun";"Jul";"Aug";"Sep";"Oct";"Nov";"Dec"},0),H919),""),"")</f>
        <v/>
      </c>
      <c r="BA919" s="37" t="str">
        <f>IF(AND(C913="",H917="",C917&lt;&gt;""),"Please enter a complete visit or assessment date.  ","")</f>
        <v/>
      </c>
      <c r="BB919" s="37" t="str">
        <f>IF(C917="","",IF(AND(COUNTA(C913,D913,E913)&gt;1,COUNTA(C913,D913,E913)&lt;3),"Please enter a complete visit date.  ",IF(COUNTA(C913,D913,E913)=0,"",IF(COUNTIF(AN$2:AN$7306,C913&amp;D913&amp;E913)&gt;0,"","Enter a valid visit date.  "))))</f>
        <v/>
      </c>
      <c r="BC919" s="37" t="str">
        <f>IF(AND(COUNTA(H917,I917,J917)&gt;1,COUNTA(H917,I917,J917)&lt;3),"Please enter a complete assessment date.  ",IF(COUNTA(H917,I917,J917)=0,"",IF(COUNTIF(AN$2:AN$7306,H917&amp;I917&amp;J917)&gt;0,"","Enter a valid assessment date.  ")))</f>
        <v/>
      </c>
      <c r="BD919" s="37" t="str">
        <f>IF(AND(C917="",H917&amp;I917&amp;H917&amp;J917&lt;&gt;""),"Information on this lesion exists, but no evaluation result is entered.  ","")</f>
        <v/>
      </c>
      <c r="BE919" s="37" t="str">
        <f ca="1">IF(C917="","",IF(AZ913="","",IF(AZ913&gt;NOW(),"Visit date is in the future.  ","")))</f>
        <v/>
      </c>
      <c r="BF919" s="37" t="str">
        <f t="shared" ref="BF919" ca="1" si="467">IF(AZ917&lt;&gt;"",IF(AZ917&gt;NOW(),"Assessment date is in the future.  ",""),"")</f>
        <v/>
      </c>
      <c r="BG919" s="37" t="str">
        <f>IF(AND(C917&lt;&gt;"",F917&lt;&gt;""),"The result cannot be provided if indicated as Not Done.  ","")</f>
        <v/>
      </c>
      <c r="BH919" s="37" t="str">
        <f>IF(AZ913="","",IF(AZ913&lt;=AZ907,"Visit date is not after visit or assessment dates in the prior visit.  ",""))</f>
        <v/>
      </c>
      <c r="BI919" s="37" t="str">
        <f>IF(AZ917&lt;&gt;"",IF(AZ917&lt;=AZ907,"Assessment date is not after visit or assessment dates in the prior visit.  ",""),"")</f>
        <v/>
      </c>
      <c r="BJ919" s="37" t="str">
        <f>IF(AND(C910="",OR(C917&lt;&gt;"",F917&lt;&gt;"")),"The Visit ID is missing.  ","")</f>
        <v/>
      </c>
      <c r="BK919" s="37" t="str">
        <f>IF(AND(OR(C917&lt;&gt;"",F917&lt;&gt;""),C$19=""),"No V0 lesion information exists for this same lesion (if you are adding a NEW lesion, go to New Lesion section).  ","")</f>
        <v/>
      </c>
      <c r="BL919" s="37" t="str">
        <f>IF(AND(C917&lt;&gt;"",D917=""),"Select a Unit.  ","")</f>
        <v/>
      </c>
      <c r="BM919" s="37" t="str">
        <f>IF(AND(C917&lt;&gt;"",COUNTIF(AJ$2:AJ$21,C910)&gt;1),"Visit ID already used.  ","")</f>
        <v/>
      </c>
      <c r="CA919" s="37" t="str">
        <f ca="1">IF(BA919&amp;BB919&amp;BC919&amp;BD919&amp;BE919&amp;BF919&amp;BG919&amp;BH919&amp;BI919&amp;BJ919&amp;BK919&amp;BL919&amp;BM919&amp;BN919&amp;BO919&amp;BP919&amp;BQ919&amp;BR919&amp;BS919&amp;BT919&amp;BU919&amp;BV919&amp;BW919&amp;BX919&amp;BY919&amp;BZ919&lt;&gt;"","V6Issue","V6Clean")</f>
        <v>V6Clean</v>
      </c>
      <c r="CB919" s="65"/>
    </row>
    <row r="920" spans="1:80" x14ac:dyDescent="0.25">
      <c r="A920" s="50"/>
      <c r="B920" s="77"/>
      <c r="C920" s="77"/>
      <c r="D920" s="77"/>
      <c r="E920" s="77"/>
      <c r="F920" s="77"/>
      <c r="G920" s="77"/>
      <c r="H920" s="77"/>
      <c r="I920" s="77"/>
      <c r="J920" s="77"/>
      <c r="K920" s="77"/>
      <c r="L920" s="77"/>
      <c r="M920" s="77"/>
      <c r="N920" s="77"/>
      <c r="O920" s="77"/>
      <c r="P920" s="77"/>
      <c r="Q920" s="5"/>
      <c r="R920" s="65"/>
      <c r="AN920" s="63" t="s">
        <v>4151</v>
      </c>
      <c r="AZ920" s="37" t="str">
        <f>IFERROR(IF(COUNTA(H920,I920,J920)=3,DATE(J920,MATCH(I920,{"Jan";"Feb";"Mar";"Apr";"May";"Jun";"Jul";"Aug";"Sep";"Oct";"Nov";"Dec"},0),H920),""),"")</f>
        <v/>
      </c>
      <c r="CB920" s="65"/>
    </row>
    <row r="921" spans="1:80" x14ac:dyDescent="0.25">
      <c r="A921" s="50"/>
      <c r="B921" s="5"/>
      <c r="C921" s="7"/>
      <c r="D921" s="7"/>
      <c r="E921" s="7"/>
      <c r="F921" s="7"/>
      <c r="G921" s="5"/>
      <c r="H921" s="12" t="s">
        <v>92</v>
      </c>
      <c r="I921" s="5"/>
      <c r="J921" s="5"/>
      <c r="K921" s="5"/>
      <c r="L921" s="50"/>
      <c r="M921" s="5"/>
      <c r="N921" s="5"/>
      <c r="O921" s="5"/>
      <c r="P921" s="5"/>
      <c r="Q921" s="5"/>
      <c r="R921" s="65"/>
      <c r="AN921" s="63" t="s">
        <v>4152</v>
      </c>
      <c r="AZ921" s="37" t="str">
        <f>IFERROR(IF(COUNTA(H921,I921,J921)=3,DATE(J921,MATCH(I921,{"Jan";"Feb";"Mar";"Apr";"May";"Jun";"Jul";"Aug";"Sep";"Oct";"Nov";"Dec"},0),H921),""),"")</f>
        <v/>
      </c>
      <c r="CB921" s="65"/>
    </row>
    <row r="922" spans="1:80" x14ac:dyDescent="0.25">
      <c r="A922" s="50"/>
      <c r="B922" s="5"/>
      <c r="C922" s="7" t="s">
        <v>35</v>
      </c>
      <c r="D922" s="7" t="s">
        <v>36</v>
      </c>
      <c r="E922" s="7"/>
      <c r="F922" s="7" t="s">
        <v>315</v>
      </c>
      <c r="G922" s="5"/>
      <c r="H922" s="7" t="s">
        <v>47</v>
      </c>
      <c r="I922" s="7" t="s">
        <v>48</v>
      </c>
      <c r="J922" s="7" t="s">
        <v>49</v>
      </c>
      <c r="K922" s="5"/>
      <c r="L922" s="50"/>
      <c r="M922" s="5"/>
      <c r="N922" s="5"/>
      <c r="O922" s="5"/>
      <c r="P922" s="5"/>
      <c r="Q922" s="5"/>
      <c r="R922" s="65"/>
      <c r="AN922" s="63" t="s">
        <v>4153</v>
      </c>
      <c r="AZ922" s="37" t="str">
        <f>IFERROR(IF(COUNTA(H922,I922,J922)=3,DATE(J922,MATCH(I922,{"Jan";"Feb";"Mar";"Apr";"May";"Jun";"Jul";"Aug";"Sep";"Oct";"Nov";"Dec"},0),H922),""),"")</f>
        <v/>
      </c>
      <c r="CB922" s="65"/>
    </row>
    <row r="923" spans="1:80" x14ac:dyDescent="0.25">
      <c r="A923" s="50"/>
      <c r="B923" s="39" t="str">
        <f xml:space="preserve"> C910&amp;" Target Lesion (T2)"</f>
        <v>V6 Target Lesion (T2)</v>
      </c>
      <c r="C923" s="16"/>
      <c r="D923" s="15" t="s">
        <v>9</v>
      </c>
      <c r="E923" s="5"/>
      <c r="F923" s="17"/>
      <c r="G923" s="5"/>
      <c r="H923" s="32"/>
      <c r="I923" s="32"/>
      <c r="J923" s="32"/>
      <c r="K923" s="5"/>
      <c r="L923" s="50"/>
      <c r="M923" s="50"/>
      <c r="N923" s="50"/>
      <c r="O923" s="50"/>
      <c r="P923" s="50"/>
      <c r="Q923" s="5"/>
      <c r="R923" s="65"/>
      <c r="AN923" s="63" t="s">
        <v>4154</v>
      </c>
      <c r="AZ923" s="37" t="str">
        <f>IFERROR(IF(COUNTA(H923,I923,J923)=3,DATE(J923,MATCH(I923,{"Jan";"Feb";"Mar";"Apr";"May";"Jun";"Jul";"Aug";"Sep";"Oct";"Nov";"Dec"},0),H923),""),"")</f>
        <v/>
      </c>
      <c r="CB923" s="65"/>
    </row>
    <row r="924" spans="1:80" x14ac:dyDescent="0.25">
      <c r="A924" s="50"/>
      <c r="B924" s="8" t="s">
        <v>1037</v>
      </c>
      <c r="C924" s="8" t="s">
        <v>1038</v>
      </c>
      <c r="D924" s="8" t="s">
        <v>1039</v>
      </c>
      <c r="E924" s="9"/>
      <c r="F924" s="8" t="s">
        <v>1040</v>
      </c>
      <c r="G924" s="9"/>
      <c r="H924" s="8" t="s">
        <v>1041</v>
      </c>
      <c r="I924" s="8" t="s">
        <v>1042</v>
      </c>
      <c r="J924" s="8" t="s">
        <v>1043</v>
      </c>
      <c r="K924" s="5"/>
      <c r="L924" s="40"/>
      <c r="M924" s="41"/>
      <c r="N924" s="40"/>
      <c r="O924" s="41"/>
      <c r="P924" s="40"/>
      <c r="Q924" s="5"/>
      <c r="R924" s="65"/>
      <c r="AN924" s="63" t="s">
        <v>4155</v>
      </c>
      <c r="AZ924" s="37" t="str">
        <f>IFERROR(IF(COUNTA(H924,I924,J924)=3,DATE(J924,MATCH(I924,{"Jan";"Feb";"Mar";"Apr";"May";"Jun";"Jul";"Aug";"Sep";"Oct";"Nov";"Dec"},0),H924),""),"")</f>
        <v/>
      </c>
      <c r="CB924" s="65"/>
    </row>
    <row r="925" spans="1:80" x14ac:dyDescent="0.25">
      <c r="A925" s="50"/>
      <c r="B925" s="76" t="str">
        <f ca="1">BA925&amp;BB925&amp;BC925&amp;BD925&amp;BE925&amp;BF925&amp;BG925&amp;BH925&amp;BI925&amp;BJ925&amp;BK925&amp;BL925&amp;BM925</f>
        <v/>
      </c>
      <c r="C925" s="77"/>
      <c r="D925" s="77"/>
      <c r="E925" s="77"/>
      <c r="F925" s="77"/>
      <c r="G925" s="77"/>
      <c r="H925" s="77"/>
      <c r="I925" s="77"/>
      <c r="J925" s="77"/>
      <c r="K925" s="77"/>
      <c r="L925" s="77"/>
      <c r="M925" s="77"/>
      <c r="N925" s="77"/>
      <c r="O925" s="77"/>
      <c r="P925" s="77"/>
      <c r="Q925" s="5"/>
      <c r="R925" s="65"/>
      <c r="AN925" s="63" t="s">
        <v>4156</v>
      </c>
      <c r="AZ925" s="37" t="str">
        <f>IFERROR(IF(COUNTA(H925,I925,J925)=3,DATE(J925,MATCH(I925,{"Jan";"Feb";"Mar";"Apr";"May";"Jun";"Jul";"Aug";"Sep";"Oct";"Nov";"Dec"},0),H925),""),"")</f>
        <v/>
      </c>
      <c r="BA925" s="37" t="str">
        <f>IF(AND(C913="",H923="",C923&lt;&gt;""),"Please enter a complete visit or assessment date.  ","")</f>
        <v/>
      </c>
      <c r="BB925" s="37" t="str">
        <f>IF(C923="","",IF(AND(COUNTA(C913,D913,E913)&gt;1,COUNTA(C913,D913,E913)&lt;3),"Please enter a complete visit date.  ",IF(COUNTA(C913,D913,E913)=0,"",IF(COUNTIF(AN$2:AN$7306,C913&amp;D913&amp;E913)&gt;0,"","Enter a valid visit date.  "))))</f>
        <v/>
      </c>
      <c r="BC925" s="37" t="str">
        <f>IF(AND(COUNTA(H923,I923,J923)&gt;1,COUNTA(H923,I923,J923)&lt;3),"Please enter a complete assessment date.  ",IF(COUNTA(H923,I923,J923)=0,"",IF(COUNTIF(AN$2:AN$7306,H923&amp;I923&amp;J923)&gt;0,"","Enter a valid assessment date.  ")))</f>
        <v/>
      </c>
      <c r="BD925" s="37" t="str">
        <f t="shared" ref="BD925" si="468">IF(AND(C923="",H923&amp;I923&amp;H923&amp;J923&lt;&gt;""),"Information on this lesion exists, but no evaluation result is entered.  ","")</f>
        <v/>
      </c>
      <c r="BE925" s="37" t="str">
        <f ca="1">IF(C923="","",IF(AZ913="","",IF(AZ913&gt;NOW(),"Visit date is in the future.  ","")))</f>
        <v/>
      </c>
      <c r="BF925" s="37" t="str">
        <f t="shared" ref="BF925" ca="1" si="469">IF(AZ923&lt;&gt;"",IF(AZ923&gt;NOW(),"Assessment date is in the future.  ",""),"")</f>
        <v/>
      </c>
      <c r="BG925" s="37" t="str">
        <f t="shared" ref="BG925" si="470">IF(AND(C923&lt;&gt;"",F923&lt;&gt;""),"The result cannot be provided if indicated as Not Done.  ","")</f>
        <v/>
      </c>
      <c r="BH925" s="37" t="str">
        <f>IF(AZ913="","",IF(AZ913&lt;=AZ907,"Visit date is not after visit or assessment dates in the prior visit.  ",""))</f>
        <v/>
      </c>
      <c r="BI925" s="37" t="str">
        <f>IF(AZ923&lt;&gt;"",IF(AZ923&lt;=AZ907,"Assessment date is not after visit or assessment dates in the prior visit.  ",""),"")</f>
        <v/>
      </c>
      <c r="BJ925" s="37" t="str">
        <f>IF(AND(C910="",OR(C923&lt;&gt;"",F923&lt;&gt;"")),"The Visit ID is missing.  ","")</f>
        <v/>
      </c>
      <c r="BK925" s="37" t="str">
        <f>IF(AND(OR(C923&lt;&gt;"",F923&lt;&gt;""),C$25=""),"No V0 lesion information exists for this same lesion (if you are adding a NEW lesion, go to New Lesion section).  ","")</f>
        <v/>
      </c>
      <c r="BL925" s="37" t="str">
        <f t="shared" ref="BL925" si="471">IF(AND(C923&lt;&gt;"",D923=""),"Select a Unit.  ","")</f>
        <v/>
      </c>
      <c r="BM925" s="37" t="str">
        <f>IF(AND(C923&lt;&gt;"",COUNTIF(AJ$2:AJ$21,C910)&gt;1),"Visit ID already used.  ","")</f>
        <v/>
      </c>
      <c r="CA925" s="37" t="str">
        <f ca="1">IF(BA925&amp;BB925&amp;BC925&amp;BD925&amp;BE925&amp;BF925&amp;BG925&amp;BH925&amp;BI925&amp;BJ925&amp;BK925&amp;BL925&amp;BM925&amp;BN925&amp;BO925&amp;BP925&amp;BQ925&amp;BR925&amp;BS925&amp;BT925&amp;BU925&amp;BV925&amp;BW925&amp;BX925&amp;BY925&amp;BZ925&lt;&gt;"","V6Issue","V6Clean")</f>
        <v>V6Clean</v>
      </c>
      <c r="CB925" s="65"/>
    </row>
    <row r="926" spans="1:80" x14ac:dyDescent="0.25">
      <c r="A926" s="50"/>
      <c r="B926" s="77"/>
      <c r="C926" s="77"/>
      <c r="D926" s="77"/>
      <c r="E926" s="77"/>
      <c r="F926" s="77"/>
      <c r="G926" s="77"/>
      <c r="H926" s="77"/>
      <c r="I926" s="77"/>
      <c r="J926" s="77"/>
      <c r="K926" s="77"/>
      <c r="L926" s="77"/>
      <c r="M926" s="77"/>
      <c r="N926" s="77"/>
      <c r="O926" s="77"/>
      <c r="P926" s="77"/>
      <c r="Q926" s="5"/>
      <c r="R926" s="65"/>
      <c r="AN926" s="63" t="s">
        <v>4157</v>
      </c>
      <c r="AZ926" s="37" t="str">
        <f>IFERROR(IF(COUNTA(H926,I926,J926)=3,DATE(J926,MATCH(I926,{"Jan";"Feb";"Mar";"Apr";"May";"Jun";"Jul";"Aug";"Sep";"Oct";"Nov";"Dec"},0),H926),""),"")</f>
        <v/>
      </c>
      <c r="CB926" s="65"/>
    </row>
    <row r="927" spans="1:80" x14ac:dyDescent="0.25">
      <c r="A927" s="50"/>
      <c r="B927" s="5"/>
      <c r="C927" s="7"/>
      <c r="D927" s="7"/>
      <c r="E927" s="7"/>
      <c r="F927" s="7"/>
      <c r="G927" s="5"/>
      <c r="H927" s="12" t="s">
        <v>92</v>
      </c>
      <c r="I927" s="5"/>
      <c r="J927" s="5"/>
      <c r="K927" s="5"/>
      <c r="L927" s="50"/>
      <c r="M927" s="5"/>
      <c r="N927" s="5"/>
      <c r="O927" s="5"/>
      <c r="P927" s="5"/>
      <c r="Q927" s="5"/>
      <c r="R927" s="65"/>
      <c r="AN927" s="63" t="s">
        <v>4158</v>
      </c>
      <c r="AZ927" s="37" t="str">
        <f>IFERROR(IF(COUNTA(H927,I927,J927)=3,DATE(J927,MATCH(I927,{"Jan";"Feb";"Mar";"Apr";"May";"Jun";"Jul";"Aug";"Sep";"Oct";"Nov";"Dec"},0),H927),""),"")</f>
        <v/>
      </c>
      <c r="CB927" s="65"/>
    </row>
    <row r="928" spans="1:80" x14ac:dyDescent="0.25">
      <c r="A928" s="50"/>
      <c r="B928" s="5"/>
      <c r="C928" s="7" t="s">
        <v>35</v>
      </c>
      <c r="D928" s="7" t="s">
        <v>36</v>
      </c>
      <c r="E928" s="7"/>
      <c r="F928" s="7" t="s">
        <v>315</v>
      </c>
      <c r="G928" s="5"/>
      <c r="H928" s="7" t="s">
        <v>47</v>
      </c>
      <c r="I928" s="7" t="s">
        <v>48</v>
      </c>
      <c r="J928" s="7" t="s">
        <v>49</v>
      </c>
      <c r="K928" s="5"/>
      <c r="L928" s="50"/>
      <c r="M928" s="5"/>
      <c r="N928" s="5"/>
      <c r="O928" s="5"/>
      <c r="P928" s="5"/>
      <c r="Q928" s="5"/>
      <c r="R928" s="65"/>
      <c r="AN928" s="63" t="s">
        <v>4159</v>
      </c>
      <c r="AZ928" s="37" t="str">
        <f>IFERROR(IF(COUNTA(H928,I928,J928)=3,DATE(J928,MATCH(I928,{"Jan";"Feb";"Mar";"Apr";"May";"Jun";"Jul";"Aug";"Sep";"Oct";"Nov";"Dec"},0),H928),""),"")</f>
        <v/>
      </c>
      <c r="CB928" s="65"/>
    </row>
    <row r="929" spans="1:80" x14ac:dyDescent="0.25">
      <c r="A929" s="50"/>
      <c r="B929" s="39" t="str">
        <f xml:space="preserve"> C910&amp;"  Target Lesion (T3)"</f>
        <v>V6  Target Lesion (T3)</v>
      </c>
      <c r="C929" s="16"/>
      <c r="D929" s="15" t="s">
        <v>9</v>
      </c>
      <c r="E929" s="5"/>
      <c r="F929" s="17"/>
      <c r="G929" s="5"/>
      <c r="H929" s="32"/>
      <c r="I929" s="32"/>
      <c r="J929" s="32"/>
      <c r="K929" s="5"/>
      <c r="L929" s="50"/>
      <c r="M929" s="50"/>
      <c r="N929" s="50"/>
      <c r="O929" s="50"/>
      <c r="P929" s="50"/>
      <c r="Q929" s="5"/>
      <c r="R929" s="65"/>
      <c r="AN929" s="63" t="s">
        <v>4160</v>
      </c>
      <c r="AZ929" s="37" t="str">
        <f>IFERROR(IF(COUNTA(H929,I929,J929)=3,DATE(J929,MATCH(I929,{"Jan";"Feb";"Mar";"Apr";"May";"Jun";"Jul";"Aug";"Sep";"Oct";"Nov";"Dec"},0),H929),""),"")</f>
        <v/>
      </c>
      <c r="CB929" s="65"/>
    </row>
    <row r="930" spans="1:80" x14ac:dyDescent="0.25">
      <c r="A930" s="50"/>
      <c r="B930" s="8" t="s">
        <v>1044</v>
      </c>
      <c r="C930" s="8" t="s">
        <v>1045</v>
      </c>
      <c r="D930" s="8" t="s">
        <v>1046</v>
      </c>
      <c r="E930" s="9"/>
      <c r="F930" s="8" t="s">
        <v>1047</v>
      </c>
      <c r="G930" s="9"/>
      <c r="H930" s="8" t="s">
        <v>1048</v>
      </c>
      <c r="I930" s="8" t="s">
        <v>1049</v>
      </c>
      <c r="J930" s="8" t="s">
        <v>1050</v>
      </c>
      <c r="K930" s="5"/>
      <c r="L930" s="40"/>
      <c r="M930" s="41"/>
      <c r="N930" s="40"/>
      <c r="O930" s="41"/>
      <c r="P930" s="40"/>
      <c r="Q930" s="5"/>
      <c r="R930" s="65"/>
      <c r="AN930" s="63" t="s">
        <v>4161</v>
      </c>
      <c r="AZ930" s="37" t="str">
        <f>IFERROR(IF(COUNTA(H930,I930,J930)=3,DATE(J930,MATCH(I930,{"Jan";"Feb";"Mar";"Apr";"May";"Jun";"Jul";"Aug";"Sep";"Oct";"Nov";"Dec"},0),H930),""),"")</f>
        <v/>
      </c>
      <c r="CB930" s="65"/>
    </row>
    <row r="931" spans="1:80" x14ac:dyDescent="0.25">
      <c r="A931" s="50"/>
      <c r="B931" s="76" t="str">
        <f ca="1">BA931&amp;BB931&amp;BC931&amp;BD931&amp;BE931&amp;BF931&amp;BG931&amp;BH931&amp;BI931&amp;BJ931&amp;BK931&amp;BL931&amp;BM931</f>
        <v/>
      </c>
      <c r="C931" s="77"/>
      <c r="D931" s="77"/>
      <c r="E931" s="77"/>
      <c r="F931" s="77"/>
      <c r="G931" s="77"/>
      <c r="H931" s="77"/>
      <c r="I931" s="77"/>
      <c r="J931" s="77"/>
      <c r="K931" s="77"/>
      <c r="L931" s="77"/>
      <c r="M931" s="77"/>
      <c r="N931" s="77"/>
      <c r="O931" s="77"/>
      <c r="P931" s="77"/>
      <c r="Q931" s="5"/>
      <c r="R931" s="65"/>
      <c r="AN931" s="63" t="s">
        <v>4162</v>
      </c>
      <c r="AZ931" s="37" t="str">
        <f>IFERROR(IF(COUNTA(H931,I931,J931)=3,DATE(J931,MATCH(I931,{"Jan";"Feb";"Mar";"Apr";"May";"Jun";"Jul";"Aug";"Sep";"Oct";"Nov";"Dec"},0),H931),""),"")</f>
        <v/>
      </c>
      <c r="BA931" s="37" t="str">
        <f>IF(AND(C913="",H929="",C929&lt;&gt;""),"Please enter a complete visit or assessment date.  ","")</f>
        <v/>
      </c>
      <c r="BB931" s="37" t="str">
        <f>IF(C929="","",IF(AND(COUNTA(C913,D913,E913)&gt;1,COUNTA(C913,D913,E913)&lt;3),"Please enter a complete visit date.  ",IF(COUNTA(C913,D913,E913)=0,"",IF(COUNTIF(AN$2:AN$7306,C913&amp;D913&amp;E913)&gt;0,"","Enter a valid visit date.  "))))</f>
        <v/>
      </c>
      <c r="BC931" s="37" t="str">
        <f>IF(AND(COUNTA(H929,I929,J929)&gt;1,COUNTA(H929,I929,J929)&lt;3),"Please enter a complete assessment date.  ",IF(COUNTA(H929,I929,J929)=0,"",IF(COUNTIF(AN$2:AN$7306,H929&amp;I929&amp;J929)&gt;0,"","Enter a valid assessment date.  ")))</f>
        <v/>
      </c>
      <c r="BD931" s="37" t="str">
        <f t="shared" ref="BD931" si="472">IF(AND(C929="",H929&amp;I929&amp;H929&amp;J929&lt;&gt;""),"Information on this lesion exists, but no evaluation result is entered.  ","")</f>
        <v/>
      </c>
      <c r="BE931" s="37" t="str">
        <f ca="1">IF(C929="","",IF(AZ913="","",IF(AZ913&gt;NOW(),"Visit date is in the future.  ","")))</f>
        <v/>
      </c>
      <c r="BF931" s="37" t="str">
        <f t="shared" ref="BF931" ca="1" si="473">IF(AZ929&lt;&gt;"",IF(AZ929&gt;NOW(),"Assessment date is in the future.  ",""),"")</f>
        <v/>
      </c>
      <c r="BG931" s="37" t="str">
        <f t="shared" ref="BG931" si="474">IF(AND(C929&lt;&gt;"",F929&lt;&gt;""),"The result cannot be provided if indicated as Not Done.  ","")</f>
        <v/>
      </c>
      <c r="BH931" s="37" t="str">
        <f>IF(AZ913="","",IF(AZ913&lt;=AZ907,"Visit date is not after visit or assessment dates in the prior visit.  ",""))</f>
        <v/>
      </c>
      <c r="BI931" s="37" t="str">
        <f>IF(AZ929&lt;&gt;"",IF(AZ929&lt;=AZ907,"Assessment date is not after visit or assessment dates in the prior visit.  ",""),"")</f>
        <v/>
      </c>
      <c r="BJ931" s="37" t="str">
        <f>IF(AND(C910="",OR(C929&lt;&gt;"",F929&lt;&gt;"")),"The Visit ID is missing.  ","")</f>
        <v/>
      </c>
      <c r="BK931" s="37" t="str">
        <f>IF(AND(OR(C929&lt;&gt;"",F929&lt;&gt;""),C$31=""),"No V0 lesion information exists for this same lesion (if you are adding a NEW lesion, go to New Lesion section).  ","")</f>
        <v/>
      </c>
      <c r="BL931" s="37" t="str">
        <f t="shared" ref="BL931" si="475">IF(AND(C929&lt;&gt;"",D929=""),"Select a Unit.  ","")</f>
        <v/>
      </c>
      <c r="BM931" s="37" t="str">
        <f>IF(AND(C929&lt;&gt;"",COUNTIF(AJ$2:AJ$21,C910)&gt;1),"Visit ID already used.  ","")</f>
        <v/>
      </c>
      <c r="CA931" s="37" t="str">
        <f ca="1">IF(BA931&amp;BB931&amp;BC931&amp;BD931&amp;BE931&amp;BF931&amp;BG931&amp;BH931&amp;BI931&amp;BJ931&amp;BK931&amp;BL931&amp;BM931&amp;BN931&amp;BO931&amp;BP931&amp;BQ931&amp;BR931&amp;BS931&amp;BT931&amp;BU931&amp;BV931&amp;BW931&amp;BX931&amp;BY931&amp;BZ931&lt;&gt;"","V6Issue","V6Clean")</f>
        <v>V6Clean</v>
      </c>
      <c r="CB931" s="65"/>
    </row>
    <row r="932" spans="1:80" x14ac:dyDescent="0.25">
      <c r="A932" s="50"/>
      <c r="B932" s="77"/>
      <c r="C932" s="77"/>
      <c r="D932" s="77"/>
      <c r="E932" s="77"/>
      <c r="F932" s="77"/>
      <c r="G932" s="77"/>
      <c r="H932" s="77"/>
      <c r="I932" s="77"/>
      <c r="J932" s="77"/>
      <c r="K932" s="77"/>
      <c r="L932" s="77"/>
      <c r="M932" s="77"/>
      <c r="N932" s="77"/>
      <c r="O932" s="77"/>
      <c r="P932" s="77"/>
      <c r="Q932" s="5"/>
      <c r="R932" s="65"/>
      <c r="AN932" s="63" t="s">
        <v>4163</v>
      </c>
      <c r="AZ932" s="37" t="str">
        <f>IFERROR(IF(COUNTA(H932,I932,J932)=3,DATE(J932,MATCH(I932,{"Jan";"Feb";"Mar";"Apr";"May";"Jun";"Jul";"Aug";"Sep";"Oct";"Nov";"Dec"},0),H932),""),"")</f>
        <v/>
      </c>
      <c r="CB932" s="65"/>
    </row>
    <row r="933" spans="1:80" x14ac:dyDescent="0.25">
      <c r="A933" s="50"/>
      <c r="B933" s="5"/>
      <c r="C933" s="7"/>
      <c r="D933" s="7"/>
      <c r="E933" s="7"/>
      <c r="F933" s="7"/>
      <c r="G933" s="5"/>
      <c r="H933" s="12" t="s">
        <v>92</v>
      </c>
      <c r="I933" s="5"/>
      <c r="J933" s="5"/>
      <c r="K933" s="5"/>
      <c r="L933" s="50"/>
      <c r="M933" s="5"/>
      <c r="N933" s="5"/>
      <c r="O933" s="5"/>
      <c r="P933" s="5"/>
      <c r="Q933" s="5"/>
      <c r="R933" s="65"/>
      <c r="AN933" s="63" t="s">
        <v>4164</v>
      </c>
      <c r="AZ933" s="37" t="str">
        <f>IFERROR(IF(COUNTA(H933,I933,J933)=3,DATE(J933,MATCH(I933,{"Jan";"Feb";"Mar";"Apr";"May";"Jun";"Jul";"Aug";"Sep";"Oct";"Nov";"Dec"},0),H933),""),"")</f>
        <v/>
      </c>
      <c r="CB933" s="65"/>
    </row>
    <row r="934" spans="1:80" x14ac:dyDescent="0.25">
      <c r="A934" s="50"/>
      <c r="B934" s="5"/>
      <c r="C934" s="7" t="s">
        <v>35</v>
      </c>
      <c r="D934" s="7" t="s">
        <v>36</v>
      </c>
      <c r="E934" s="7"/>
      <c r="F934" s="7" t="s">
        <v>315</v>
      </c>
      <c r="G934" s="5"/>
      <c r="H934" s="7" t="s">
        <v>47</v>
      </c>
      <c r="I934" s="7" t="s">
        <v>48</v>
      </c>
      <c r="J934" s="7" t="s">
        <v>49</v>
      </c>
      <c r="K934" s="5"/>
      <c r="L934" s="50"/>
      <c r="M934" s="5"/>
      <c r="N934" s="5"/>
      <c r="O934" s="5"/>
      <c r="P934" s="5"/>
      <c r="Q934" s="5"/>
      <c r="R934" s="65"/>
      <c r="AN934" s="63" t="s">
        <v>4165</v>
      </c>
      <c r="AZ934" s="37" t="str">
        <f>IFERROR(IF(COUNTA(H934,I934,J934)=3,DATE(J934,MATCH(I934,{"Jan";"Feb";"Mar";"Apr";"May";"Jun";"Jul";"Aug";"Sep";"Oct";"Nov";"Dec"},0),H934),""),"")</f>
        <v/>
      </c>
      <c r="CB934" s="65"/>
    </row>
    <row r="935" spans="1:80" x14ac:dyDescent="0.25">
      <c r="A935" s="50"/>
      <c r="B935" s="39" t="str">
        <f xml:space="preserve"> C910&amp;"  Target Lesion (T4)"</f>
        <v>V6  Target Lesion (T4)</v>
      </c>
      <c r="C935" s="16"/>
      <c r="D935" s="15" t="s">
        <v>9</v>
      </c>
      <c r="E935" s="5"/>
      <c r="F935" s="17"/>
      <c r="G935" s="5"/>
      <c r="H935" s="32"/>
      <c r="I935" s="32"/>
      <c r="J935" s="32"/>
      <c r="K935" s="5"/>
      <c r="L935" s="50"/>
      <c r="M935" s="50"/>
      <c r="N935" s="50"/>
      <c r="O935" s="50"/>
      <c r="P935" s="50"/>
      <c r="Q935" s="5"/>
      <c r="R935" s="65"/>
      <c r="AN935" s="63" t="s">
        <v>4166</v>
      </c>
      <c r="AZ935" s="37" t="str">
        <f>IFERROR(IF(COUNTA(H935,I935,J935)=3,DATE(J935,MATCH(I935,{"Jan";"Feb";"Mar";"Apr";"May";"Jun";"Jul";"Aug";"Sep";"Oct";"Nov";"Dec"},0),H935),""),"")</f>
        <v/>
      </c>
      <c r="CB935" s="65"/>
    </row>
    <row r="936" spans="1:80" x14ac:dyDescent="0.25">
      <c r="A936" s="50"/>
      <c r="B936" s="8" t="s">
        <v>1051</v>
      </c>
      <c r="C936" s="8" t="s">
        <v>1052</v>
      </c>
      <c r="D936" s="8" t="s">
        <v>1053</v>
      </c>
      <c r="E936" s="9"/>
      <c r="F936" s="8" t="s">
        <v>1054</v>
      </c>
      <c r="G936" s="9"/>
      <c r="H936" s="8" t="s">
        <v>1055</v>
      </c>
      <c r="I936" s="8" t="s">
        <v>1056</v>
      </c>
      <c r="J936" s="8" t="s">
        <v>1057</v>
      </c>
      <c r="K936" s="5"/>
      <c r="L936" s="40"/>
      <c r="M936" s="41"/>
      <c r="N936" s="40"/>
      <c r="O936" s="41"/>
      <c r="P936" s="40"/>
      <c r="Q936" s="5"/>
      <c r="R936" s="65"/>
      <c r="AN936" s="63" t="s">
        <v>4167</v>
      </c>
      <c r="AZ936" s="37" t="str">
        <f>IFERROR(IF(COUNTA(H936,I936,J936)=3,DATE(J936,MATCH(I936,{"Jan";"Feb";"Mar";"Apr";"May";"Jun";"Jul";"Aug";"Sep";"Oct";"Nov";"Dec"},0),H936),""),"")</f>
        <v/>
      </c>
      <c r="CB936" s="65"/>
    </row>
    <row r="937" spans="1:80" x14ac:dyDescent="0.25">
      <c r="A937" s="50"/>
      <c r="B937" s="76" t="str">
        <f ca="1">BA937&amp;BB937&amp;BC937&amp;BD937&amp;BE937&amp;BF937&amp;BG937&amp;BH937&amp;BI937&amp;BJ937&amp;BK937&amp;BL937&amp;BM937</f>
        <v/>
      </c>
      <c r="C937" s="77"/>
      <c r="D937" s="77"/>
      <c r="E937" s="77"/>
      <c r="F937" s="77"/>
      <c r="G937" s="77"/>
      <c r="H937" s="77"/>
      <c r="I937" s="77"/>
      <c r="J937" s="77"/>
      <c r="K937" s="77"/>
      <c r="L937" s="77"/>
      <c r="M937" s="77"/>
      <c r="N937" s="77"/>
      <c r="O937" s="77"/>
      <c r="P937" s="77"/>
      <c r="Q937" s="5"/>
      <c r="R937" s="65"/>
      <c r="AN937" s="63" t="s">
        <v>4168</v>
      </c>
      <c r="AZ937" s="37" t="str">
        <f>IFERROR(IF(COUNTA(H937,I937,J937)=3,DATE(J937,MATCH(I937,{"Jan";"Feb";"Mar";"Apr";"May";"Jun";"Jul";"Aug";"Sep";"Oct";"Nov";"Dec"},0),H937),""),"")</f>
        <v/>
      </c>
      <c r="BA937" s="37" t="str">
        <f>IF(AND(C913="",H935="",C935&lt;&gt;""),"Please enter a complete visit or assessment date.  ","")</f>
        <v/>
      </c>
      <c r="BB937" s="37" t="str">
        <f>IF(C935="","",IF(AND(COUNTA(C913,D913,E913)&gt;1,COUNTA(C913,D913,E913)&lt;3),"Please enter a complete visit date.  ",IF(COUNTA(C913,D913,E913)=0,"",IF(COUNTIF(AN$2:AN$7306,C913&amp;D913&amp;E913)&gt;0,"","Enter a valid visit date.  "))))</f>
        <v/>
      </c>
      <c r="BC937" s="37" t="str">
        <f>IF(AND(COUNTA(H935,I935,J935)&gt;1,COUNTA(H935,I935,J935)&lt;3),"Please enter a complete assessment date.  ",IF(COUNTA(H935,I935,J935)=0,"",IF(COUNTIF(AN$2:AN$7306,H935&amp;I935&amp;J935)&gt;0,"","Enter a valid assessment date.  ")))</f>
        <v/>
      </c>
      <c r="BD937" s="37" t="str">
        <f t="shared" ref="BD937" si="476">IF(AND(C935="",H935&amp;I935&amp;H935&amp;J935&lt;&gt;""),"Information on this lesion exists, but no evaluation result is entered.  ","")</f>
        <v/>
      </c>
      <c r="BE937" s="37" t="str">
        <f ca="1">IF(C935="","",IF(AZ913="","",IF(AZ913&gt;NOW(),"Visit date is in the future.  ","")))</f>
        <v/>
      </c>
      <c r="BF937" s="37" t="str">
        <f t="shared" ref="BF937" ca="1" si="477">IF(AZ935&lt;&gt;"",IF(AZ935&gt;NOW(),"Assessment date is in the future.  ",""),"")</f>
        <v/>
      </c>
      <c r="BG937" s="37" t="str">
        <f t="shared" ref="BG937" si="478">IF(AND(C935&lt;&gt;"",F935&lt;&gt;""),"The result cannot be provided if indicated as Not Done.  ","")</f>
        <v/>
      </c>
      <c r="BH937" s="37" t="str">
        <f>IF(AZ913="","",IF(AZ913&lt;=AZ907,"Visit date is not after visit or assessment dates in the prior visit.  ",""))</f>
        <v/>
      </c>
      <c r="BI937" s="37" t="str">
        <f>IF(AZ935&lt;&gt;"",IF(AZ935&lt;=AZ907,"Assessment date is not after visit or assessment dates in the prior visit.  ",""),"")</f>
        <v/>
      </c>
      <c r="BJ937" s="37" t="str">
        <f>IF(AND(C910="",OR(C935&lt;&gt;"",F935&lt;&gt;"")),"The Visit ID is missing.  ","")</f>
        <v/>
      </c>
      <c r="BK937" s="37" t="str">
        <f>IF(AND(OR(C935&lt;&gt;"",F935&lt;&gt;""),C$37=""),"No V0 lesion information exists for this same lesion (if you are adding a NEW lesion, go to New Lesion section).  ","")</f>
        <v/>
      </c>
      <c r="BL937" s="37" t="str">
        <f t="shared" ref="BL937" si="479">IF(AND(C935&lt;&gt;"",D935=""),"Select a Unit.  ","")</f>
        <v/>
      </c>
      <c r="BM937" s="37" t="str">
        <f>IF(AND(C935&lt;&gt;"",COUNTIF(AJ$2:AJ$21,C910)&gt;1),"Visit ID already used.  ","")</f>
        <v/>
      </c>
      <c r="CA937" s="37" t="str">
        <f ca="1">IF(BA937&amp;BB937&amp;BC937&amp;BD937&amp;BE937&amp;BF937&amp;BG937&amp;BH937&amp;BI937&amp;BJ937&amp;BK937&amp;BL937&amp;BM937&amp;BN937&amp;BO937&amp;BP937&amp;BQ937&amp;BR937&amp;BS937&amp;BT937&amp;BU937&amp;BV937&amp;BW937&amp;BX937&amp;BY937&amp;BZ937&lt;&gt;"","V6Issue","V6Clean")</f>
        <v>V6Clean</v>
      </c>
      <c r="CB937" s="65"/>
    </row>
    <row r="938" spans="1:80" x14ac:dyDescent="0.25">
      <c r="A938" s="50"/>
      <c r="B938" s="77"/>
      <c r="C938" s="77"/>
      <c r="D938" s="77"/>
      <c r="E938" s="77"/>
      <c r="F938" s="77"/>
      <c r="G938" s="77"/>
      <c r="H938" s="77"/>
      <c r="I938" s="77"/>
      <c r="J938" s="77"/>
      <c r="K938" s="77"/>
      <c r="L938" s="77"/>
      <c r="M938" s="77"/>
      <c r="N938" s="77"/>
      <c r="O938" s="77"/>
      <c r="P938" s="77"/>
      <c r="Q938" s="50"/>
      <c r="R938" s="65"/>
      <c r="S938" s="67"/>
      <c r="T938" s="67"/>
      <c r="U938" s="67"/>
      <c r="V938" s="67"/>
      <c r="W938" s="67"/>
      <c r="X938" s="67"/>
      <c r="Y938" s="67"/>
      <c r="Z938" s="67"/>
      <c r="AA938" s="67"/>
      <c r="AB938" s="67"/>
      <c r="AC938" s="67"/>
      <c r="AD938" s="67"/>
      <c r="AE938" s="67"/>
      <c r="AF938" s="67"/>
      <c r="AG938" s="67"/>
      <c r="AH938" s="67"/>
      <c r="AI938" s="67"/>
      <c r="AK938" s="67"/>
      <c r="AL938" s="67"/>
      <c r="AM938" s="67"/>
      <c r="AN938" s="63" t="s">
        <v>4169</v>
      </c>
      <c r="AO938" s="67"/>
      <c r="AP938" s="67"/>
      <c r="AQ938" s="67"/>
      <c r="AR938" s="67"/>
      <c r="AS938" s="67"/>
      <c r="AT938" s="67"/>
      <c r="AU938" s="67"/>
      <c r="AV938" s="67"/>
      <c r="AW938" s="67"/>
      <c r="AX938" s="67"/>
      <c r="AY938" s="67"/>
      <c r="AZ938" s="37" t="str">
        <f>IFERROR(IF(COUNTA(H938,I938,J938)=3,DATE(J938,MATCH(I938,{"Jan";"Feb";"Mar";"Apr";"May";"Jun";"Jul";"Aug";"Sep";"Oct";"Nov";"Dec"},0),H938),""),"")</f>
        <v/>
      </c>
      <c r="CB938" s="65"/>
    </row>
    <row r="939" spans="1:80" x14ac:dyDescent="0.25">
      <c r="A939" s="50"/>
      <c r="B939" s="5"/>
      <c r="C939" s="7"/>
      <c r="D939" s="7"/>
      <c r="E939" s="7"/>
      <c r="F939" s="7"/>
      <c r="G939" s="5"/>
      <c r="H939" s="12" t="s">
        <v>92</v>
      </c>
      <c r="I939" s="5"/>
      <c r="J939" s="5"/>
      <c r="K939" s="5"/>
      <c r="L939" s="50"/>
      <c r="M939" s="5"/>
      <c r="N939" s="5"/>
      <c r="O939" s="5"/>
      <c r="P939" s="5"/>
      <c r="Q939" s="50"/>
      <c r="R939" s="65"/>
      <c r="S939" s="67"/>
      <c r="T939" s="67"/>
      <c r="U939" s="67"/>
      <c r="V939" s="67"/>
      <c r="W939" s="67"/>
      <c r="X939" s="67"/>
      <c r="Y939" s="67"/>
      <c r="Z939" s="67"/>
      <c r="AA939" s="67"/>
      <c r="AB939" s="67"/>
      <c r="AC939" s="67"/>
      <c r="AD939" s="67"/>
      <c r="AE939" s="67"/>
      <c r="AF939" s="67"/>
      <c r="AG939" s="67"/>
      <c r="AH939" s="67"/>
      <c r="AI939" s="67"/>
      <c r="AK939" s="67"/>
      <c r="AL939" s="67"/>
      <c r="AM939" s="67"/>
      <c r="AN939" s="63" t="s">
        <v>4170</v>
      </c>
      <c r="AO939" s="67"/>
      <c r="AP939" s="67"/>
      <c r="AQ939" s="67"/>
      <c r="AR939" s="67"/>
      <c r="AS939" s="67"/>
      <c r="AT939" s="67"/>
      <c r="AU939" s="67"/>
      <c r="AV939" s="67"/>
      <c r="AW939" s="67"/>
      <c r="AX939" s="67"/>
      <c r="AY939" s="67"/>
      <c r="AZ939" s="37" t="str">
        <f>IFERROR(IF(COUNTA(H939,I939,J939)=3,DATE(J939,MATCH(I939,{"Jan";"Feb";"Mar";"Apr";"May";"Jun";"Jul";"Aug";"Sep";"Oct";"Nov";"Dec"},0),H939),""),"")</f>
        <v/>
      </c>
      <c r="CB939" s="65"/>
    </row>
    <row r="940" spans="1:80" x14ac:dyDescent="0.25">
      <c r="A940" s="50"/>
      <c r="B940" s="5"/>
      <c r="C940" s="7" t="s">
        <v>35</v>
      </c>
      <c r="D940" s="7" t="s">
        <v>36</v>
      </c>
      <c r="E940" s="7"/>
      <c r="F940" s="7" t="s">
        <v>315</v>
      </c>
      <c r="G940" s="5"/>
      <c r="H940" s="7" t="s">
        <v>47</v>
      </c>
      <c r="I940" s="7" t="s">
        <v>48</v>
      </c>
      <c r="J940" s="7" t="s">
        <v>49</v>
      </c>
      <c r="K940" s="5"/>
      <c r="L940" s="50"/>
      <c r="M940" s="5"/>
      <c r="N940" s="5"/>
      <c r="O940" s="5"/>
      <c r="P940" s="5"/>
      <c r="Q940" s="50"/>
      <c r="R940" s="65"/>
      <c r="S940" s="67"/>
      <c r="T940" s="67"/>
      <c r="U940" s="67"/>
      <c r="V940" s="67"/>
      <c r="W940" s="67"/>
      <c r="X940" s="67"/>
      <c r="Y940" s="67"/>
      <c r="Z940" s="67"/>
      <c r="AA940" s="67"/>
      <c r="AB940" s="67"/>
      <c r="AC940" s="67"/>
      <c r="AD940" s="67"/>
      <c r="AE940" s="67"/>
      <c r="AF940" s="67"/>
      <c r="AG940" s="67"/>
      <c r="AH940" s="67"/>
      <c r="AI940" s="67"/>
      <c r="AK940" s="67"/>
      <c r="AL940" s="67"/>
      <c r="AM940" s="67"/>
      <c r="AN940" s="63" t="s">
        <v>4171</v>
      </c>
      <c r="AO940" s="67"/>
      <c r="AP940" s="67"/>
      <c r="AQ940" s="67"/>
      <c r="AR940" s="67"/>
      <c r="AS940" s="67"/>
      <c r="AT940" s="67"/>
      <c r="AU940" s="67"/>
      <c r="AV940" s="67"/>
      <c r="AW940" s="67"/>
      <c r="AX940" s="67"/>
      <c r="AY940" s="67"/>
      <c r="AZ940" s="37" t="str">
        <f>IFERROR(IF(COUNTA(H940,I940,J940)=3,DATE(J940,MATCH(I940,{"Jan";"Feb";"Mar";"Apr";"May";"Jun";"Jul";"Aug";"Sep";"Oct";"Nov";"Dec"},0),H940),""),"")</f>
        <v/>
      </c>
      <c r="CB940" s="65"/>
    </row>
    <row r="941" spans="1:80" x14ac:dyDescent="0.25">
      <c r="A941" s="50"/>
      <c r="B941" s="39" t="str">
        <f xml:space="preserve"> C910&amp;"  Target Lesion (T5)"</f>
        <v>V6  Target Lesion (T5)</v>
      </c>
      <c r="C941" s="16"/>
      <c r="D941" s="15" t="s">
        <v>9</v>
      </c>
      <c r="E941" s="5"/>
      <c r="F941" s="17"/>
      <c r="G941" s="5"/>
      <c r="H941" s="32"/>
      <c r="I941" s="32"/>
      <c r="J941" s="32"/>
      <c r="K941" s="5"/>
      <c r="L941" s="50"/>
      <c r="M941" s="50"/>
      <c r="N941" s="50"/>
      <c r="O941" s="50"/>
      <c r="P941" s="50"/>
      <c r="Q941" s="50"/>
      <c r="R941" s="65"/>
      <c r="S941" s="67"/>
      <c r="T941" s="67"/>
      <c r="U941" s="67"/>
      <c r="V941" s="67"/>
      <c r="W941" s="67"/>
      <c r="X941" s="67"/>
      <c r="Y941" s="67"/>
      <c r="Z941" s="67"/>
      <c r="AA941" s="67"/>
      <c r="AB941" s="67"/>
      <c r="AC941" s="67"/>
      <c r="AD941" s="67"/>
      <c r="AE941" s="67"/>
      <c r="AF941" s="67"/>
      <c r="AG941" s="67"/>
      <c r="AH941" s="67"/>
      <c r="AI941" s="67"/>
      <c r="AK941" s="67"/>
      <c r="AL941" s="67"/>
      <c r="AM941" s="67"/>
      <c r="AN941" s="63" t="s">
        <v>4172</v>
      </c>
      <c r="AO941" s="67"/>
      <c r="AP941" s="67"/>
      <c r="AQ941" s="67"/>
      <c r="AR941" s="67"/>
      <c r="AS941" s="67"/>
      <c r="AT941" s="67"/>
      <c r="AU941" s="67"/>
      <c r="AV941" s="67"/>
      <c r="AW941" s="67"/>
      <c r="AX941" s="67"/>
      <c r="AY941" s="67"/>
      <c r="AZ941" s="37" t="str">
        <f>IFERROR(IF(COUNTA(H941,I941,J941)=3,DATE(J941,MATCH(I941,{"Jan";"Feb";"Mar";"Apr";"May";"Jun";"Jul";"Aug";"Sep";"Oct";"Nov";"Dec"},0),H941),""),"")</f>
        <v/>
      </c>
      <c r="CB941" s="65"/>
    </row>
    <row r="942" spans="1:80" x14ac:dyDescent="0.25">
      <c r="A942" s="50"/>
      <c r="B942" s="8" t="s">
        <v>1058</v>
      </c>
      <c r="C942" s="8" t="s">
        <v>1059</v>
      </c>
      <c r="D942" s="8" t="s">
        <v>1060</v>
      </c>
      <c r="E942" s="9"/>
      <c r="F942" s="8" t="s">
        <v>1061</v>
      </c>
      <c r="G942" s="9"/>
      <c r="H942" s="8" t="s">
        <v>1062</v>
      </c>
      <c r="I942" s="8" t="s">
        <v>1063</v>
      </c>
      <c r="J942" s="8" t="s">
        <v>1064</v>
      </c>
      <c r="K942" s="5"/>
      <c r="L942" s="40"/>
      <c r="M942" s="41"/>
      <c r="N942" s="40"/>
      <c r="O942" s="41"/>
      <c r="P942" s="40"/>
      <c r="Q942" s="50"/>
      <c r="R942" s="65"/>
      <c r="S942" s="67"/>
      <c r="T942" s="67"/>
      <c r="U942" s="67"/>
      <c r="V942" s="67"/>
      <c r="W942" s="67"/>
      <c r="X942" s="67"/>
      <c r="Y942" s="67"/>
      <c r="Z942" s="67"/>
      <c r="AA942" s="67"/>
      <c r="AB942" s="67"/>
      <c r="AC942" s="67"/>
      <c r="AD942" s="67"/>
      <c r="AE942" s="67"/>
      <c r="AF942" s="67"/>
      <c r="AG942" s="67"/>
      <c r="AH942" s="67"/>
      <c r="AI942" s="67"/>
      <c r="AK942" s="67"/>
      <c r="AL942" s="67"/>
      <c r="AM942" s="67"/>
      <c r="AN942" s="63" t="s">
        <v>4173</v>
      </c>
      <c r="AO942" s="67"/>
      <c r="AP942" s="67"/>
      <c r="AQ942" s="67"/>
      <c r="AR942" s="67"/>
      <c r="AS942" s="67"/>
      <c r="AT942" s="67"/>
      <c r="AU942" s="67"/>
      <c r="AV942" s="67"/>
      <c r="AW942" s="67"/>
      <c r="AX942" s="67"/>
      <c r="AY942" s="67"/>
      <c r="AZ942" s="37" t="str">
        <f>IFERROR(IF(COUNTA(H942,I942,J942)=3,DATE(J942,MATCH(I942,{"Jan";"Feb";"Mar";"Apr";"May";"Jun";"Jul";"Aug";"Sep";"Oct";"Nov";"Dec"},0),H942),""),"")</f>
        <v/>
      </c>
      <c r="CB942" s="65"/>
    </row>
    <row r="943" spans="1:80" x14ac:dyDescent="0.25">
      <c r="A943" s="50"/>
      <c r="B943" s="76" t="str">
        <f ca="1">BA943&amp;BB943&amp;BC943&amp;BD943&amp;BE943&amp;BF943&amp;BG943&amp;BH943&amp;BI943&amp;BJ943&amp;BK943&amp;BL943&amp;BM943</f>
        <v/>
      </c>
      <c r="C943" s="77"/>
      <c r="D943" s="77"/>
      <c r="E943" s="77"/>
      <c r="F943" s="77"/>
      <c r="G943" s="77"/>
      <c r="H943" s="77"/>
      <c r="I943" s="77"/>
      <c r="J943" s="77"/>
      <c r="K943" s="77"/>
      <c r="L943" s="77"/>
      <c r="M943" s="77"/>
      <c r="N943" s="77"/>
      <c r="O943" s="77"/>
      <c r="P943" s="77"/>
      <c r="Q943" s="50"/>
      <c r="R943" s="65"/>
      <c r="S943" s="67"/>
      <c r="T943" s="67"/>
      <c r="U943" s="67"/>
      <c r="V943" s="67"/>
      <c r="W943" s="67"/>
      <c r="X943" s="67"/>
      <c r="Y943" s="67"/>
      <c r="Z943" s="67"/>
      <c r="AA943" s="67"/>
      <c r="AB943" s="67"/>
      <c r="AC943" s="67"/>
      <c r="AD943" s="67"/>
      <c r="AE943" s="67"/>
      <c r="AF943" s="67"/>
      <c r="AG943" s="67"/>
      <c r="AH943" s="67"/>
      <c r="AI943" s="67"/>
      <c r="AK943" s="67"/>
      <c r="AL943" s="67"/>
      <c r="AM943" s="67"/>
      <c r="AN943" s="63" t="s">
        <v>4174</v>
      </c>
      <c r="AO943" s="67"/>
      <c r="AP943" s="67"/>
      <c r="AQ943" s="67"/>
      <c r="AR943" s="67"/>
      <c r="AS943" s="67"/>
      <c r="AT943" s="67"/>
      <c r="AU943" s="67"/>
      <c r="AV943" s="67"/>
      <c r="AW943" s="67"/>
      <c r="AX943" s="67"/>
      <c r="AY943" s="67"/>
      <c r="AZ943" s="37" t="str">
        <f>IFERROR(IF(COUNTA(H943,I943,J943)=3,DATE(J943,MATCH(I943,{"Jan";"Feb";"Mar";"Apr";"May";"Jun";"Jul";"Aug";"Sep";"Oct";"Nov";"Dec"},0),H943),""),"")</f>
        <v/>
      </c>
      <c r="BA943" s="37" t="str">
        <f>IF(AND(C913="",H941="",C941&lt;&gt;""),"Please enter a complete visit or assessment date.  ","")</f>
        <v/>
      </c>
      <c r="BB943" s="37" t="str">
        <f>IF(C941="","",IF(AND(COUNTA(C913,D913,E913)&gt;1,COUNTA(C913,D913,E913)&lt;3),"Please enter a complete visit date.  ",IF(COUNTA(C913,D913,E913)=0,"",IF(COUNTIF(AN$2:AN$7306,C913&amp;D913&amp;E913)&gt;0,"","Enter a valid visit date.  "))))</f>
        <v/>
      </c>
      <c r="BC943" s="37" t="str">
        <f>IF(AND(COUNTA(H941,I941,J941)&gt;1,COUNTA(H941,I941,J941)&lt;3),"Please enter a complete assessment date.  ",IF(COUNTA(H941,I941,J941)=0,"",IF(COUNTIF(AN$2:AN$7306,H941&amp;I941&amp;J941)&gt;0,"","Enter a valid assessment date.  ")))</f>
        <v/>
      </c>
      <c r="BD943" s="37" t="str">
        <f t="shared" ref="BD943" si="480">IF(AND(C941="",H941&amp;I941&amp;H941&amp;J941&lt;&gt;""),"Information on this lesion exists, but no evaluation result is entered.  ","")</f>
        <v/>
      </c>
      <c r="BE943" s="37" t="str">
        <f ca="1">IF(C941="","",IF(AZ913="","",IF(AZ913&gt;NOW(),"Visit date is in the future.  ","")))</f>
        <v/>
      </c>
      <c r="BF943" s="37" t="str">
        <f t="shared" ref="BF943" ca="1" si="481">IF(AZ941&lt;&gt;"",IF(AZ941&gt;NOW(),"Assessment date is in the future.  ",""),"")</f>
        <v/>
      </c>
      <c r="BG943" s="37" t="str">
        <f t="shared" ref="BG943" si="482">IF(AND(C941&lt;&gt;"",F941&lt;&gt;""),"The result cannot be provided if indicated as Not Done.  ","")</f>
        <v/>
      </c>
      <c r="BH943" s="37" t="str">
        <f>IF(AZ913="","",IF(AZ913&lt;=AZ907,"Visit date is not after visit or assessment dates in the prior visit.  ",""))</f>
        <v/>
      </c>
      <c r="BI943" s="37" t="str">
        <f>IF(AZ941&lt;&gt;"",IF(AZ941&lt;=AZ907,"Assessment date is not after visit or assessment dates in the prior visit.  ",""),"")</f>
        <v/>
      </c>
      <c r="BJ943" s="37" t="str">
        <f>IF(AND(C910="",OR(C941&lt;&gt;"",F941&lt;&gt;"")),"The Visit ID is missing.  ","")</f>
        <v/>
      </c>
      <c r="BK943" s="37" t="str">
        <f>IF(AND(OR(C941&lt;&gt;"",F941&lt;&gt;""),C$43=""),"No V0 lesion information exists for this same lesion (if you are adding a NEW lesion, go to New Lesion section).  ","")</f>
        <v/>
      </c>
      <c r="BL943" s="37" t="str">
        <f t="shared" ref="BL943" si="483">IF(AND(C941&lt;&gt;"",D941=""),"Select a Unit.  ","")</f>
        <v/>
      </c>
      <c r="BM943" s="37" t="str">
        <f>IF(AND(C941&lt;&gt;"",COUNTIF(AJ$2:AJ$21,C910)&gt;1),"Visit ID already used.  ","")</f>
        <v/>
      </c>
      <c r="CA943" s="37" t="str">
        <f ca="1">IF(BA943&amp;BB943&amp;BC943&amp;BD943&amp;BE943&amp;BF943&amp;BG943&amp;BH943&amp;BI943&amp;BJ943&amp;BK943&amp;BL943&amp;BM943&amp;BN943&amp;BO943&amp;BP943&amp;BQ943&amp;BR943&amp;BS943&amp;BT943&amp;BU943&amp;BV943&amp;BW943&amp;BX943&amp;BY943&amp;BZ943&lt;&gt;"","V6Issue","V6Clean")</f>
        <v>V6Clean</v>
      </c>
      <c r="CB943" s="65"/>
    </row>
    <row r="944" spans="1:80" x14ac:dyDescent="0.25">
      <c r="A944" s="50"/>
      <c r="B944" s="77"/>
      <c r="C944" s="77"/>
      <c r="D944" s="77"/>
      <c r="E944" s="77"/>
      <c r="F944" s="77"/>
      <c r="G944" s="77"/>
      <c r="H944" s="77"/>
      <c r="I944" s="77"/>
      <c r="J944" s="77"/>
      <c r="K944" s="77"/>
      <c r="L944" s="77"/>
      <c r="M944" s="77"/>
      <c r="N944" s="77"/>
      <c r="O944" s="77"/>
      <c r="P944" s="77"/>
      <c r="Q944" s="50"/>
      <c r="R944" s="65"/>
      <c r="S944" s="67"/>
      <c r="T944" s="67"/>
      <c r="U944" s="67"/>
      <c r="V944" s="67"/>
      <c r="W944" s="67"/>
      <c r="X944" s="67"/>
      <c r="Y944" s="67"/>
      <c r="Z944" s="67"/>
      <c r="AA944" s="67"/>
      <c r="AB944" s="67"/>
      <c r="AC944" s="67"/>
      <c r="AD944" s="67"/>
      <c r="AE944" s="67"/>
      <c r="AF944" s="67"/>
      <c r="AG944" s="67"/>
      <c r="AH944" s="67"/>
      <c r="AI944" s="67"/>
      <c r="AK944" s="67"/>
      <c r="AL944" s="67"/>
      <c r="AM944" s="67"/>
      <c r="AN944" s="63" t="s">
        <v>4175</v>
      </c>
      <c r="AO944" s="67"/>
      <c r="AP944" s="67"/>
      <c r="AQ944" s="67"/>
      <c r="AR944" s="67"/>
      <c r="AS944" s="67"/>
      <c r="AT944" s="67"/>
      <c r="AU944" s="67"/>
      <c r="AV944" s="67"/>
      <c r="AW944" s="67"/>
      <c r="AX944" s="67"/>
      <c r="AY944" s="67"/>
      <c r="AZ944" s="37" t="str">
        <f>IFERROR(IF(COUNTA(H944,I944,J944)=3,DATE(J944,MATCH(I944,{"Jan";"Feb";"Mar";"Apr";"May";"Jun";"Jul";"Aug";"Sep";"Oct";"Nov";"Dec"},0),H944),""),"")</f>
        <v/>
      </c>
      <c r="CB944" s="65"/>
    </row>
    <row r="945" spans="1:80" x14ac:dyDescent="0.25">
      <c r="A945" s="50"/>
      <c r="B945" s="5"/>
      <c r="C945" s="7"/>
      <c r="D945" s="7"/>
      <c r="E945" s="7"/>
      <c r="F945" s="7"/>
      <c r="G945" s="5"/>
      <c r="H945" s="12" t="s">
        <v>92</v>
      </c>
      <c r="I945" s="5"/>
      <c r="J945" s="5"/>
      <c r="K945" s="5"/>
      <c r="L945" s="50"/>
      <c r="M945" s="5"/>
      <c r="N945" s="5"/>
      <c r="O945" s="5"/>
      <c r="P945" s="5"/>
      <c r="Q945" s="50"/>
      <c r="R945" s="65"/>
      <c r="S945" s="67"/>
      <c r="T945" s="67"/>
      <c r="U945" s="67"/>
      <c r="V945" s="67"/>
      <c r="W945" s="67"/>
      <c r="X945" s="67"/>
      <c r="Y945" s="67"/>
      <c r="Z945" s="67"/>
      <c r="AA945" s="67"/>
      <c r="AB945" s="67"/>
      <c r="AC945" s="67"/>
      <c r="AD945" s="67"/>
      <c r="AE945" s="67"/>
      <c r="AF945" s="67"/>
      <c r="AG945" s="67"/>
      <c r="AH945" s="67"/>
      <c r="AI945" s="67"/>
      <c r="AK945" s="67"/>
      <c r="AL945" s="67"/>
      <c r="AM945" s="67"/>
      <c r="AN945" s="63" t="s">
        <v>4176</v>
      </c>
      <c r="AO945" s="67"/>
      <c r="AP945" s="67"/>
      <c r="AQ945" s="67"/>
      <c r="AR945" s="67"/>
      <c r="AS945" s="67"/>
      <c r="AT945" s="67"/>
      <c r="AU945" s="67"/>
      <c r="AV945" s="67"/>
      <c r="AW945" s="67"/>
      <c r="AX945" s="67"/>
      <c r="AY945" s="67"/>
      <c r="AZ945" s="37" t="str">
        <f>IFERROR(IF(COUNTA(H945,I945,J945)=3,DATE(J945,MATCH(I945,{"Jan";"Feb";"Mar";"Apr";"May";"Jun";"Jul";"Aug";"Sep";"Oct";"Nov";"Dec"},0),H945),""),"")</f>
        <v/>
      </c>
      <c r="CB945" s="65"/>
    </row>
    <row r="946" spans="1:80" x14ac:dyDescent="0.25">
      <c r="A946" s="50"/>
      <c r="B946" s="5"/>
      <c r="C946" s="7" t="s">
        <v>35</v>
      </c>
      <c r="D946" s="7" t="s">
        <v>36</v>
      </c>
      <c r="E946" s="7"/>
      <c r="F946" s="7" t="s">
        <v>315</v>
      </c>
      <c r="G946" s="5"/>
      <c r="H946" s="7" t="s">
        <v>47</v>
      </c>
      <c r="I946" s="7" t="s">
        <v>48</v>
      </c>
      <c r="J946" s="7" t="s">
        <v>49</v>
      </c>
      <c r="K946" s="5"/>
      <c r="L946" s="50"/>
      <c r="M946" s="5"/>
      <c r="N946" s="5"/>
      <c r="O946" s="5"/>
      <c r="P946" s="5"/>
      <c r="Q946" s="50"/>
      <c r="R946" s="65"/>
      <c r="S946" s="67"/>
      <c r="T946" s="67"/>
      <c r="U946" s="67"/>
      <c r="V946" s="67"/>
      <c r="W946" s="67"/>
      <c r="X946" s="67"/>
      <c r="Y946" s="67"/>
      <c r="Z946" s="67"/>
      <c r="AA946" s="67"/>
      <c r="AB946" s="67"/>
      <c r="AC946" s="67"/>
      <c r="AD946" s="67"/>
      <c r="AE946" s="67"/>
      <c r="AF946" s="67"/>
      <c r="AG946" s="67"/>
      <c r="AH946" s="67"/>
      <c r="AI946" s="67"/>
      <c r="AK946" s="67"/>
      <c r="AL946" s="67"/>
      <c r="AM946" s="67"/>
      <c r="AN946" s="63" t="s">
        <v>4177</v>
      </c>
      <c r="AO946" s="67"/>
      <c r="AP946" s="67"/>
      <c r="AQ946" s="67"/>
      <c r="AR946" s="67"/>
      <c r="AS946" s="67"/>
      <c r="AT946" s="67"/>
      <c r="AU946" s="67"/>
      <c r="AV946" s="67"/>
      <c r="AW946" s="67"/>
      <c r="AX946" s="67"/>
      <c r="AY946" s="67"/>
      <c r="AZ946" s="37" t="str">
        <f>IFERROR(IF(COUNTA(H946,I946,J946)=3,DATE(J946,MATCH(I946,{"Jan";"Feb";"Mar";"Apr";"May";"Jun";"Jul";"Aug";"Sep";"Oct";"Nov";"Dec"},0),H946),""),"")</f>
        <v/>
      </c>
      <c r="CB946" s="65"/>
    </row>
    <row r="947" spans="1:80" x14ac:dyDescent="0.25">
      <c r="A947" s="50"/>
      <c r="B947" s="39" t="str">
        <f xml:space="preserve"> C910&amp;" Target Lesion (T6)"</f>
        <v>V6 Target Lesion (T6)</v>
      </c>
      <c r="C947" s="16"/>
      <c r="D947" s="15" t="s">
        <v>9</v>
      </c>
      <c r="E947" s="5"/>
      <c r="F947" s="17"/>
      <c r="G947" s="5"/>
      <c r="H947" s="32"/>
      <c r="I947" s="32"/>
      <c r="J947" s="32"/>
      <c r="K947" s="5"/>
      <c r="L947" s="50"/>
      <c r="M947" s="50"/>
      <c r="N947" s="50"/>
      <c r="O947" s="50"/>
      <c r="P947" s="50"/>
      <c r="Q947" s="50"/>
      <c r="R947" s="65"/>
      <c r="S947" s="67"/>
      <c r="T947" s="67"/>
      <c r="U947" s="67"/>
      <c r="V947" s="67"/>
      <c r="W947" s="67"/>
      <c r="X947" s="67"/>
      <c r="Y947" s="67"/>
      <c r="Z947" s="67"/>
      <c r="AA947" s="67"/>
      <c r="AB947" s="67"/>
      <c r="AC947" s="67"/>
      <c r="AD947" s="67"/>
      <c r="AE947" s="67"/>
      <c r="AF947" s="67"/>
      <c r="AG947" s="67"/>
      <c r="AH947" s="67"/>
      <c r="AI947" s="67"/>
      <c r="AK947" s="67"/>
      <c r="AL947" s="67"/>
      <c r="AM947" s="67"/>
      <c r="AN947" s="63" t="s">
        <v>4178</v>
      </c>
      <c r="AO947" s="67"/>
      <c r="AP947" s="67"/>
      <c r="AQ947" s="67"/>
      <c r="AR947" s="67"/>
      <c r="AS947" s="67"/>
      <c r="AT947" s="67"/>
      <c r="AU947" s="67"/>
      <c r="AV947" s="67"/>
      <c r="AW947" s="67"/>
      <c r="AX947" s="67"/>
      <c r="AY947" s="67"/>
      <c r="AZ947" s="37" t="str">
        <f>IFERROR(IF(COUNTA(H947,I947,J947)=3,DATE(J947,MATCH(I947,{"Jan";"Feb";"Mar";"Apr";"May";"Jun";"Jul";"Aug";"Sep";"Oct";"Nov";"Dec"},0),H947),""),"")</f>
        <v/>
      </c>
      <c r="CB947" s="65"/>
    </row>
    <row r="948" spans="1:80" x14ac:dyDescent="0.25">
      <c r="A948" s="50"/>
      <c r="B948" s="8" t="s">
        <v>1065</v>
      </c>
      <c r="C948" s="8" t="s">
        <v>1066</v>
      </c>
      <c r="D948" s="8" t="s">
        <v>1067</v>
      </c>
      <c r="E948" s="9"/>
      <c r="F948" s="8" t="s">
        <v>1068</v>
      </c>
      <c r="G948" s="9"/>
      <c r="H948" s="8" t="s">
        <v>1069</v>
      </c>
      <c r="I948" s="8" t="s">
        <v>1070</v>
      </c>
      <c r="J948" s="8" t="s">
        <v>1071</v>
      </c>
      <c r="K948" s="5"/>
      <c r="L948" s="40"/>
      <c r="M948" s="41"/>
      <c r="N948" s="40"/>
      <c r="O948" s="41"/>
      <c r="P948" s="40"/>
      <c r="Q948" s="50"/>
      <c r="R948" s="65"/>
      <c r="S948" s="67"/>
      <c r="T948" s="67"/>
      <c r="U948" s="67"/>
      <c r="V948" s="67"/>
      <c r="W948" s="67"/>
      <c r="X948" s="67"/>
      <c r="Y948" s="67"/>
      <c r="Z948" s="67"/>
      <c r="AA948" s="67"/>
      <c r="AB948" s="67"/>
      <c r="AC948" s="67"/>
      <c r="AD948" s="67"/>
      <c r="AE948" s="67"/>
      <c r="AF948" s="67"/>
      <c r="AG948" s="67"/>
      <c r="AH948" s="67"/>
      <c r="AI948" s="67"/>
      <c r="AK948" s="67"/>
      <c r="AL948" s="67"/>
      <c r="AM948" s="67"/>
      <c r="AN948" s="63" t="s">
        <v>4179</v>
      </c>
      <c r="AO948" s="67"/>
      <c r="AP948" s="67"/>
      <c r="AQ948" s="67"/>
      <c r="AR948" s="67"/>
      <c r="AS948" s="67"/>
      <c r="AT948" s="67"/>
      <c r="AU948" s="67"/>
      <c r="AV948" s="67"/>
      <c r="AW948" s="67"/>
      <c r="AX948" s="67"/>
      <c r="AY948" s="67"/>
      <c r="AZ948" s="37" t="str">
        <f>IFERROR(IF(COUNTA(H948,I948,J948)=3,DATE(J948,MATCH(I948,{"Jan";"Feb";"Mar";"Apr";"May";"Jun";"Jul";"Aug";"Sep";"Oct";"Nov";"Dec"},0),H948),""),"")</f>
        <v/>
      </c>
      <c r="CB948" s="65"/>
    </row>
    <row r="949" spans="1:80" x14ac:dyDescent="0.25">
      <c r="A949" s="50"/>
      <c r="B949" s="76" t="str">
        <f ca="1">BA949&amp;BB949&amp;BC949&amp;BD949&amp;BE949&amp;BF949&amp;BG949&amp;BH949&amp;BI949&amp;BJ949&amp;BK949&amp;BL949&amp;BM949</f>
        <v/>
      </c>
      <c r="C949" s="77"/>
      <c r="D949" s="77"/>
      <c r="E949" s="77"/>
      <c r="F949" s="77"/>
      <c r="G949" s="77"/>
      <c r="H949" s="77"/>
      <c r="I949" s="77"/>
      <c r="J949" s="77"/>
      <c r="K949" s="77"/>
      <c r="L949" s="77"/>
      <c r="M949" s="77"/>
      <c r="N949" s="77"/>
      <c r="O949" s="77"/>
      <c r="P949" s="77"/>
      <c r="Q949" s="50"/>
      <c r="R949" s="65"/>
      <c r="S949" s="67"/>
      <c r="T949" s="67"/>
      <c r="U949" s="67"/>
      <c r="V949" s="67"/>
      <c r="W949" s="67"/>
      <c r="X949" s="67"/>
      <c r="Y949" s="67"/>
      <c r="Z949" s="67"/>
      <c r="AA949" s="67"/>
      <c r="AB949" s="67"/>
      <c r="AC949" s="67"/>
      <c r="AD949" s="67"/>
      <c r="AE949" s="67"/>
      <c r="AF949" s="67"/>
      <c r="AG949" s="67"/>
      <c r="AH949" s="67"/>
      <c r="AI949" s="67"/>
      <c r="AK949" s="67"/>
      <c r="AL949" s="67"/>
      <c r="AM949" s="67"/>
      <c r="AN949" s="63" t="s">
        <v>4180</v>
      </c>
      <c r="AO949" s="67"/>
      <c r="AP949" s="67"/>
      <c r="AQ949" s="67"/>
      <c r="AR949" s="67"/>
      <c r="AS949" s="67"/>
      <c r="AT949" s="67"/>
      <c r="AU949" s="67"/>
      <c r="AV949" s="67"/>
      <c r="AW949" s="67"/>
      <c r="AX949" s="67"/>
      <c r="AY949" s="67"/>
      <c r="AZ949" s="37" t="str">
        <f>IFERROR(IF(COUNTA(H949,I949,J949)=3,DATE(J949,MATCH(I949,{"Jan";"Feb";"Mar";"Apr";"May";"Jun";"Jul";"Aug";"Sep";"Oct";"Nov";"Dec"},0),H949),""),"")</f>
        <v/>
      </c>
      <c r="BA949" s="37" t="str">
        <f>IF(AND(C913="",H947="",C947&lt;&gt;""),"Please enter a complete visit or assessment date.  ","")</f>
        <v/>
      </c>
      <c r="BB949" s="37" t="str">
        <f>IF(C947="","",IF(AND(COUNTA(C913,D913,E913)&gt;1,COUNTA(C913,D913,E913)&lt;3),"Please enter a complete visit date.  ",IF(COUNTA(C913,D913,E913)=0,"",IF(COUNTIF(AN$2:AN$7306,C913&amp;D913&amp;E913)&gt;0,"","Enter a valid visit date.  "))))</f>
        <v/>
      </c>
      <c r="BC949" s="37" t="str">
        <f>IF(AND(COUNTA(H947,I947,J947)&gt;1,COUNTA(H947,I947,J947)&lt;3),"Please enter a complete assessment date.  ",IF(COUNTA(H947,I947,J947)=0,"",IF(COUNTIF(AN$2:AN$7306,H947&amp;I947&amp;J947)&gt;0,"","Enter a valid assessment date.  ")))</f>
        <v/>
      </c>
      <c r="BD949" s="37" t="str">
        <f t="shared" ref="BD949" si="484">IF(AND(C947="",H947&amp;I947&amp;H947&amp;J947&lt;&gt;""),"Information on this lesion exists, but no evaluation result is entered.  ","")</f>
        <v/>
      </c>
      <c r="BE949" s="37" t="str">
        <f ca="1">IF(C947="","",IF(AZ913="","",IF(AZ913&gt;NOW(),"Visit date is in the future.  ","")))</f>
        <v/>
      </c>
      <c r="BF949" s="37" t="str">
        <f t="shared" ref="BF949" ca="1" si="485">IF(AZ947&lt;&gt;"",IF(AZ947&gt;NOW(),"Assessment date is in the future.  ",""),"")</f>
        <v/>
      </c>
      <c r="BG949" s="37" t="str">
        <f t="shared" ref="BG949" si="486">IF(AND(C947&lt;&gt;"",F947&lt;&gt;""),"The result cannot be provided if indicated as Not Done.  ","")</f>
        <v/>
      </c>
      <c r="BH949" s="37" t="str">
        <f>IF(AZ913="","",IF(AZ913&lt;=AZ907,"Visit date is not after visit or assessment dates in the prior visit.  ",""))</f>
        <v/>
      </c>
      <c r="BI949" s="37" t="str">
        <f>IF(AZ947&lt;&gt;"",IF(AZ947&lt;=AZ907,"Assessment date is not after visit or assessment dates in the prior visit.  ",""),"")</f>
        <v/>
      </c>
      <c r="BJ949" s="37" t="str">
        <f>IF(AND(C910="",OR(C947&lt;&gt;"",F947&lt;&gt;"")),"The Visit ID is missing.  ","")</f>
        <v/>
      </c>
      <c r="BK949" s="37" t="str">
        <f>IF(AND(OR(C947&lt;&gt;"",F947&lt;&gt;""),C$49=""),"No V0 lesion information exists for this same lesion (if you are adding a NEW lesion, go to New Lesion section).  ","")</f>
        <v/>
      </c>
      <c r="BL949" s="37" t="str">
        <f t="shared" ref="BL949" si="487">IF(AND(C947&lt;&gt;"",D947=""),"Select a Unit.  ","")</f>
        <v/>
      </c>
      <c r="BM949" s="37" t="str">
        <f t="shared" ref="BM949" si="488">IF(AND(C947&lt;&gt;"",COUNTIF(AJ$2:AJ$21,C916)&gt;1),"Visit ID already used.  ","")</f>
        <v/>
      </c>
      <c r="CA949" s="37" t="str">
        <f ca="1">IF(BA949&amp;BB949&amp;BC949&amp;BD949&amp;BE949&amp;BF949&amp;BG949&amp;BH949&amp;BI949&amp;BJ949&amp;BK949&amp;BL949&amp;BM949&amp;BN949&amp;BO949&amp;BP949&amp;BQ949&amp;BR949&amp;BS949&amp;BT949&amp;BU949&amp;BV949&amp;BW949&amp;BX949&amp;BY949&amp;BZ949&lt;&gt;"","V6Issue","V6Clean")</f>
        <v>V6Clean</v>
      </c>
      <c r="CB949" s="65"/>
    </row>
    <row r="950" spans="1:80" x14ac:dyDescent="0.25">
      <c r="A950" s="50"/>
      <c r="B950" s="77"/>
      <c r="C950" s="77"/>
      <c r="D950" s="77"/>
      <c r="E950" s="77"/>
      <c r="F950" s="77"/>
      <c r="G950" s="77"/>
      <c r="H950" s="77"/>
      <c r="I950" s="77"/>
      <c r="J950" s="77"/>
      <c r="K950" s="77"/>
      <c r="L950" s="77"/>
      <c r="M950" s="77"/>
      <c r="N950" s="77"/>
      <c r="O950" s="77"/>
      <c r="P950" s="77"/>
      <c r="Q950" s="50"/>
      <c r="R950" s="65"/>
      <c r="S950" s="67"/>
      <c r="T950" s="67"/>
      <c r="U950" s="67"/>
      <c r="V950" s="67"/>
      <c r="W950" s="67"/>
      <c r="X950" s="67"/>
      <c r="Y950" s="67"/>
      <c r="Z950" s="67"/>
      <c r="AA950" s="67"/>
      <c r="AB950" s="67"/>
      <c r="AC950" s="67"/>
      <c r="AD950" s="67"/>
      <c r="AE950" s="67"/>
      <c r="AF950" s="67"/>
      <c r="AG950" s="67"/>
      <c r="AH950" s="67"/>
      <c r="AI950" s="67"/>
      <c r="AK950" s="67"/>
      <c r="AL950" s="67"/>
      <c r="AM950" s="67"/>
      <c r="AN950" s="63" t="s">
        <v>4181</v>
      </c>
      <c r="AO950" s="67"/>
      <c r="AP950" s="67"/>
      <c r="AQ950" s="67"/>
      <c r="AR950" s="67"/>
      <c r="AS950" s="67"/>
      <c r="AT950" s="67"/>
      <c r="AU950" s="67"/>
      <c r="AV950" s="67"/>
      <c r="AW950" s="67"/>
      <c r="AX950" s="67"/>
      <c r="AY950" s="67"/>
      <c r="AZ950" s="37" t="str">
        <f>IFERROR(IF(COUNTA(H950,I950,J950)=3,DATE(J950,MATCH(I950,{"Jan";"Feb";"Mar";"Apr";"May";"Jun";"Jul";"Aug";"Sep";"Oct";"Nov";"Dec"},0),H950),""),"")</f>
        <v/>
      </c>
      <c r="CB950" s="65"/>
    </row>
    <row r="951" spans="1:80" x14ac:dyDescent="0.25">
      <c r="A951" s="50"/>
      <c r="B951" s="5"/>
      <c r="C951" s="7"/>
      <c r="D951" s="7"/>
      <c r="E951" s="7"/>
      <c r="F951" s="7"/>
      <c r="G951" s="5"/>
      <c r="H951" s="12" t="s">
        <v>92</v>
      </c>
      <c r="I951" s="5"/>
      <c r="J951" s="5"/>
      <c r="K951" s="5"/>
      <c r="L951" s="50"/>
      <c r="M951" s="5"/>
      <c r="N951" s="5"/>
      <c r="O951" s="5"/>
      <c r="P951" s="5"/>
      <c r="Q951" s="50"/>
      <c r="R951" s="65"/>
      <c r="S951" s="67"/>
      <c r="T951" s="67"/>
      <c r="U951" s="67"/>
      <c r="V951" s="67"/>
      <c r="W951" s="67"/>
      <c r="X951" s="67"/>
      <c r="Y951" s="67"/>
      <c r="Z951" s="67"/>
      <c r="AA951" s="67"/>
      <c r="AB951" s="67"/>
      <c r="AC951" s="67"/>
      <c r="AD951" s="67"/>
      <c r="AE951" s="67"/>
      <c r="AF951" s="67"/>
      <c r="AG951" s="67"/>
      <c r="AH951" s="67"/>
      <c r="AI951" s="67"/>
      <c r="AK951" s="67"/>
      <c r="AL951" s="67"/>
      <c r="AM951" s="67"/>
      <c r="AN951" s="63" t="s">
        <v>4182</v>
      </c>
      <c r="AO951" s="67"/>
      <c r="AP951" s="67"/>
      <c r="AQ951" s="67"/>
      <c r="AR951" s="67"/>
      <c r="AS951" s="67"/>
      <c r="AT951" s="67"/>
      <c r="AU951" s="67"/>
      <c r="AV951" s="67"/>
      <c r="AW951" s="67"/>
      <c r="AX951" s="67"/>
      <c r="AY951" s="67"/>
      <c r="AZ951" s="37" t="str">
        <f>IFERROR(IF(COUNTA(H951,I951,J951)=3,DATE(J951,MATCH(I951,{"Jan";"Feb";"Mar";"Apr";"May";"Jun";"Jul";"Aug";"Sep";"Oct";"Nov";"Dec"},0),H951),""),"")</f>
        <v/>
      </c>
      <c r="CB951" s="65"/>
    </row>
    <row r="952" spans="1:80" x14ac:dyDescent="0.25">
      <c r="A952" s="50"/>
      <c r="B952" s="5"/>
      <c r="C952" s="7" t="s">
        <v>35</v>
      </c>
      <c r="D952" s="7" t="s">
        <v>36</v>
      </c>
      <c r="E952" s="7"/>
      <c r="F952" s="7" t="s">
        <v>315</v>
      </c>
      <c r="G952" s="5"/>
      <c r="H952" s="7" t="s">
        <v>47</v>
      </c>
      <c r="I952" s="7" t="s">
        <v>48</v>
      </c>
      <c r="J952" s="7" t="s">
        <v>49</v>
      </c>
      <c r="K952" s="5"/>
      <c r="L952" s="50"/>
      <c r="M952" s="5"/>
      <c r="N952" s="5"/>
      <c r="O952" s="5"/>
      <c r="P952" s="5"/>
      <c r="Q952" s="50"/>
      <c r="R952" s="65"/>
      <c r="S952" s="67"/>
      <c r="T952" s="67"/>
      <c r="U952" s="67"/>
      <c r="V952" s="67"/>
      <c r="W952" s="67"/>
      <c r="X952" s="67"/>
      <c r="Y952" s="67"/>
      <c r="Z952" s="67"/>
      <c r="AA952" s="67"/>
      <c r="AB952" s="67"/>
      <c r="AC952" s="67"/>
      <c r="AD952" s="67"/>
      <c r="AE952" s="67"/>
      <c r="AF952" s="67"/>
      <c r="AG952" s="67"/>
      <c r="AH952" s="67"/>
      <c r="AI952" s="67"/>
      <c r="AK952" s="67"/>
      <c r="AL952" s="67"/>
      <c r="AM952" s="67"/>
      <c r="AN952" s="63" t="s">
        <v>4183</v>
      </c>
      <c r="AO952" s="67"/>
      <c r="AP952" s="67"/>
      <c r="AQ952" s="67"/>
      <c r="AR952" s="67"/>
      <c r="AS952" s="67"/>
      <c r="AT952" s="67"/>
      <c r="AU952" s="67"/>
      <c r="AV952" s="67"/>
      <c r="AW952" s="67"/>
      <c r="AX952" s="67"/>
      <c r="AY952" s="67"/>
      <c r="AZ952" s="37" t="str">
        <f>IFERROR(IF(COUNTA(H952,I952,J952)=3,DATE(J952,MATCH(I952,{"Jan";"Feb";"Mar";"Apr";"May";"Jun";"Jul";"Aug";"Sep";"Oct";"Nov";"Dec"},0),H952),""),"")</f>
        <v/>
      </c>
      <c r="CB952" s="65"/>
    </row>
    <row r="953" spans="1:80" x14ac:dyDescent="0.25">
      <c r="A953" s="50"/>
      <c r="B953" s="39" t="str">
        <f xml:space="preserve"> C910&amp;"  Target Lesion (T7)"</f>
        <v>V6  Target Lesion (T7)</v>
      </c>
      <c r="C953" s="16"/>
      <c r="D953" s="15" t="s">
        <v>9</v>
      </c>
      <c r="E953" s="5"/>
      <c r="F953" s="17"/>
      <c r="G953" s="5"/>
      <c r="H953" s="32"/>
      <c r="I953" s="32"/>
      <c r="J953" s="32"/>
      <c r="K953" s="5"/>
      <c r="L953" s="50"/>
      <c r="M953" s="50"/>
      <c r="N953" s="50"/>
      <c r="O953" s="50"/>
      <c r="P953" s="50"/>
      <c r="Q953" s="50"/>
      <c r="R953" s="65"/>
      <c r="S953" s="67"/>
      <c r="T953" s="67"/>
      <c r="U953" s="67"/>
      <c r="V953" s="67"/>
      <c r="W953" s="67"/>
      <c r="X953" s="67"/>
      <c r="Y953" s="67"/>
      <c r="Z953" s="67"/>
      <c r="AA953" s="67"/>
      <c r="AB953" s="67"/>
      <c r="AC953" s="67"/>
      <c r="AD953" s="67"/>
      <c r="AE953" s="67"/>
      <c r="AF953" s="67"/>
      <c r="AG953" s="67"/>
      <c r="AH953" s="67"/>
      <c r="AI953" s="67"/>
      <c r="AK953" s="67"/>
      <c r="AL953" s="67"/>
      <c r="AM953" s="67"/>
      <c r="AN953" s="63" t="s">
        <v>4184</v>
      </c>
      <c r="AO953" s="67"/>
      <c r="AP953" s="67"/>
      <c r="AQ953" s="67"/>
      <c r="AR953" s="67"/>
      <c r="AS953" s="67"/>
      <c r="AT953" s="67"/>
      <c r="AU953" s="67"/>
      <c r="AV953" s="67"/>
      <c r="AW953" s="67"/>
      <c r="AX953" s="67"/>
      <c r="AY953" s="67"/>
      <c r="AZ953" s="37" t="str">
        <f>IFERROR(IF(COUNTA(H953,I953,J953)=3,DATE(J953,MATCH(I953,{"Jan";"Feb";"Mar";"Apr";"May";"Jun";"Jul";"Aug";"Sep";"Oct";"Nov";"Dec"},0),H953),""),"")</f>
        <v/>
      </c>
      <c r="CB953" s="65"/>
    </row>
    <row r="954" spans="1:80" x14ac:dyDescent="0.25">
      <c r="A954" s="50"/>
      <c r="B954" s="8" t="s">
        <v>1072</v>
      </c>
      <c r="C954" s="8" t="s">
        <v>1073</v>
      </c>
      <c r="D954" s="8" t="s">
        <v>1074</v>
      </c>
      <c r="E954" s="9"/>
      <c r="F954" s="8" t="s">
        <v>1075</v>
      </c>
      <c r="G954" s="9"/>
      <c r="H954" s="8" t="s">
        <v>1076</v>
      </c>
      <c r="I954" s="8" t="s">
        <v>1077</v>
      </c>
      <c r="J954" s="8" t="s">
        <v>1078</v>
      </c>
      <c r="K954" s="5"/>
      <c r="L954" s="40"/>
      <c r="M954" s="41"/>
      <c r="N954" s="40"/>
      <c r="O954" s="41"/>
      <c r="P954" s="40"/>
      <c r="Q954" s="50"/>
      <c r="R954" s="65"/>
      <c r="S954" s="67"/>
      <c r="T954" s="67"/>
      <c r="U954" s="67"/>
      <c r="V954" s="67"/>
      <c r="W954" s="67"/>
      <c r="X954" s="67"/>
      <c r="Y954" s="67"/>
      <c r="Z954" s="67"/>
      <c r="AA954" s="67"/>
      <c r="AB954" s="67"/>
      <c r="AC954" s="67"/>
      <c r="AD954" s="67"/>
      <c r="AE954" s="67"/>
      <c r="AF954" s="67"/>
      <c r="AG954" s="67"/>
      <c r="AH954" s="67"/>
      <c r="AI954" s="67"/>
      <c r="AK954" s="67"/>
      <c r="AL954" s="67"/>
      <c r="AM954" s="67"/>
      <c r="AN954" s="63" t="s">
        <v>4185</v>
      </c>
      <c r="AO954" s="67"/>
      <c r="AP954" s="67"/>
      <c r="AQ954" s="67"/>
      <c r="AR954" s="67"/>
      <c r="AS954" s="67"/>
      <c r="AT954" s="67"/>
      <c r="AU954" s="67"/>
      <c r="AV954" s="67"/>
      <c r="AW954" s="67"/>
      <c r="AX954" s="67"/>
      <c r="AY954" s="67"/>
      <c r="AZ954" s="37" t="str">
        <f>IFERROR(IF(COUNTA(H954,I954,J954)=3,DATE(J954,MATCH(I954,{"Jan";"Feb";"Mar";"Apr";"May";"Jun";"Jul";"Aug";"Sep";"Oct";"Nov";"Dec"},0),H954),""),"")</f>
        <v/>
      </c>
      <c r="CB954" s="65"/>
    </row>
    <row r="955" spans="1:80" x14ac:dyDescent="0.25">
      <c r="A955" s="50"/>
      <c r="B955" s="76" t="str">
        <f ca="1">BA955&amp;BB955&amp;BC955&amp;BD955&amp;BE955&amp;BF955&amp;BG955&amp;BH955&amp;BI955&amp;BJ955&amp;BK955&amp;BL955&amp;BM955</f>
        <v/>
      </c>
      <c r="C955" s="77"/>
      <c r="D955" s="77"/>
      <c r="E955" s="77"/>
      <c r="F955" s="77"/>
      <c r="G955" s="77"/>
      <c r="H955" s="77"/>
      <c r="I955" s="77"/>
      <c r="J955" s="77"/>
      <c r="K955" s="77"/>
      <c r="L955" s="77"/>
      <c r="M955" s="77"/>
      <c r="N955" s="77"/>
      <c r="O955" s="77"/>
      <c r="P955" s="77"/>
      <c r="Q955" s="50"/>
      <c r="R955" s="65"/>
      <c r="S955" s="67"/>
      <c r="T955" s="67"/>
      <c r="U955" s="67"/>
      <c r="V955" s="67"/>
      <c r="W955" s="67"/>
      <c r="X955" s="67"/>
      <c r="Y955" s="67"/>
      <c r="Z955" s="67"/>
      <c r="AA955" s="67"/>
      <c r="AB955" s="67"/>
      <c r="AC955" s="67"/>
      <c r="AD955" s="67"/>
      <c r="AE955" s="67"/>
      <c r="AF955" s="67"/>
      <c r="AG955" s="67"/>
      <c r="AH955" s="67"/>
      <c r="AI955" s="67"/>
      <c r="AK955" s="67"/>
      <c r="AL955" s="67"/>
      <c r="AM955" s="67"/>
      <c r="AN955" s="63" t="s">
        <v>4186</v>
      </c>
      <c r="AO955" s="67"/>
      <c r="AP955" s="67"/>
      <c r="AQ955" s="67"/>
      <c r="AR955" s="67"/>
      <c r="AS955" s="67"/>
      <c r="AT955" s="67"/>
      <c r="AU955" s="67"/>
      <c r="AV955" s="67"/>
      <c r="AW955" s="67"/>
      <c r="AX955" s="67"/>
      <c r="AY955" s="67"/>
      <c r="AZ955" s="37" t="str">
        <f>IFERROR(IF(COUNTA(H955,I955,J955)=3,DATE(J955,MATCH(I955,{"Jan";"Feb";"Mar";"Apr";"May";"Jun";"Jul";"Aug";"Sep";"Oct";"Nov";"Dec"},0),H955),""),"")</f>
        <v/>
      </c>
      <c r="BA955" s="37" t="str">
        <f>IF(AND(C913="",H953="",C953&lt;&gt;""),"Please enter a complete visit or assessment date.  ","")</f>
        <v/>
      </c>
      <c r="BB955" s="37" t="str">
        <f>IF(C953="","",IF(AND(COUNTA(C913,D913,E913)&gt;1,COUNTA(C913,D913,E913)&lt;3),"Please enter a complete visit date.  ",IF(COUNTA(C913,D913,E913)=0,"",IF(COUNTIF(AN$2:AN$7306,C913&amp;D913&amp;E913)&gt;0,"","Enter a valid visit date.  "))))</f>
        <v/>
      </c>
      <c r="BC955" s="37" t="str">
        <f>IF(AND(COUNTA(H953,I953,J953)&gt;1,COUNTA(H953,I953,J953)&lt;3),"Please enter a complete assessment date.  ",IF(COUNTA(H953,I953,J953)=0,"",IF(COUNTIF(AN$2:AN$7306,H953&amp;I953&amp;J953)&gt;0,"","Enter a valid assessment date.  ")))</f>
        <v/>
      </c>
      <c r="BD955" s="37" t="str">
        <f t="shared" ref="BD955" si="489">IF(AND(C953="",H953&amp;I953&amp;H953&amp;J953&lt;&gt;""),"Information on this lesion exists, but no evaluation result is entered.  ","")</f>
        <v/>
      </c>
      <c r="BE955" s="37" t="str">
        <f ca="1">IF(C953="","",IF(AZ913="","",IF(AZ913&gt;NOW(),"Visit date is in the future.  ","")))</f>
        <v/>
      </c>
      <c r="BF955" s="37" t="str">
        <f t="shared" ref="BF955" ca="1" si="490">IF(AZ953&lt;&gt;"",IF(AZ953&gt;NOW(),"Assessment date is in the future.  ",""),"")</f>
        <v/>
      </c>
      <c r="BG955" s="37" t="str">
        <f t="shared" ref="BG955" si="491">IF(AND(C953&lt;&gt;"",F953&lt;&gt;""),"The result cannot be provided if indicated as Not Done.  ","")</f>
        <v/>
      </c>
      <c r="BH955" s="37" t="str">
        <f>IF(AZ913="","",IF(AZ913&lt;=AZ907,"Visit date is not after visit or assessment dates in the prior visit.  ",""))</f>
        <v/>
      </c>
      <c r="BI955" s="37" t="str">
        <f>IF(AZ953&lt;&gt;"",IF(AZ953&lt;=AZ907,"Assessment date is not after visit or assessment dates in the prior visit.  ",""),"")</f>
        <v/>
      </c>
      <c r="BJ955" s="37" t="str">
        <f>IF(AND(C910="",OR(C953&lt;&gt;"",F953&lt;&gt;"")),"The Visit ID is missing.  ","")</f>
        <v/>
      </c>
      <c r="BK955" s="37" t="str">
        <f>IF(AND(OR(C953&lt;&gt;"",F953&lt;&gt;""),C$55=""),"No V0 lesion information exists for this same lesion (if you are adding a NEW lesion, go to New Lesion section).  ","")</f>
        <v/>
      </c>
      <c r="BL955" s="37" t="str">
        <f t="shared" ref="BL955" si="492">IF(AND(C953&lt;&gt;"",D953=""),"Select a Unit.  ","")</f>
        <v/>
      </c>
      <c r="BM955" s="37" t="str">
        <f>IF(AND(C953&lt;&gt;"",COUNTIF(AJ$2:AJ$21,C910)&gt;1),"Visit ID already used.  ","")</f>
        <v/>
      </c>
      <c r="CA955" s="37" t="str">
        <f ca="1">IF(BA955&amp;BB955&amp;BC955&amp;BD955&amp;BE955&amp;BF955&amp;BG955&amp;BH955&amp;BI955&amp;BJ955&amp;BK955&amp;BL955&amp;BM955&amp;BN955&amp;BO955&amp;BP955&amp;BQ955&amp;BR955&amp;BS955&amp;BT955&amp;BU955&amp;BV955&amp;BW955&amp;BX955&amp;BY955&amp;BZ955&lt;&gt;"","V6Issue","V6Clean")</f>
        <v>V6Clean</v>
      </c>
      <c r="CB955" s="65"/>
    </row>
    <row r="956" spans="1:80" x14ac:dyDescent="0.25">
      <c r="A956" s="50"/>
      <c r="B956" s="77"/>
      <c r="C956" s="77"/>
      <c r="D956" s="77"/>
      <c r="E956" s="77"/>
      <c r="F956" s="77"/>
      <c r="G956" s="77"/>
      <c r="H956" s="77"/>
      <c r="I956" s="77"/>
      <c r="J956" s="77"/>
      <c r="K956" s="77"/>
      <c r="L956" s="77"/>
      <c r="M956" s="77"/>
      <c r="N956" s="77"/>
      <c r="O956" s="77"/>
      <c r="P956" s="77"/>
      <c r="Q956" s="50"/>
      <c r="R956" s="65"/>
      <c r="S956" s="67"/>
      <c r="T956" s="67"/>
      <c r="U956" s="67"/>
      <c r="V956" s="67"/>
      <c r="W956" s="67"/>
      <c r="X956" s="67"/>
      <c r="Y956" s="67"/>
      <c r="Z956" s="67"/>
      <c r="AA956" s="67"/>
      <c r="AB956" s="67"/>
      <c r="AC956" s="67"/>
      <c r="AD956" s="67"/>
      <c r="AE956" s="67"/>
      <c r="AF956" s="67"/>
      <c r="AG956" s="67"/>
      <c r="AH956" s="67"/>
      <c r="AI956" s="67"/>
      <c r="AK956" s="67"/>
      <c r="AL956" s="67"/>
      <c r="AM956" s="67"/>
      <c r="AN956" s="63" t="s">
        <v>4187</v>
      </c>
      <c r="AO956" s="67"/>
      <c r="AP956" s="67"/>
      <c r="AQ956" s="67"/>
      <c r="AR956" s="67"/>
      <c r="AS956" s="67"/>
      <c r="AT956" s="67"/>
      <c r="AU956" s="67"/>
      <c r="AV956" s="67"/>
      <c r="AW956" s="67"/>
      <c r="AX956" s="67"/>
      <c r="AY956" s="67"/>
      <c r="AZ956" s="37" t="str">
        <f>IFERROR(IF(COUNTA(H956,I956,J956)=3,DATE(J956,MATCH(I956,{"Jan";"Feb";"Mar";"Apr";"May";"Jun";"Jul";"Aug";"Sep";"Oct";"Nov";"Dec"},0),H956),""),"")</f>
        <v/>
      </c>
      <c r="CB956" s="65"/>
    </row>
    <row r="957" spans="1:80" x14ac:dyDescent="0.25">
      <c r="A957" s="50"/>
      <c r="B957" s="5"/>
      <c r="C957" s="7"/>
      <c r="D957" s="7"/>
      <c r="E957" s="7"/>
      <c r="F957" s="7"/>
      <c r="G957" s="5"/>
      <c r="H957" s="12" t="s">
        <v>92</v>
      </c>
      <c r="I957" s="5"/>
      <c r="J957" s="5"/>
      <c r="K957" s="5"/>
      <c r="L957" s="50"/>
      <c r="M957" s="5"/>
      <c r="N957" s="5"/>
      <c r="O957" s="5"/>
      <c r="P957" s="5"/>
      <c r="Q957" s="50"/>
      <c r="R957" s="65"/>
      <c r="S957" s="67"/>
      <c r="T957" s="67"/>
      <c r="U957" s="67"/>
      <c r="V957" s="67"/>
      <c r="W957" s="67"/>
      <c r="X957" s="67"/>
      <c r="Y957" s="67"/>
      <c r="Z957" s="67"/>
      <c r="AA957" s="67"/>
      <c r="AB957" s="67"/>
      <c r="AC957" s="67"/>
      <c r="AD957" s="67"/>
      <c r="AE957" s="67"/>
      <c r="AF957" s="67"/>
      <c r="AG957" s="67"/>
      <c r="AH957" s="67"/>
      <c r="AI957" s="67"/>
      <c r="AK957" s="67"/>
      <c r="AL957" s="67"/>
      <c r="AM957" s="67"/>
      <c r="AN957" s="63" t="s">
        <v>4188</v>
      </c>
      <c r="AO957" s="67"/>
      <c r="AP957" s="67"/>
      <c r="AQ957" s="67"/>
      <c r="AR957" s="67"/>
      <c r="AS957" s="67"/>
      <c r="AT957" s="67"/>
      <c r="AU957" s="67"/>
      <c r="AV957" s="67"/>
      <c r="AW957" s="67"/>
      <c r="AX957" s="67"/>
      <c r="AY957" s="67"/>
      <c r="AZ957" s="37" t="str">
        <f>IFERROR(IF(COUNTA(H957,I957,J957)=3,DATE(J957,MATCH(I957,{"Jan";"Feb";"Mar";"Apr";"May";"Jun";"Jul";"Aug";"Sep";"Oct";"Nov";"Dec"},0),H957),""),"")</f>
        <v/>
      </c>
      <c r="CB957" s="65"/>
    </row>
    <row r="958" spans="1:80" x14ac:dyDescent="0.25">
      <c r="A958" s="50"/>
      <c r="B958" s="5"/>
      <c r="C958" s="7" t="s">
        <v>35</v>
      </c>
      <c r="D958" s="7" t="s">
        <v>36</v>
      </c>
      <c r="E958" s="7"/>
      <c r="F958" s="7" t="s">
        <v>315</v>
      </c>
      <c r="G958" s="5"/>
      <c r="H958" s="7" t="s">
        <v>47</v>
      </c>
      <c r="I958" s="7" t="s">
        <v>48</v>
      </c>
      <c r="J958" s="7" t="s">
        <v>49</v>
      </c>
      <c r="K958" s="5"/>
      <c r="L958" s="50"/>
      <c r="M958" s="5"/>
      <c r="N958" s="5"/>
      <c r="O958" s="5"/>
      <c r="P958" s="5"/>
      <c r="Q958" s="50"/>
      <c r="R958" s="65"/>
      <c r="S958" s="67"/>
      <c r="T958" s="67"/>
      <c r="U958" s="67"/>
      <c r="V958" s="67"/>
      <c r="W958" s="67"/>
      <c r="X958" s="67"/>
      <c r="Y958" s="67"/>
      <c r="Z958" s="67"/>
      <c r="AA958" s="67"/>
      <c r="AB958" s="67"/>
      <c r="AC958" s="67"/>
      <c r="AD958" s="67"/>
      <c r="AE958" s="67"/>
      <c r="AF958" s="67"/>
      <c r="AG958" s="67"/>
      <c r="AH958" s="67"/>
      <c r="AI958" s="67"/>
      <c r="AK958" s="67"/>
      <c r="AL958" s="67"/>
      <c r="AM958" s="67"/>
      <c r="AN958" s="63" t="s">
        <v>4189</v>
      </c>
      <c r="AO958" s="67"/>
      <c r="AP958" s="67"/>
      <c r="AQ958" s="67"/>
      <c r="AR958" s="67"/>
      <c r="AS958" s="67"/>
      <c r="AT958" s="67"/>
      <c r="AU958" s="67"/>
      <c r="AV958" s="67"/>
      <c r="AW958" s="67"/>
      <c r="AX958" s="67"/>
      <c r="AY958" s="67"/>
      <c r="AZ958" s="37" t="str">
        <f>IFERROR(IF(COUNTA(H958,I958,J958)=3,DATE(J958,MATCH(I958,{"Jan";"Feb";"Mar";"Apr";"May";"Jun";"Jul";"Aug";"Sep";"Oct";"Nov";"Dec"},0),H958),""),"")</f>
        <v/>
      </c>
      <c r="CB958" s="65"/>
    </row>
    <row r="959" spans="1:80" x14ac:dyDescent="0.25">
      <c r="A959" s="50"/>
      <c r="B959" s="39" t="str">
        <f xml:space="preserve"> C910&amp;"  Target Lesion (T8)"</f>
        <v>V6  Target Lesion (T8)</v>
      </c>
      <c r="C959" s="16"/>
      <c r="D959" s="15" t="s">
        <v>9</v>
      </c>
      <c r="E959" s="5"/>
      <c r="F959" s="17"/>
      <c r="G959" s="5"/>
      <c r="H959" s="32"/>
      <c r="I959" s="32"/>
      <c r="J959" s="32"/>
      <c r="K959" s="5"/>
      <c r="L959" s="50"/>
      <c r="M959" s="50"/>
      <c r="N959" s="50"/>
      <c r="O959" s="50"/>
      <c r="P959" s="50"/>
      <c r="Q959" s="50"/>
      <c r="R959" s="65"/>
      <c r="S959" s="67"/>
      <c r="T959" s="67"/>
      <c r="U959" s="67"/>
      <c r="V959" s="67"/>
      <c r="W959" s="67"/>
      <c r="X959" s="67"/>
      <c r="Y959" s="67"/>
      <c r="Z959" s="67"/>
      <c r="AA959" s="67"/>
      <c r="AB959" s="67"/>
      <c r="AC959" s="67"/>
      <c r="AD959" s="67"/>
      <c r="AE959" s="67"/>
      <c r="AF959" s="67"/>
      <c r="AG959" s="67"/>
      <c r="AH959" s="67"/>
      <c r="AI959" s="67"/>
      <c r="AK959" s="67"/>
      <c r="AL959" s="67"/>
      <c r="AM959" s="67"/>
      <c r="AN959" s="63" t="s">
        <v>4190</v>
      </c>
      <c r="AO959" s="67"/>
      <c r="AP959" s="67"/>
      <c r="AQ959" s="67"/>
      <c r="AR959" s="67"/>
      <c r="AS959" s="67"/>
      <c r="AT959" s="67"/>
      <c r="AU959" s="67"/>
      <c r="AV959" s="67"/>
      <c r="AW959" s="67"/>
      <c r="AX959" s="67"/>
      <c r="AY959" s="67"/>
      <c r="AZ959" s="37" t="str">
        <f>IFERROR(IF(COUNTA(H959,I959,J959)=3,DATE(J959,MATCH(I959,{"Jan";"Feb";"Mar";"Apr";"May";"Jun";"Jul";"Aug";"Sep";"Oct";"Nov";"Dec"},0),H959),""),"")</f>
        <v/>
      </c>
      <c r="CB959" s="65"/>
    </row>
    <row r="960" spans="1:80" x14ac:dyDescent="0.25">
      <c r="A960" s="50"/>
      <c r="B960" s="8" t="s">
        <v>1079</v>
      </c>
      <c r="C960" s="8" t="s">
        <v>1080</v>
      </c>
      <c r="D960" s="8" t="s">
        <v>1081</v>
      </c>
      <c r="E960" s="9"/>
      <c r="F960" s="8" t="s">
        <v>1082</v>
      </c>
      <c r="G960" s="9"/>
      <c r="H960" s="8" t="s">
        <v>1083</v>
      </c>
      <c r="I960" s="8" t="s">
        <v>1084</v>
      </c>
      <c r="J960" s="8" t="s">
        <v>1085</v>
      </c>
      <c r="K960" s="5"/>
      <c r="L960" s="40"/>
      <c r="M960" s="41"/>
      <c r="N960" s="40"/>
      <c r="O960" s="41"/>
      <c r="P960" s="40"/>
      <c r="Q960" s="50"/>
      <c r="R960" s="65"/>
      <c r="S960" s="67"/>
      <c r="T960" s="67"/>
      <c r="U960" s="67"/>
      <c r="V960" s="67"/>
      <c r="W960" s="67"/>
      <c r="X960" s="67"/>
      <c r="Y960" s="67"/>
      <c r="Z960" s="67"/>
      <c r="AA960" s="67"/>
      <c r="AB960" s="67"/>
      <c r="AC960" s="67"/>
      <c r="AD960" s="67"/>
      <c r="AE960" s="67"/>
      <c r="AF960" s="67"/>
      <c r="AG960" s="67"/>
      <c r="AH960" s="67"/>
      <c r="AI960" s="67"/>
      <c r="AK960" s="67"/>
      <c r="AL960" s="67"/>
      <c r="AM960" s="67"/>
      <c r="AN960" s="63" t="s">
        <v>4191</v>
      </c>
      <c r="AO960" s="67"/>
      <c r="AP960" s="67"/>
      <c r="AQ960" s="67"/>
      <c r="AR960" s="67"/>
      <c r="AS960" s="67"/>
      <c r="AT960" s="67"/>
      <c r="AU960" s="67"/>
      <c r="AV960" s="67"/>
      <c r="AW960" s="67"/>
      <c r="AX960" s="67"/>
      <c r="AY960" s="67"/>
      <c r="AZ960" s="37" t="str">
        <f>IFERROR(IF(COUNTA(H960,I960,J960)=3,DATE(J960,MATCH(I960,{"Jan";"Feb";"Mar";"Apr";"May";"Jun";"Jul";"Aug";"Sep";"Oct";"Nov";"Dec"},0),H960),""),"")</f>
        <v/>
      </c>
      <c r="CB960" s="65"/>
    </row>
    <row r="961" spans="1:80" x14ac:dyDescent="0.25">
      <c r="A961" s="50"/>
      <c r="B961" s="76" t="str">
        <f ca="1">BA961&amp;BB961&amp;BC961&amp;BD961&amp;BE961&amp;BF961&amp;BG961&amp;BH961&amp;BI961&amp;BJ961&amp;BK961&amp;BL961&amp;BM961</f>
        <v/>
      </c>
      <c r="C961" s="77"/>
      <c r="D961" s="77"/>
      <c r="E961" s="77"/>
      <c r="F961" s="77"/>
      <c r="G961" s="77"/>
      <c r="H961" s="77"/>
      <c r="I961" s="77"/>
      <c r="J961" s="77"/>
      <c r="K961" s="77"/>
      <c r="L961" s="77"/>
      <c r="M961" s="77"/>
      <c r="N961" s="77"/>
      <c r="O961" s="77"/>
      <c r="P961" s="77"/>
      <c r="Q961" s="50"/>
      <c r="R961" s="65"/>
      <c r="S961" s="67"/>
      <c r="T961" s="67"/>
      <c r="U961" s="67"/>
      <c r="V961" s="67"/>
      <c r="W961" s="67"/>
      <c r="X961" s="67"/>
      <c r="Y961" s="67"/>
      <c r="Z961" s="67"/>
      <c r="AA961" s="67"/>
      <c r="AB961" s="67"/>
      <c r="AC961" s="67"/>
      <c r="AD961" s="67"/>
      <c r="AE961" s="67"/>
      <c r="AF961" s="67"/>
      <c r="AG961" s="67"/>
      <c r="AH961" s="67"/>
      <c r="AI961" s="67"/>
      <c r="AK961" s="67"/>
      <c r="AL961" s="67"/>
      <c r="AM961" s="67"/>
      <c r="AN961" s="63" t="s">
        <v>4192</v>
      </c>
      <c r="AO961" s="67"/>
      <c r="AP961" s="67"/>
      <c r="AQ961" s="67"/>
      <c r="AR961" s="67"/>
      <c r="AS961" s="67"/>
      <c r="AT961" s="67"/>
      <c r="AU961" s="67"/>
      <c r="AV961" s="67"/>
      <c r="AW961" s="67"/>
      <c r="AX961" s="67"/>
      <c r="AY961" s="67"/>
      <c r="AZ961" s="37" t="str">
        <f>IFERROR(IF(COUNTA(H961,I961,J961)=3,DATE(J961,MATCH(I961,{"Jan";"Feb";"Mar";"Apr";"May";"Jun";"Jul";"Aug";"Sep";"Oct";"Nov";"Dec"},0),H961),""),"")</f>
        <v/>
      </c>
      <c r="BA961" s="37" t="str">
        <f>IF(AND(C913="",H959="",C959&lt;&gt;""),"Please enter a complete visit or assessment date.  ","")</f>
        <v/>
      </c>
      <c r="BB961" s="37" t="str">
        <f>IF(C959="","",IF(AND(COUNTA(C913,D913,E913)&gt;1,COUNTA(C913,D913,E913)&lt;3),"Please enter a complete visit date.  ",IF(COUNTA(C913,D913,E913)=0,"",IF(COUNTIF(AN$2:AN$7306,C913&amp;D913&amp;E913)&gt;0,"","Enter a valid visit date.  "))))</f>
        <v/>
      </c>
      <c r="BC961" s="37" t="str">
        <f>IF(AND(COUNTA(H959,I959,J959)&gt;1,COUNTA(H959,I959,J959)&lt;3),"Please enter a complete assessment date.  ",IF(COUNTA(H959,I959,J959)=0,"",IF(COUNTIF(AN$2:AN$7306,H959&amp;I959&amp;J959)&gt;0,"","Enter a valid assessment date.  ")))</f>
        <v/>
      </c>
      <c r="BD961" s="37" t="str">
        <f t="shared" ref="BD961" si="493">IF(AND(C959="",H959&amp;I959&amp;H959&amp;J959&lt;&gt;""),"Information on this lesion exists, but no evaluation result is entered.  ","")</f>
        <v/>
      </c>
      <c r="BE961" s="37" t="str">
        <f ca="1">IF(C959="","",IF(AZ913="","",IF(AZ913&gt;NOW(),"Visit date is in the future.  ","")))</f>
        <v/>
      </c>
      <c r="BF961" s="37" t="str">
        <f t="shared" ref="BF961" ca="1" si="494">IF(AZ959&lt;&gt;"",IF(AZ959&gt;NOW(),"Assessment date is in the future.  ",""),"")</f>
        <v/>
      </c>
      <c r="BG961" s="37" t="str">
        <f t="shared" ref="BG961" si="495">IF(AND(C959&lt;&gt;"",F959&lt;&gt;""),"The result cannot be provided if indicated as Not Done.  ","")</f>
        <v/>
      </c>
      <c r="BH961" s="37" t="str">
        <f>IF(AZ913="","",IF(AZ913&lt;=AZ907,"Visit date is not after visit or assessment dates in the prior visit.  ",""))</f>
        <v/>
      </c>
      <c r="BI961" s="37" t="str">
        <f>IF(AZ959&lt;&gt;"",IF(AZ959&lt;=AZ907,"Assessment date is not after visit or assessment dates in the prior visit.  ",""),"")</f>
        <v/>
      </c>
      <c r="BJ961" s="37" t="str">
        <f>IF(AND(C910="",OR(C959&lt;&gt;"",F959&lt;&gt;"")),"The Visit ID is missing.  ","")</f>
        <v/>
      </c>
      <c r="BK961" s="37" t="str">
        <f>IF(AND(OR(C959&lt;&gt;"",F959&lt;&gt;""),C$61=""),"No V0 lesion information exists for this same lesion (if you are adding a NEW lesion, go to New Lesion section).  ","")</f>
        <v/>
      </c>
      <c r="BL961" s="37" t="str">
        <f t="shared" ref="BL961" si="496">IF(AND(C959&lt;&gt;"",D959=""),"Select a Unit.  ","")</f>
        <v/>
      </c>
      <c r="BM961" s="37" t="str">
        <f>IF(AND(C959&lt;&gt;"",COUNTIF(AJ$2:AJ$21,C910)&gt;1),"Visit ID already used.  ","")</f>
        <v/>
      </c>
      <c r="CA961" s="37" t="str">
        <f ca="1">IF(BA961&amp;BB961&amp;BC961&amp;BD961&amp;BE961&amp;BF961&amp;BG961&amp;BH961&amp;BI961&amp;BJ961&amp;BK961&amp;BL961&amp;BM961&amp;BN961&amp;BO961&amp;BP961&amp;BQ961&amp;BR961&amp;BS961&amp;BT961&amp;BU961&amp;BV961&amp;BW961&amp;BX961&amp;BY961&amp;BZ961&lt;&gt;"","V6Issue","V6Clean")</f>
        <v>V6Clean</v>
      </c>
      <c r="CB961" s="65"/>
    </row>
    <row r="962" spans="1:80" x14ac:dyDescent="0.25">
      <c r="A962" s="50"/>
      <c r="B962" s="77"/>
      <c r="C962" s="77"/>
      <c r="D962" s="77"/>
      <c r="E962" s="77"/>
      <c r="F962" s="77"/>
      <c r="G962" s="77"/>
      <c r="H962" s="77"/>
      <c r="I962" s="77"/>
      <c r="J962" s="77"/>
      <c r="K962" s="77"/>
      <c r="L962" s="77"/>
      <c r="M962" s="77"/>
      <c r="N962" s="77"/>
      <c r="O962" s="77"/>
      <c r="P962" s="77"/>
      <c r="Q962" s="50"/>
      <c r="R962" s="65"/>
      <c r="S962" s="67"/>
      <c r="T962" s="67"/>
      <c r="U962" s="67"/>
      <c r="V962" s="67"/>
      <c r="W962" s="67"/>
      <c r="X962" s="67"/>
      <c r="Y962" s="67"/>
      <c r="Z962" s="67"/>
      <c r="AA962" s="67"/>
      <c r="AB962" s="67"/>
      <c r="AC962" s="67"/>
      <c r="AD962" s="67"/>
      <c r="AE962" s="67"/>
      <c r="AF962" s="67"/>
      <c r="AG962" s="67"/>
      <c r="AH962" s="67"/>
      <c r="AI962" s="67"/>
      <c r="AK962" s="67"/>
      <c r="AL962" s="67"/>
      <c r="AM962" s="67"/>
      <c r="AN962" s="63" t="s">
        <v>4193</v>
      </c>
      <c r="AO962" s="67"/>
      <c r="AP962" s="67"/>
      <c r="AQ962" s="67"/>
      <c r="AR962" s="67"/>
      <c r="AS962" s="67"/>
      <c r="AT962" s="67"/>
      <c r="AU962" s="67"/>
      <c r="AV962" s="67"/>
      <c r="AW962" s="67"/>
      <c r="AX962" s="67"/>
      <c r="AY962" s="67"/>
      <c r="AZ962" s="37" t="str">
        <f>IFERROR(IF(COUNTA(H962,I962,J962)=3,DATE(J962,MATCH(I962,{"Jan";"Feb";"Mar";"Apr";"May";"Jun";"Jul";"Aug";"Sep";"Oct";"Nov";"Dec"},0),H962),""),"")</f>
        <v/>
      </c>
      <c r="CB962" s="65"/>
    </row>
    <row r="963" spans="1:80" x14ac:dyDescent="0.25">
      <c r="A963" s="50"/>
      <c r="B963" s="5"/>
      <c r="C963" s="7"/>
      <c r="D963" s="7"/>
      <c r="E963" s="7"/>
      <c r="F963" s="7"/>
      <c r="G963" s="5"/>
      <c r="H963" s="12" t="s">
        <v>92</v>
      </c>
      <c r="I963" s="5"/>
      <c r="J963" s="5"/>
      <c r="K963" s="5"/>
      <c r="L963" s="50"/>
      <c r="M963" s="5"/>
      <c r="N963" s="5"/>
      <c r="O963" s="5"/>
      <c r="P963" s="5"/>
      <c r="Q963" s="50"/>
      <c r="R963" s="65"/>
      <c r="S963" s="67"/>
      <c r="T963" s="67"/>
      <c r="U963" s="67"/>
      <c r="V963" s="67"/>
      <c r="W963" s="67"/>
      <c r="X963" s="67"/>
      <c r="Y963" s="67"/>
      <c r="Z963" s="67"/>
      <c r="AA963" s="67"/>
      <c r="AB963" s="67"/>
      <c r="AC963" s="67"/>
      <c r="AD963" s="67"/>
      <c r="AE963" s="67"/>
      <c r="AF963" s="67"/>
      <c r="AG963" s="67"/>
      <c r="AH963" s="67"/>
      <c r="AI963" s="67"/>
      <c r="AK963" s="67"/>
      <c r="AL963" s="67"/>
      <c r="AM963" s="67"/>
      <c r="AN963" s="63" t="s">
        <v>4194</v>
      </c>
      <c r="AO963" s="67"/>
      <c r="AP963" s="67"/>
      <c r="AQ963" s="67"/>
      <c r="AR963" s="67"/>
      <c r="AS963" s="67"/>
      <c r="AT963" s="67"/>
      <c r="AU963" s="67"/>
      <c r="AV963" s="67"/>
      <c r="AW963" s="67"/>
      <c r="AX963" s="67"/>
      <c r="AY963" s="67"/>
      <c r="AZ963" s="37" t="str">
        <f>IFERROR(IF(COUNTA(H963,I963,J963)=3,DATE(J963,MATCH(I963,{"Jan";"Feb";"Mar";"Apr";"May";"Jun";"Jul";"Aug";"Sep";"Oct";"Nov";"Dec"},0),H963),""),"")</f>
        <v/>
      </c>
      <c r="CB963" s="65"/>
    </row>
    <row r="964" spans="1:80" x14ac:dyDescent="0.25">
      <c r="A964" s="50"/>
      <c r="B964" s="5"/>
      <c r="C964" s="7" t="s">
        <v>35</v>
      </c>
      <c r="D964" s="7" t="s">
        <v>36</v>
      </c>
      <c r="E964" s="7"/>
      <c r="F964" s="7" t="s">
        <v>315</v>
      </c>
      <c r="G964" s="5"/>
      <c r="H964" s="7" t="s">
        <v>47</v>
      </c>
      <c r="I964" s="7" t="s">
        <v>48</v>
      </c>
      <c r="J964" s="7" t="s">
        <v>49</v>
      </c>
      <c r="K964" s="5"/>
      <c r="L964" s="50"/>
      <c r="M964" s="5"/>
      <c r="N964" s="5"/>
      <c r="O964" s="5"/>
      <c r="P964" s="5"/>
      <c r="Q964" s="50"/>
      <c r="R964" s="65"/>
      <c r="S964" s="67"/>
      <c r="T964" s="67"/>
      <c r="U964" s="67"/>
      <c r="V964" s="67"/>
      <c r="W964" s="67"/>
      <c r="X964" s="67"/>
      <c r="Y964" s="67"/>
      <c r="Z964" s="67"/>
      <c r="AA964" s="67"/>
      <c r="AB964" s="67"/>
      <c r="AC964" s="67"/>
      <c r="AD964" s="67"/>
      <c r="AE964" s="67"/>
      <c r="AF964" s="67"/>
      <c r="AG964" s="67"/>
      <c r="AH964" s="67"/>
      <c r="AI964" s="67"/>
      <c r="AK964" s="67"/>
      <c r="AL964" s="67"/>
      <c r="AM964" s="67"/>
      <c r="AN964" s="63" t="s">
        <v>4195</v>
      </c>
      <c r="AO964" s="67"/>
      <c r="AP964" s="67"/>
      <c r="AQ964" s="67"/>
      <c r="AR964" s="67"/>
      <c r="AS964" s="67"/>
      <c r="AT964" s="67"/>
      <c r="AU964" s="67"/>
      <c r="AV964" s="67"/>
      <c r="AW964" s="67"/>
      <c r="AX964" s="67"/>
      <c r="AY964" s="67"/>
      <c r="AZ964" s="37" t="str">
        <f>IFERROR(IF(COUNTA(H964,I964,J964)=3,DATE(J964,MATCH(I964,{"Jan";"Feb";"Mar";"Apr";"May";"Jun";"Jul";"Aug";"Sep";"Oct";"Nov";"Dec"},0),H964),""),"")</f>
        <v/>
      </c>
      <c r="CB964" s="65"/>
    </row>
    <row r="965" spans="1:80" x14ac:dyDescent="0.25">
      <c r="A965" s="50"/>
      <c r="B965" s="39" t="str">
        <f xml:space="preserve"> C910&amp;"  Target Lesion (T9)"</f>
        <v>V6  Target Lesion (T9)</v>
      </c>
      <c r="C965" s="16"/>
      <c r="D965" s="15" t="s">
        <v>9</v>
      </c>
      <c r="E965" s="5"/>
      <c r="F965" s="17"/>
      <c r="G965" s="5"/>
      <c r="H965" s="32"/>
      <c r="I965" s="32"/>
      <c r="J965" s="32"/>
      <c r="K965" s="5"/>
      <c r="L965" s="50"/>
      <c r="M965" s="50"/>
      <c r="N965" s="50"/>
      <c r="O965" s="50"/>
      <c r="P965" s="50"/>
      <c r="Q965" s="50"/>
      <c r="R965" s="65"/>
      <c r="S965" s="67"/>
      <c r="T965" s="67"/>
      <c r="U965" s="67"/>
      <c r="V965" s="67"/>
      <c r="W965" s="67"/>
      <c r="X965" s="67"/>
      <c r="Y965" s="67"/>
      <c r="Z965" s="67"/>
      <c r="AA965" s="67"/>
      <c r="AB965" s="67"/>
      <c r="AC965" s="67"/>
      <c r="AD965" s="67"/>
      <c r="AE965" s="67"/>
      <c r="AF965" s="67"/>
      <c r="AG965" s="67"/>
      <c r="AH965" s="67"/>
      <c r="AI965" s="67"/>
      <c r="AK965" s="67"/>
      <c r="AL965" s="67"/>
      <c r="AM965" s="67"/>
      <c r="AN965" s="63" t="s">
        <v>4196</v>
      </c>
      <c r="AO965" s="67"/>
      <c r="AP965" s="67"/>
      <c r="AQ965" s="67"/>
      <c r="AR965" s="67"/>
      <c r="AS965" s="67"/>
      <c r="AT965" s="67"/>
      <c r="AU965" s="67"/>
      <c r="AV965" s="67"/>
      <c r="AW965" s="67"/>
      <c r="AX965" s="67"/>
      <c r="AY965" s="67"/>
      <c r="AZ965" s="37" t="str">
        <f>IFERROR(IF(COUNTA(H965,I965,J965)=3,DATE(J965,MATCH(I965,{"Jan";"Feb";"Mar";"Apr";"May";"Jun";"Jul";"Aug";"Sep";"Oct";"Nov";"Dec"},0),H965),""),"")</f>
        <v/>
      </c>
      <c r="CB965" s="65"/>
    </row>
    <row r="966" spans="1:80" x14ac:dyDescent="0.25">
      <c r="A966" s="50"/>
      <c r="B966" s="8" t="s">
        <v>1086</v>
      </c>
      <c r="C966" s="8" t="s">
        <v>1087</v>
      </c>
      <c r="D966" s="8" t="s">
        <v>1088</v>
      </c>
      <c r="E966" s="9"/>
      <c r="F966" s="8" t="s">
        <v>1089</v>
      </c>
      <c r="G966" s="9"/>
      <c r="H966" s="8" t="s">
        <v>1090</v>
      </c>
      <c r="I966" s="8" t="s">
        <v>1091</v>
      </c>
      <c r="J966" s="8" t="s">
        <v>1092</v>
      </c>
      <c r="K966" s="5"/>
      <c r="L966" s="40"/>
      <c r="M966" s="41"/>
      <c r="N966" s="40"/>
      <c r="O966" s="41"/>
      <c r="P966" s="40"/>
      <c r="Q966" s="50"/>
      <c r="R966" s="65"/>
      <c r="S966" s="67"/>
      <c r="T966" s="67"/>
      <c r="U966" s="67"/>
      <c r="V966" s="67"/>
      <c r="W966" s="67"/>
      <c r="X966" s="67"/>
      <c r="Y966" s="67"/>
      <c r="Z966" s="67"/>
      <c r="AA966" s="67"/>
      <c r="AB966" s="67"/>
      <c r="AC966" s="67"/>
      <c r="AD966" s="67"/>
      <c r="AE966" s="67"/>
      <c r="AF966" s="67"/>
      <c r="AG966" s="67"/>
      <c r="AH966" s="67"/>
      <c r="AI966" s="67"/>
      <c r="AK966" s="67"/>
      <c r="AL966" s="67"/>
      <c r="AM966" s="67"/>
      <c r="AN966" s="63" t="s">
        <v>4197</v>
      </c>
      <c r="AO966" s="67"/>
      <c r="AP966" s="67"/>
      <c r="AQ966" s="67"/>
      <c r="AR966" s="67"/>
      <c r="AS966" s="67"/>
      <c r="AT966" s="67"/>
      <c r="AU966" s="67"/>
      <c r="AV966" s="67"/>
      <c r="AW966" s="67"/>
      <c r="AX966" s="67"/>
      <c r="AY966" s="67"/>
      <c r="AZ966" s="37" t="str">
        <f>IFERROR(IF(COUNTA(H966,I966,J966)=3,DATE(J966,MATCH(I966,{"Jan";"Feb";"Mar";"Apr";"May";"Jun";"Jul";"Aug";"Sep";"Oct";"Nov";"Dec"},0),H966),""),"")</f>
        <v/>
      </c>
      <c r="CB966" s="65"/>
    </row>
    <row r="967" spans="1:80" x14ac:dyDescent="0.25">
      <c r="A967" s="50"/>
      <c r="B967" s="76" t="str">
        <f ca="1">BA967&amp;BB967&amp;BC967&amp;BD967&amp;BE967&amp;BF967&amp;BG967&amp;BH967&amp;BI967&amp;BJ967&amp;BK967&amp;BL967&amp;BM967</f>
        <v/>
      </c>
      <c r="C967" s="77"/>
      <c r="D967" s="77"/>
      <c r="E967" s="77"/>
      <c r="F967" s="77"/>
      <c r="G967" s="77"/>
      <c r="H967" s="77"/>
      <c r="I967" s="77"/>
      <c r="J967" s="77"/>
      <c r="K967" s="77"/>
      <c r="L967" s="77"/>
      <c r="M967" s="77"/>
      <c r="N967" s="77"/>
      <c r="O967" s="77"/>
      <c r="P967" s="77"/>
      <c r="Q967" s="50"/>
      <c r="R967" s="65"/>
      <c r="S967" s="67"/>
      <c r="T967" s="67"/>
      <c r="U967" s="67"/>
      <c r="V967" s="67"/>
      <c r="W967" s="67"/>
      <c r="X967" s="67"/>
      <c r="Y967" s="67"/>
      <c r="Z967" s="67"/>
      <c r="AA967" s="67"/>
      <c r="AB967" s="67"/>
      <c r="AC967" s="67"/>
      <c r="AD967" s="67"/>
      <c r="AE967" s="67"/>
      <c r="AF967" s="67"/>
      <c r="AG967" s="67"/>
      <c r="AH967" s="67"/>
      <c r="AI967" s="67"/>
      <c r="AK967" s="67"/>
      <c r="AL967" s="67"/>
      <c r="AM967" s="67"/>
      <c r="AN967" s="63" t="s">
        <v>4198</v>
      </c>
      <c r="AO967" s="67"/>
      <c r="AP967" s="67"/>
      <c r="AQ967" s="67"/>
      <c r="AR967" s="67"/>
      <c r="AS967" s="67"/>
      <c r="AT967" s="67"/>
      <c r="AU967" s="67"/>
      <c r="AV967" s="67"/>
      <c r="AW967" s="67"/>
      <c r="AX967" s="67"/>
      <c r="AY967" s="67"/>
      <c r="AZ967" s="37" t="str">
        <f>IFERROR(IF(COUNTA(H967,I967,J967)=3,DATE(J967,MATCH(I967,{"Jan";"Feb";"Mar";"Apr";"May";"Jun";"Jul";"Aug";"Sep";"Oct";"Nov";"Dec"},0),H967),""),"")</f>
        <v/>
      </c>
      <c r="BA967" s="37" t="str">
        <f>IF(AND(C913="",H965="",C965&lt;&gt;""),"Please enter a complete visit or assessment date.  ","")</f>
        <v/>
      </c>
      <c r="BB967" s="37" t="str">
        <f>IF(C965="","",IF(AND(COUNTA(C913,D913,E913)&gt;1,COUNTA(C913,D913,E913)&lt;3),"Please enter a complete visit date.  ",IF(COUNTA(C913,D913,E913)=0,"",IF(COUNTIF(AN$2:AN$7306,C913&amp;D913&amp;E913)&gt;0,"","Enter a valid visit date.  "))))</f>
        <v/>
      </c>
      <c r="BC967" s="37" t="str">
        <f>IF(AND(COUNTA(H965,I965,J965)&gt;1,COUNTA(H965,I965,J965)&lt;3),"Please enter a complete assessment date.  ",IF(COUNTA(H965,I965,J965)=0,"",IF(COUNTIF(AN$2:AN$7306,H965&amp;I965&amp;J965)&gt;0,"","Enter a valid assessment date.  ")))</f>
        <v/>
      </c>
      <c r="BD967" s="37" t="str">
        <f t="shared" ref="BD967" si="497">IF(AND(C965="",H965&amp;I965&amp;H965&amp;J965&lt;&gt;""),"Information on this lesion exists, but no evaluation result is entered.  ","")</f>
        <v/>
      </c>
      <c r="BE967" s="37" t="str">
        <f ca="1">IF(C965="","",IF(AZ913="","",IF(AZ913&gt;NOW(),"Visit date is in the future.  ","")))</f>
        <v/>
      </c>
      <c r="BF967" s="37" t="str">
        <f t="shared" ref="BF967" ca="1" si="498">IF(AZ965&lt;&gt;"",IF(AZ965&gt;NOW(),"Assessment date is in the future.  ",""),"")</f>
        <v/>
      </c>
      <c r="BG967" s="37" t="str">
        <f t="shared" ref="BG967" si="499">IF(AND(C965&lt;&gt;"",F965&lt;&gt;""),"The result cannot be provided if indicated as Not Done.  ","")</f>
        <v/>
      </c>
      <c r="BH967" s="37" t="str">
        <f>IF(AZ913="","",IF(AZ913&lt;=AZ907,"Visit date is not after visit or assessment dates in the prior visit.  ",""))</f>
        <v/>
      </c>
      <c r="BI967" s="37" t="str">
        <f>IF(AZ965&lt;&gt;"",IF(AZ965&lt;=AZ907,"Assessment date is not after visit or assessment dates in the prior visit.  ",""),"")</f>
        <v/>
      </c>
      <c r="BJ967" s="37" t="str">
        <f>IF(AND(C910="",OR(C965&lt;&gt;"",F965&lt;&gt;"")),"The Visit ID is missing.  ","")</f>
        <v/>
      </c>
      <c r="BK967" s="37" t="str">
        <f>IF(AND(OR(C965&lt;&gt;"",F965&lt;&gt;""),C$67=""),"No V0 lesion information exists for this same lesion (if you are adding a NEW lesion, go to New Lesion section).  ","")</f>
        <v/>
      </c>
      <c r="BL967" s="37" t="str">
        <f t="shared" ref="BL967" si="500">IF(AND(C965&lt;&gt;"",D965=""),"Select a Unit.  ","")</f>
        <v/>
      </c>
      <c r="BM967" s="37" t="str">
        <f>IF(AND(C965&lt;&gt;"",COUNTIF(AJ$2:AJ$21,C910)&gt;1),"Visit ID already used.  ","")</f>
        <v/>
      </c>
      <c r="CA967" s="37" t="str">
        <f ca="1">IF(BA967&amp;BB967&amp;BC967&amp;BD967&amp;BE967&amp;BF967&amp;BG967&amp;BH967&amp;BI967&amp;BJ967&amp;BK967&amp;BL967&amp;BM967&amp;BN967&amp;BO967&amp;BP967&amp;BQ967&amp;BR967&amp;BS967&amp;BT967&amp;BU967&amp;BV967&amp;BW967&amp;BX967&amp;BY967&amp;BZ967&lt;&gt;"","V6Issue","V6Clean")</f>
        <v>V6Clean</v>
      </c>
      <c r="CB967" s="65"/>
    </row>
    <row r="968" spans="1:80" x14ac:dyDescent="0.25">
      <c r="A968" s="50"/>
      <c r="B968" s="77"/>
      <c r="C968" s="77"/>
      <c r="D968" s="77"/>
      <c r="E968" s="77"/>
      <c r="F968" s="77"/>
      <c r="G968" s="77"/>
      <c r="H968" s="77"/>
      <c r="I968" s="77"/>
      <c r="J968" s="77"/>
      <c r="K968" s="77"/>
      <c r="L968" s="77"/>
      <c r="M968" s="77"/>
      <c r="N968" s="77"/>
      <c r="O968" s="77"/>
      <c r="P968" s="77"/>
      <c r="Q968" s="50"/>
      <c r="R968" s="65"/>
      <c r="S968" s="67"/>
      <c r="T968" s="67"/>
      <c r="U968" s="67"/>
      <c r="V968" s="67"/>
      <c r="W968" s="67"/>
      <c r="X968" s="67"/>
      <c r="Y968" s="67"/>
      <c r="Z968" s="67"/>
      <c r="AA968" s="67"/>
      <c r="AB968" s="67"/>
      <c r="AC968" s="67"/>
      <c r="AD968" s="67"/>
      <c r="AE968" s="67"/>
      <c r="AF968" s="67"/>
      <c r="AG968" s="67"/>
      <c r="AH968" s="67"/>
      <c r="AI968" s="67"/>
      <c r="AK968" s="67"/>
      <c r="AL968" s="67"/>
      <c r="AM968" s="67"/>
      <c r="AN968" s="63" t="s">
        <v>4199</v>
      </c>
      <c r="AO968" s="67"/>
      <c r="AP968" s="67"/>
      <c r="AQ968" s="67"/>
      <c r="AR968" s="67"/>
      <c r="AS968" s="67"/>
      <c r="AT968" s="67"/>
      <c r="AU968" s="67"/>
      <c r="AV968" s="67"/>
      <c r="AW968" s="67"/>
      <c r="AX968" s="67"/>
      <c r="AY968" s="67"/>
      <c r="AZ968" s="37" t="str">
        <f>IFERROR(IF(COUNTA(H968,I968,J968)=3,DATE(J968,MATCH(I968,{"Jan";"Feb";"Mar";"Apr";"May";"Jun";"Jul";"Aug";"Sep";"Oct";"Nov";"Dec"},0),H968),""),"")</f>
        <v/>
      </c>
      <c r="CB968" s="65"/>
    </row>
    <row r="969" spans="1:80" x14ac:dyDescent="0.25">
      <c r="A969" s="50"/>
      <c r="B969" s="5"/>
      <c r="C969" s="7"/>
      <c r="D969" s="7"/>
      <c r="E969" s="7"/>
      <c r="F969" s="7"/>
      <c r="G969" s="5"/>
      <c r="H969" s="12" t="s">
        <v>92</v>
      </c>
      <c r="I969" s="5"/>
      <c r="J969" s="5"/>
      <c r="K969" s="5"/>
      <c r="L969" s="50"/>
      <c r="M969" s="5"/>
      <c r="N969" s="5"/>
      <c r="O969" s="5"/>
      <c r="P969" s="5"/>
      <c r="Q969" s="50"/>
      <c r="R969" s="65"/>
      <c r="S969" s="67"/>
      <c r="T969" s="67"/>
      <c r="U969" s="67"/>
      <c r="V969" s="67"/>
      <c r="W969" s="67"/>
      <c r="X969" s="67"/>
      <c r="Y969" s="67"/>
      <c r="Z969" s="67"/>
      <c r="AA969" s="67"/>
      <c r="AB969" s="67"/>
      <c r="AC969" s="67"/>
      <c r="AD969" s="67"/>
      <c r="AE969" s="67"/>
      <c r="AF969" s="67"/>
      <c r="AG969" s="67"/>
      <c r="AH969" s="67"/>
      <c r="AI969" s="67"/>
      <c r="AK969" s="67"/>
      <c r="AL969" s="67"/>
      <c r="AM969" s="67"/>
      <c r="AN969" s="63" t="s">
        <v>4200</v>
      </c>
      <c r="AO969" s="67"/>
      <c r="AP969" s="67"/>
      <c r="AQ969" s="67"/>
      <c r="AR969" s="67"/>
      <c r="AS969" s="67"/>
      <c r="AT969" s="67"/>
      <c r="AU969" s="67"/>
      <c r="AV969" s="67"/>
      <c r="AW969" s="67"/>
      <c r="AX969" s="67"/>
      <c r="AY969" s="67"/>
      <c r="AZ969" s="37" t="str">
        <f>IFERROR(IF(COUNTA(H969,I969,J969)=3,DATE(J969,MATCH(I969,{"Jan";"Feb";"Mar";"Apr";"May";"Jun";"Jul";"Aug";"Sep";"Oct";"Nov";"Dec"},0),H969),""),"")</f>
        <v/>
      </c>
      <c r="CB969" s="65"/>
    </row>
    <row r="970" spans="1:80" x14ac:dyDescent="0.25">
      <c r="A970" s="50"/>
      <c r="B970" s="5"/>
      <c r="C970" s="7" t="s">
        <v>35</v>
      </c>
      <c r="D970" s="7" t="s">
        <v>36</v>
      </c>
      <c r="E970" s="7"/>
      <c r="F970" s="7" t="s">
        <v>315</v>
      </c>
      <c r="G970" s="5"/>
      <c r="H970" s="7" t="s">
        <v>47</v>
      </c>
      <c r="I970" s="7" t="s">
        <v>48</v>
      </c>
      <c r="J970" s="7" t="s">
        <v>49</v>
      </c>
      <c r="K970" s="5"/>
      <c r="L970" s="50"/>
      <c r="M970" s="5"/>
      <c r="N970" s="5"/>
      <c r="O970" s="5"/>
      <c r="P970" s="5"/>
      <c r="Q970" s="50"/>
      <c r="R970" s="65"/>
      <c r="S970" s="67"/>
      <c r="T970" s="67"/>
      <c r="U970" s="67"/>
      <c r="V970" s="67"/>
      <c r="W970" s="67"/>
      <c r="X970" s="67"/>
      <c r="Y970" s="67"/>
      <c r="Z970" s="67"/>
      <c r="AA970" s="67"/>
      <c r="AB970" s="67"/>
      <c r="AC970" s="67"/>
      <c r="AD970" s="67"/>
      <c r="AE970" s="67"/>
      <c r="AF970" s="67"/>
      <c r="AG970" s="67"/>
      <c r="AH970" s="67"/>
      <c r="AI970" s="67"/>
      <c r="AK970" s="67"/>
      <c r="AL970" s="67"/>
      <c r="AM970" s="67"/>
      <c r="AN970" s="63" t="s">
        <v>4201</v>
      </c>
      <c r="AO970" s="67"/>
      <c r="AP970" s="67"/>
      <c r="AQ970" s="67"/>
      <c r="AR970" s="67"/>
      <c r="AS970" s="67"/>
      <c r="AT970" s="67"/>
      <c r="AU970" s="67"/>
      <c r="AV970" s="67"/>
      <c r="AW970" s="67"/>
      <c r="AX970" s="67"/>
      <c r="AY970" s="67"/>
      <c r="AZ970" s="37" t="str">
        <f>IFERROR(IF(COUNTA(H970,I970,J970)=3,DATE(J970,MATCH(I970,{"Jan";"Feb";"Mar";"Apr";"May";"Jun";"Jul";"Aug";"Sep";"Oct";"Nov";"Dec"},0),H970),""),"")</f>
        <v/>
      </c>
      <c r="CB970" s="65"/>
    </row>
    <row r="971" spans="1:80" x14ac:dyDescent="0.25">
      <c r="A971" s="50"/>
      <c r="B971" s="39" t="str">
        <f xml:space="preserve"> C910&amp;" Target Lesion (T10)"</f>
        <v>V6 Target Lesion (T10)</v>
      </c>
      <c r="C971" s="16"/>
      <c r="D971" s="15" t="s">
        <v>9</v>
      </c>
      <c r="E971" s="5"/>
      <c r="F971" s="17"/>
      <c r="G971" s="5"/>
      <c r="H971" s="32"/>
      <c r="I971" s="32"/>
      <c r="J971" s="32"/>
      <c r="K971" s="5"/>
      <c r="L971" s="50"/>
      <c r="M971" s="50"/>
      <c r="N971" s="50"/>
      <c r="O971" s="50"/>
      <c r="P971" s="50"/>
      <c r="Q971" s="50"/>
      <c r="R971" s="65"/>
      <c r="S971" s="67"/>
      <c r="T971" s="67"/>
      <c r="U971" s="67"/>
      <c r="V971" s="67"/>
      <c r="W971" s="67"/>
      <c r="X971" s="67"/>
      <c r="Y971" s="67"/>
      <c r="Z971" s="67"/>
      <c r="AA971" s="67"/>
      <c r="AB971" s="67"/>
      <c r="AC971" s="67"/>
      <c r="AD971" s="67"/>
      <c r="AE971" s="67"/>
      <c r="AF971" s="67"/>
      <c r="AG971" s="67"/>
      <c r="AH971" s="67"/>
      <c r="AI971" s="67"/>
      <c r="AK971" s="67"/>
      <c r="AL971" s="67"/>
      <c r="AM971" s="67"/>
      <c r="AN971" s="63" t="s">
        <v>4202</v>
      </c>
      <c r="AO971" s="67"/>
      <c r="AP971" s="67"/>
      <c r="AQ971" s="67"/>
      <c r="AR971" s="67"/>
      <c r="AS971" s="67"/>
      <c r="AT971" s="67"/>
      <c r="AU971" s="67"/>
      <c r="AV971" s="67"/>
      <c r="AW971" s="67"/>
      <c r="AX971" s="67"/>
      <c r="AY971" s="67"/>
      <c r="AZ971" s="37" t="str">
        <f>IFERROR(IF(COUNTA(H971,I971,J971)=3,DATE(J971,MATCH(I971,{"Jan";"Feb";"Mar";"Apr";"May";"Jun";"Jul";"Aug";"Sep";"Oct";"Nov";"Dec"},0),H971),""),"")</f>
        <v/>
      </c>
      <c r="CB971" s="65"/>
    </row>
    <row r="972" spans="1:80" x14ac:dyDescent="0.25">
      <c r="A972" s="50"/>
      <c r="B972" s="8" t="s">
        <v>1093</v>
      </c>
      <c r="C972" s="8" t="s">
        <v>1094</v>
      </c>
      <c r="D972" s="8" t="s">
        <v>1095</v>
      </c>
      <c r="E972" s="9"/>
      <c r="F972" s="8" t="s">
        <v>1096</v>
      </c>
      <c r="G972" s="9"/>
      <c r="H972" s="8" t="s">
        <v>1097</v>
      </c>
      <c r="I972" s="8" t="s">
        <v>1098</v>
      </c>
      <c r="J972" s="8" t="s">
        <v>1099</v>
      </c>
      <c r="K972" s="5"/>
      <c r="L972" s="40"/>
      <c r="M972" s="41"/>
      <c r="N972" s="40"/>
      <c r="O972" s="41"/>
      <c r="P972" s="40"/>
      <c r="Q972" s="50"/>
      <c r="R972" s="65"/>
      <c r="S972" s="67"/>
      <c r="T972" s="67"/>
      <c r="U972" s="67"/>
      <c r="V972" s="67"/>
      <c r="W972" s="67"/>
      <c r="X972" s="67"/>
      <c r="Y972" s="67"/>
      <c r="Z972" s="67"/>
      <c r="AA972" s="67"/>
      <c r="AB972" s="67"/>
      <c r="AC972" s="67"/>
      <c r="AD972" s="67"/>
      <c r="AE972" s="67"/>
      <c r="AF972" s="67"/>
      <c r="AG972" s="67"/>
      <c r="AH972" s="67"/>
      <c r="AI972" s="67"/>
      <c r="AK972" s="67"/>
      <c r="AL972" s="67"/>
      <c r="AM972" s="67"/>
      <c r="AN972" s="63" t="s">
        <v>4203</v>
      </c>
      <c r="AO972" s="67"/>
      <c r="AP972" s="67"/>
      <c r="AQ972" s="67"/>
      <c r="AR972" s="67"/>
      <c r="AS972" s="67"/>
      <c r="AT972" s="67"/>
      <c r="AU972" s="67"/>
      <c r="AV972" s="67"/>
      <c r="AW972" s="67"/>
      <c r="AX972" s="67"/>
      <c r="AY972" s="67"/>
      <c r="AZ972" s="37" t="str">
        <f>IFERROR(IF(COUNTA(H972,I972,J972)=3,DATE(J972,MATCH(I972,{"Jan";"Feb";"Mar";"Apr";"May";"Jun";"Jul";"Aug";"Sep";"Oct";"Nov";"Dec"},0),H972),""),"")</f>
        <v/>
      </c>
      <c r="CB972" s="65"/>
    </row>
    <row r="973" spans="1:80" x14ac:dyDescent="0.25">
      <c r="A973" s="50"/>
      <c r="B973" s="76" t="str">
        <f ca="1">BA973&amp;BB973&amp;BC973&amp;BD973&amp;BE973&amp;BF973&amp;BG973&amp;BH973&amp;BI973&amp;BJ973&amp;BK973&amp;BL973&amp;BM973</f>
        <v/>
      </c>
      <c r="C973" s="77"/>
      <c r="D973" s="77"/>
      <c r="E973" s="77"/>
      <c r="F973" s="77"/>
      <c r="G973" s="77"/>
      <c r="H973" s="77"/>
      <c r="I973" s="77"/>
      <c r="J973" s="77"/>
      <c r="K973" s="77"/>
      <c r="L973" s="77"/>
      <c r="M973" s="77"/>
      <c r="N973" s="77"/>
      <c r="O973" s="77"/>
      <c r="P973" s="77"/>
      <c r="Q973" s="50"/>
      <c r="R973" s="65"/>
      <c r="S973" s="67"/>
      <c r="T973" s="67"/>
      <c r="U973" s="67"/>
      <c r="V973" s="67"/>
      <c r="W973" s="67"/>
      <c r="X973" s="67"/>
      <c r="Y973" s="67"/>
      <c r="Z973" s="67"/>
      <c r="AA973" s="67"/>
      <c r="AB973" s="67"/>
      <c r="AC973" s="67"/>
      <c r="AD973" s="67"/>
      <c r="AE973" s="67"/>
      <c r="AF973" s="67"/>
      <c r="AG973" s="67"/>
      <c r="AH973" s="67"/>
      <c r="AI973" s="67"/>
      <c r="AK973" s="67"/>
      <c r="AL973" s="67"/>
      <c r="AM973" s="67"/>
      <c r="AN973" s="63" t="s">
        <v>4204</v>
      </c>
      <c r="AO973" s="67"/>
      <c r="AP973" s="67"/>
      <c r="AQ973" s="67"/>
      <c r="AR973" s="67"/>
      <c r="AS973" s="67"/>
      <c r="AT973" s="67"/>
      <c r="AU973" s="67"/>
      <c r="AV973" s="67"/>
      <c r="AW973" s="67"/>
      <c r="AX973" s="67"/>
      <c r="AY973" s="67"/>
      <c r="AZ973" s="37" t="str">
        <f>IFERROR(IF(COUNTA(H973,I973,J973)=3,DATE(J973,MATCH(I973,{"Jan";"Feb";"Mar";"Apr";"May";"Jun";"Jul";"Aug";"Sep";"Oct";"Nov";"Dec"},0),H973),""),"")</f>
        <v/>
      </c>
      <c r="BA973" s="37" t="str">
        <f>IF(AND(C913="",H971="",C971&lt;&gt;""),"Please enter a complete visit or assessment date.  ","")</f>
        <v/>
      </c>
      <c r="BB973" s="37" t="str">
        <f>IF(C971="","",IF(AND(COUNTA(C913,D913,E913)&gt;1,COUNTA(C913,D913,E913)&lt;3),"Please enter a complete visit date.  ",IF(COUNTA(C913,D913,E913)=0,"",IF(COUNTIF(AN$2:AN$7306,C913&amp;D913&amp;E913)&gt;0,"","Enter a valid visit date.  "))))</f>
        <v/>
      </c>
      <c r="BC973" s="37" t="str">
        <f>IF(AND(COUNTA(H971,I971,J971)&gt;1,COUNTA(H971,I971,J971)&lt;3),"Please enter a complete assessment date.  ",IF(COUNTA(H971,I971,J971)=0,"",IF(COUNTIF(AN$2:AN$7306,H971&amp;I971&amp;J971)&gt;0,"","Enter a valid assessment date.  ")))</f>
        <v/>
      </c>
      <c r="BD973" s="37" t="str">
        <f t="shared" ref="BD973" si="501">IF(AND(C971="",H971&amp;I971&amp;H971&amp;J971&lt;&gt;""),"Information on this lesion exists, but no evaluation result is entered.  ","")</f>
        <v/>
      </c>
      <c r="BE973" s="37" t="str">
        <f ca="1">IF(C971="","",IF(AZ913="","",IF(AZ913&gt;NOW(),"Visit date is in the future.  ","")))</f>
        <v/>
      </c>
      <c r="BF973" s="37" t="str">
        <f t="shared" ref="BF973" ca="1" si="502">IF(AZ971&lt;&gt;"",IF(AZ971&gt;NOW(),"Assessment date is in the future.  ",""),"")</f>
        <v/>
      </c>
      <c r="BG973" s="37" t="str">
        <f t="shared" ref="BG973" si="503">IF(AND(C971&lt;&gt;"",F971&lt;&gt;""),"The result cannot be provided if indicated as Not Done.  ","")</f>
        <v/>
      </c>
      <c r="BH973" s="37" t="str">
        <f>IF(AZ913="","",IF(AZ913&lt;=AZ907,"Visit date is not after visit or assessment dates in the prior visit.  ",""))</f>
        <v/>
      </c>
      <c r="BI973" s="37" t="str">
        <f>IF(AZ971&lt;&gt;"",IF(AZ971&lt;=AZ907,"Assessment date is not after visit or assessment dates in the prior visit.  ",""),"")</f>
        <v/>
      </c>
      <c r="BJ973" s="37" t="str">
        <f>IF(AND(C910="",OR(C971&lt;&gt;"",F971&lt;&gt;"")),"The Visit ID is missing.  ","")</f>
        <v/>
      </c>
      <c r="BK973" s="37" t="str">
        <f>IF(AND(OR(C971&lt;&gt;"",F971&lt;&gt;""),C$73=""),"No V0 lesion information exists for this same lesion (if you are adding a NEW lesion, go to New Lesion section).  ","")</f>
        <v/>
      </c>
      <c r="BL973" s="37" t="str">
        <f t="shared" ref="BL973" si="504">IF(AND(C971&lt;&gt;"",D971=""),"Select a Unit.  ","")</f>
        <v/>
      </c>
      <c r="BM973" s="37" t="str">
        <f>IF(AND(C971&lt;&gt;"",COUNTIF(AJ$2:AJ$21,C910)&gt;1),"Visit ID already used.  ","")</f>
        <v/>
      </c>
      <c r="CA973" s="37" t="str">
        <f ca="1">IF(BA973&amp;BB973&amp;BC973&amp;BD973&amp;BE973&amp;BF973&amp;BG973&amp;BH973&amp;BI973&amp;BJ973&amp;BK973&amp;BL973&amp;BM973&amp;BN973&amp;BO973&amp;BP973&amp;BQ973&amp;BR973&amp;BS973&amp;BT973&amp;BU973&amp;BV973&amp;BW973&amp;BX973&amp;BY973&amp;BZ973&lt;&gt;"","V6Issue","V6Clean")</f>
        <v>V6Clean</v>
      </c>
      <c r="CB973" s="65"/>
    </row>
    <row r="974" spans="1:80" x14ac:dyDescent="0.25">
      <c r="A974" s="50"/>
      <c r="B974" s="77"/>
      <c r="C974" s="77"/>
      <c r="D974" s="77"/>
      <c r="E974" s="77"/>
      <c r="F974" s="77"/>
      <c r="G974" s="77"/>
      <c r="H974" s="77"/>
      <c r="I974" s="77"/>
      <c r="J974" s="77"/>
      <c r="K974" s="77"/>
      <c r="L974" s="77"/>
      <c r="M974" s="77"/>
      <c r="N974" s="77"/>
      <c r="O974" s="77"/>
      <c r="P974" s="77"/>
      <c r="Q974" s="50"/>
      <c r="R974" s="65"/>
      <c r="S974" s="67"/>
      <c r="T974" s="67"/>
      <c r="U974" s="67"/>
      <c r="V974" s="67"/>
      <c r="W974" s="67"/>
      <c r="X974" s="67"/>
      <c r="Y974" s="67"/>
      <c r="Z974" s="67"/>
      <c r="AA974" s="67"/>
      <c r="AB974" s="67"/>
      <c r="AC974" s="67"/>
      <c r="AD974" s="67"/>
      <c r="AE974" s="67"/>
      <c r="AF974" s="67"/>
      <c r="AG974" s="67"/>
      <c r="AH974" s="67"/>
      <c r="AI974" s="67"/>
      <c r="AK974" s="67"/>
      <c r="AL974" s="67"/>
      <c r="AM974" s="67"/>
      <c r="AN974" s="63" t="s">
        <v>4205</v>
      </c>
      <c r="AO974" s="67"/>
      <c r="AP974" s="67"/>
      <c r="AQ974" s="67"/>
      <c r="AR974" s="67"/>
      <c r="AS974" s="67"/>
      <c r="AT974" s="67"/>
      <c r="AU974" s="67"/>
      <c r="AV974" s="67"/>
      <c r="AW974" s="67"/>
      <c r="AX974" s="67"/>
      <c r="AY974" s="67"/>
      <c r="AZ974" s="37" t="str">
        <f>IFERROR(IF(COUNTA(H974,I974,J974)=3,DATE(J974,MATCH(I974,{"Jan";"Feb";"Mar";"Apr";"May";"Jun";"Jul";"Aug";"Sep";"Oct";"Nov";"Dec"},0),H974),""),"")</f>
        <v/>
      </c>
      <c r="CB974" s="65"/>
    </row>
    <row r="975" spans="1:80" x14ac:dyDescent="0.25">
      <c r="A975" s="50"/>
      <c r="B975" s="50"/>
      <c r="C975" s="18"/>
      <c r="D975" s="18"/>
      <c r="E975" s="18"/>
      <c r="F975" s="18"/>
      <c r="G975" s="18"/>
      <c r="H975" s="18"/>
      <c r="I975" s="18"/>
      <c r="J975" s="50"/>
      <c r="K975" s="50"/>
      <c r="L975" s="50"/>
      <c r="M975" s="50"/>
      <c r="N975" s="50"/>
      <c r="O975" s="50"/>
      <c r="P975" s="50"/>
      <c r="Q975" s="50"/>
      <c r="R975" s="65"/>
      <c r="S975" s="67"/>
      <c r="T975" s="67"/>
      <c r="U975" s="67"/>
      <c r="V975" s="67"/>
      <c r="W975" s="67"/>
      <c r="X975" s="67"/>
      <c r="Y975" s="67"/>
      <c r="Z975" s="67"/>
      <c r="AA975" s="67"/>
      <c r="AB975" s="67"/>
      <c r="AC975" s="67"/>
      <c r="AD975" s="67"/>
      <c r="AE975" s="67"/>
      <c r="AF975" s="67"/>
      <c r="AG975" s="67"/>
      <c r="AH975" s="67"/>
      <c r="AI975" s="67"/>
      <c r="AK975" s="67"/>
      <c r="AL975" s="67"/>
      <c r="AM975" s="67"/>
      <c r="AN975" s="63" t="s">
        <v>4206</v>
      </c>
      <c r="AO975" s="67"/>
      <c r="AP975" s="67"/>
      <c r="AQ975" s="67"/>
      <c r="AR975" s="67"/>
      <c r="AS975" s="67"/>
      <c r="AT975" s="67"/>
      <c r="AU975" s="67"/>
      <c r="AV975" s="67"/>
      <c r="AW975" s="67"/>
      <c r="AX975" s="67"/>
      <c r="AY975" s="67"/>
      <c r="AZ975" s="37" t="str">
        <f>IFERROR(IF(COUNTA(H975,I975,J975)=3,DATE(J975,MATCH(I975,{"Jan";"Feb";"Mar";"Apr";"May";"Jun";"Jul";"Aug";"Sep";"Oct";"Nov";"Dec"},0),H975),""),"")</f>
        <v/>
      </c>
      <c r="BA975" s="67"/>
      <c r="BB975" s="67"/>
      <c r="CB975" s="65"/>
    </row>
    <row r="976" spans="1:80" x14ac:dyDescent="0.25">
      <c r="A976" s="50"/>
      <c r="B976" s="50"/>
      <c r="C976" s="50"/>
      <c r="D976" s="50"/>
      <c r="E976" s="50"/>
      <c r="F976" s="50"/>
      <c r="G976" s="50"/>
      <c r="H976" s="12" t="s">
        <v>92</v>
      </c>
      <c r="I976" s="5"/>
      <c r="J976" s="5"/>
      <c r="K976" s="5"/>
      <c r="L976" s="50"/>
      <c r="M976" s="50"/>
      <c r="N976" s="50"/>
      <c r="O976" s="50"/>
      <c r="P976" s="50"/>
      <c r="Q976" s="5"/>
      <c r="R976" s="65"/>
      <c r="AN976" s="63" t="s">
        <v>4207</v>
      </c>
      <c r="AZ976" s="37" t="str">
        <f>IFERROR(IF(COUNTA(H976,I976,J976)=3,DATE(J976,MATCH(I976,{"Jan";"Feb";"Mar";"Apr";"May";"Jun";"Jul";"Aug";"Sep";"Oct";"Nov";"Dec"},0),H976),""),"")</f>
        <v/>
      </c>
      <c r="CB976" s="65"/>
    </row>
    <row r="977" spans="1:80" x14ac:dyDescent="0.25">
      <c r="A977" s="50"/>
      <c r="B977" s="5"/>
      <c r="C977" s="7" t="s">
        <v>186</v>
      </c>
      <c r="D977" s="7"/>
      <c r="E977" s="7"/>
      <c r="F977" s="7" t="s">
        <v>315</v>
      </c>
      <c r="G977" s="5"/>
      <c r="H977" s="7" t="s">
        <v>47</v>
      </c>
      <c r="I977" s="7" t="s">
        <v>48</v>
      </c>
      <c r="J977" s="7" t="s">
        <v>49</v>
      </c>
      <c r="K977" s="5"/>
      <c r="L977" s="50"/>
      <c r="M977" s="50"/>
      <c r="N977" s="50"/>
      <c r="O977" s="5"/>
      <c r="P977" s="5"/>
      <c r="Q977" s="5"/>
      <c r="R977" s="65"/>
      <c r="AN977" s="63" t="s">
        <v>4208</v>
      </c>
      <c r="AZ977" s="37" t="str">
        <f>IFERROR(IF(COUNTA(H977,I977,J977)=3,DATE(J977,MATCH(I977,{"Jan";"Feb";"Mar";"Apr";"May";"Jun";"Jul";"Aug";"Sep";"Oct";"Nov";"Dec"},0),H977),""),"")</f>
        <v/>
      </c>
      <c r="CB977" s="65"/>
    </row>
    <row r="978" spans="1:80" x14ac:dyDescent="0.25">
      <c r="A978" s="50"/>
      <c r="B978" s="39" t="str">
        <f xml:space="preserve"> C910&amp;" Non-Target Lesion (NT1)"</f>
        <v>V6 Non-Target Lesion (NT1)</v>
      </c>
      <c r="C978" s="74"/>
      <c r="D978" s="75"/>
      <c r="E978" s="5"/>
      <c r="F978" s="17"/>
      <c r="G978" s="5"/>
      <c r="H978" s="32"/>
      <c r="I978" s="32"/>
      <c r="J978" s="32"/>
      <c r="K978" s="5"/>
      <c r="L978" s="50"/>
      <c r="M978" s="50"/>
      <c r="N978" s="50"/>
      <c r="O978" s="5"/>
      <c r="P978" s="5"/>
      <c r="Q978" s="5"/>
      <c r="R978" s="65"/>
      <c r="AN978" s="63" t="s">
        <v>4209</v>
      </c>
      <c r="AZ978" s="37" t="str">
        <f>IFERROR(IF(COUNTA(H978,I978,J978)=3,DATE(J978,MATCH(I978,{"Jan";"Feb";"Mar";"Apr";"May";"Jun";"Jul";"Aug";"Sep";"Oct";"Nov";"Dec"},0),H978),""),"")</f>
        <v/>
      </c>
      <c r="CB978" s="65"/>
    </row>
    <row r="979" spans="1:80" x14ac:dyDescent="0.25">
      <c r="A979" s="50"/>
      <c r="B979" s="8" t="s">
        <v>1100</v>
      </c>
      <c r="C979" s="8" t="s">
        <v>1101</v>
      </c>
      <c r="D979" s="8"/>
      <c r="E979" s="9"/>
      <c r="F979" s="8" t="s">
        <v>1102</v>
      </c>
      <c r="G979" s="9"/>
      <c r="H979" s="8" t="s">
        <v>1103</v>
      </c>
      <c r="I979" s="8" t="s">
        <v>1104</v>
      </c>
      <c r="J979" s="8" t="s">
        <v>1105</v>
      </c>
      <c r="K979" s="5"/>
      <c r="L979" s="8"/>
      <c r="M979" s="9"/>
      <c r="N979" s="8"/>
      <c r="O979" s="5"/>
      <c r="P979" s="5"/>
      <c r="Q979" s="5"/>
      <c r="R979" s="65"/>
      <c r="AN979" s="63" t="s">
        <v>4210</v>
      </c>
      <c r="AZ979" s="37" t="str">
        <f>IFERROR(IF(COUNTA(H979,I979,J979)=3,DATE(J979,MATCH(I979,{"Jan";"Feb";"Mar";"Apr";"May";"Jun";"Jul";"Aug";"Sep";"Oct";"Nov";"Dec"},0),H979),""),"")</f>
        <v/>
      </c>
      <c r="CB979" s="65"/>
    </row>
    <row r="980" spans="1:80" x14ac:dyDescent="0.25">
      <c r="A980" s="50"/>
      <c r="B980" s="76" t="str">
        <f ca="1">BA980&amp;BB980&amp;BC980&amp;BD980&amp;BE980&amp;BF980&amp;BG980&amp;BH980&amp;BI980&amp;BJ980&amp;BK980&amp;BL980&amp;BM980</f>
        <v/>
      </c>
      <c r="C980" s="77"/>
      <c r="D980" s="77"/>
      <c r="E980" s="77"/>
      <c r="F980" s="77"/>
      <c r="G980" s="77"/>
      <c r="H980" s="77"/>
      <c r="I980" s="77"/>
      <c r="J980" s="77"/>
      <c r="K980" s="77"/>
      <c r="L980" s="77"/>
      <c r="M980" s="77"/>
      <c r="N980" s="77"/>
      <c r="O980" s="77"/>
      <c r="P980" s="77"/>
      <c r="Q980" s="5"/>
      <c r="R980" s="65"/>
      <c r="AN980" s="63" t="s">
        <v>4211</v>
      </c>
      <c r="AZ980" s="37" t="str">
        <f>IFERROR(IF(COUNTA(H980,I980,J980)=3,DATE(J980,MATCH(I980,{"Jan";"Feb";"Mar";"Apr";"May";"Jun";"Jul";"Aug";"Sep";"Oct";"Nov";"Dec"},0),H980),""),"")</f>
        <v/>
      </c>
      <c r="BA980" s="37" t="str">
        <f>IF(AND(C913="",H978="",C978&lt;&gt;""),"Please enter a complete visit or assessment date.  ","")</f>
        <v/>
      </c>
      <c r="BB980" s="37" t="str">
        <f>IF(C978="","",IF(AND(COUNTA(C913,D913,E913)&gt;1,COUNTA(C913,D913,E913)&lt;3),"Please enter a complete visit date.  ",IF(COUNTA(C913,D913,E913)=0,"",IF(COUNTIF(AN$2:AN$7306,C913&amp;D913&amp;E913)&gt;0,"","Enter a valid visit date.  "))))</f>
        <v/>
      </c>
      <c r="BC980" s="37" t="str">
        <f>IF(AND(COUNTA(H978,I978,J978)&gt;1,COUNTA(H978,I978,J978)&lt;3),"Please enter a complete assessment date.  ",IF(COUNTA(H978,I978,J978)=0,"",IF(COUNTIF(AN$2:AN$7306,H978&amp;I978&amp;J978)&gt;0,"","Enter a valid assessment date.  ")))</f>
        <v/>
      </c>
      <c r="BD980" s="37" t="str">
        <f t="shared" ref="BD980" si="505">IF(AND(C978="",H978&amp;I978&amp;H978&amp;J978&lt;&gt;""),"Information on this lesion exists, but no evaluation result is entered.  ","")</f>
        <v/>
      </c>
      <c r="BE980" s="37" t="str">
        <f ca="1">IF(C978="","",IF(AZ913="","",IF(AZ913&gt;NOW(),"Visit date is in the future.  ","")))</f>
        <v/>
      </c>
      <c r="BF980" s="37" t="str">
        <f ca="1">IF(AZ978&lt;&gt;"",IF(AZ978&gt;NOW(),"Assessment date is in the future.  ",""),"")</f>
        <v/>
      </c>
      <c r="BG980" s="37" t="str">
        <f>IF(AND(C978&lt;&gt;"",F978&lt;&gt;""),"The result cannot be provided if indicated as Not Done.  ","")</f>
        <v/>
      </c>
      <c r="BH980" s="37" t="str">
        <f>IF(AZ913="","",IF(AZ913&lt;=AZ907,"Visit date is not after visit or assessment dates in the prior visit.  ",""))</f>
        <v/>
      </c>
      <c r="BI980" s="37" t="str">
        <f>IF(AZ978&lt;&gt;"",IF(AZ978&lt;=AZ907,"Assessment date is not after visit or assessment dates in the prior visit.  ",""),"")</f>
        <v/>
      </c>
      <c r="BJ980" s="37" t="str">
        <f>IF(AND(C910="",OR(C978&lt;&gt;"",F978&lt;&gt;"")),"The Visit ID is missing.  ","")</f>
        <v/>
      </c>
      <c r="BK980" s="37" t="str">
        <f>IF(AND(OR(C978&lt;&gt;"",F978&lt;&gt;""),C$80=""),"No V0 lesion information exists for this same lesion (if you are adding a NEW lesion, go to New Lesion section).  ","")</f>
        <v/>
      </c>
      <c r="BM980" s="37" t="str">
        <f>IF(AND(C978&lt;&gt;"",COUNTIF(AJ$2:AJ$21,C910)&gt;1),"Visit ID already used.  ","")</f>
        <v/>
      </c>
      <c r="CA980" s="37" t="str">
        <f ca="1">IF(BA980&amp;BB980&amp;BC980&amp;BD980&amp;BE980&amp;BF980&amp;BG980&amp;BH980&amp;BI980&amp;BJ980&amp;BK980&amp;BL980&amp;BM980&amp;BN980&amp;BO980&amp;BP980&amp;BQ980&amp;BR980&amp;BS980&amp;BT980&amp;BU980&amp;BV980&amp;BW980&amp;BX980&amp;BY980&amp;BZ980&lt;&gt;"","V6Issue","V6Clean")</f>
        <v>V6Clean</v>
      </c>
      <c r="CB980" s="65"/>
    </row>
    <row r="981" spans="1:80" x14ac:dyDescent="0.25">
      <c r="A981" s="50"/>
      <c r="B981" s="77"/>
      <c r="C981" s="77"/>
      <c r="D981" s="77"/>
      <c r="E981" s="77"/>
      <c r="F981" s="77"/>
      <c r="G981" s="77"/>
      <c r="H981" s="77"/>
      <c r="I981" s="77"/>
      <c r="J981" s="77"/>
      <c r="K981" s="77"/>
      <c r="L981" s="77"/>
      <c r="M981" s="77"/>
      <c r="N981" s="77"/>
      <c r="O981" s="77"/>
      <c r="P981" s="77"/>
      <c r="Q981" s="5"/>
      <c r="R981" s="65"/>
      <c r="AN981" s="63" t="s">
        <v>4212</v>
      </c>
      <c r="AZ981" s="37" t="str">
        <f>IFERROR(IF(COUNTA(H981,I981,J981)=3,DATE(J981,MATCH(I981,{"Jan";"Feb";"Mar";"Apr";"May";"Jun";"Jul";"Aug";"Sep";"Oct";"Nov";"Dec"},0),H981),""),"")</f>
        <v/>
      </c>
      <c r="CB981" s="65"/>
    </row>
    <row r="982" spans="1:80" x14ac:dyDescent="0.25">
      <c r="A982" s="50"/>
      <c r="B982" s="50"/>
      <c r="C982" s="50"/>
      <c r="D982" s="50"/>
      <c r="E982" s="50"/>
      <c r="F982" s="50"/>
      <c r="G982" s="50"/>
      <c r="H982" s="12"/>
      <c r="I982" s="5"/>
      <c r="J982" s="5"/>
      <c r="K982" s="5"/>
      <c r="L982" s="50"/>
      <c r="M982" s="50"/>
      <c r="N982" s="50"/>
      <c r="O982" s="50"/>
      <c r="P982" s="50"/>
      <c r="Q982" s="5"/>
      <c r="R982" s="65"/>
      <c r="AN982" s="63" t="s">
        <v>4213</v>
      </c>
      <c r="AZ982" s="37" t="str">
        <f>IFERROR(IF(COUNTA(H982,I982,J982)=3,DATE(J982,MATCH(I982,{"Jan";"Feb";"Mar";"Apr";"May";"Jun";"Jul";"Aug";"Sep";"Oct";"Nov";"Dec"},0),H982),""),"")</f>
        <v/>
      </c>
      <c r="CB982" s="65"/>
    </row>
    <row r="983" spans="1:80" x14ac:dyDescent="0.25">
      <c r="A983" s="50"/>
      <c r="B983" s="50"/>
      <c r="C983" s="50"/>
      <c r="D983" s="50"/>
      <c r="E983" s="50"/>
      <c r="F983" s="50"/>
      <c r="G983" s="50"/>
      <c r="H983" s="12" t="s">
        <v>92</v>
      </c>
      <c r="I983" s="5"/>
      <c r="J983" s="5"/>
      <c r="K983" s="5"/>
      <c r="L983" s="50"/>
      <c r="M983" s="50"/>
      <c r="N983" s="50"/>
      <c r="O983" s="50"/>
      <c r="P983" s="50"/>
      <c r="Q983" s="5"/>
      <c r="R983" s="65"/>
      <c r="AN983" s="63" t="s">
        <v>4214</v>
      </c>
      <c r="AZ983" s="37" t="str">
        <f>IFERROR(IF(COUNTA(H983,I983,J983)=3,DATE(J983,MATCH(I983,{"Jan";"Feb";"Mar";"Apr";"May";"Jun";"Jul";"Aug";"Sep";"Oct";"Nov";"Dec"},0),H983),""),"")</f>
        <v/>
      </c>
      <c r="CB983" s="65"/>
    </row>
    <row r="984" spans="1:80" x14ac:dyDescent="0.25">
      <c r="A984" s="50"/>
      <c r="B984" s="5"/>
      <c r="C984" s="7" t="s">
        <v>186</v>
      </c>
      <c r="D984" s="7"/>
      <c r="E984" s="7"/>
      <c r="F984" s="7" t="s">
        <v>315</v>
      </c>
      <c r="G984" s="5"/>
      <c r="H984" s="7" t="s">
        <v>47</v>
      </c>
      <c r="I984" s="7" t="s">
        <v>48</v>
      </c>
      <c r="J984" s="7" t="s">
        <v>49</v>
      </c>
      <c r="K984" s="5"/>
      <c r="L984" s="50"/>
      <c r="M984" s="50"/>
      <c r="N984" s="50"/>
      <c r="O984" s="50"/>
      <c r="P984" s="50"/>
      <c r="Q984" s="5"/>
      <c r="R984" s="65"/>
      <c r="AN984" s="63" t="s">
        <v>4215</v>
      </c>
      <c r="AZ984" s="37" t="str">
        <f>IFERROR(IF(COUNTA(H984,I984,J984)=3,DATE(J984,MATCH(I984,{"Jan";"Feb";"Mar";"Apr";"May";"Jun";"Jul";"Aug";"Sep";"Oct";"Nov";"Dec"},0),H984),""),"")</f>
        <v/>
      </c>
      <c r="CB984" s="65"/>
    </row>
    <row r="985" spans="1:80" x14ac:dyDescent="0.25">
      <c r="A985" s="50"/>
      <c r="B985" s="39" t="str">
        <f xml:space="preserve"> C910&amp;" Non-Target Lesion (NT2)"</f>
        <v>V6 Non-Target Lesion (NT2)</v>
      </c>
      <c r="C985" s="74"/>
      <c r="D985" s="75"/>
      <c r="E985" s="5"/>
      <c r="F985" s="17"/>
      <c r="G985" s="5"/>
      <c r="H985" s="32"/>
      <c r="I985" s="32"/>
      <c r="J985" s="32"/>
      <c r="K985" s="5"/>
      <c r="L985" s="50"/>
      <c r="M985" s="50"/>
      <c r="N985" s="50"/>
      <c r="O985" s="50"/>
      <c r="P985" s="50"/>
      <c r="Q985" s="5"/>
      <c r="R985" s="65"/>
      <c r="AN985" s="63" t="s">
        <v>4216</v>
      </c>
      <c r="AZ985" s="37" t="str">
        <f>IFERROR(IF(COUNTA(H985,I985,J985)=3,DATE(J985,MATCH(I985,{"Jan";"Feb";"Mar";"Apr";"May";"Jun";"Jul";"Aug";"Sep";"Oct";"Nov";"Dec"},0),H985),""),"")</f>
        <v/>
      </c>
      <c r="CB985" s="65"/>
    </row>
    <row r="986" spans="1:80" x14ac:dyDescent="0.25">
      <c r="A986" s="50"/>
      <c r="B986" s="8" t="s">
        <v>1106</v>
      </c>
      <c r="C986" s="8" t="s">
        <v>1107</v>
      </c>
      <c r="D986" s="8"/>
      <c r="E986" s="9"/>
      <c r="F986" s="8" t="s">
        <v>1108</v>
      </c>
      <c r="G986" s="9"/>
      <c r="H986" s="8" t="s">
        <v>1109</v>
      </c>
      <c r="I986" s="8" t="s">
        <v>1110</v>
      </c>
      <c r="J986" s="8" t="s">
        <v>1111</v>
      </c>
      <c r="K986" s="5"/>
      <c r="L986" s="50"/>
      <c r="M986" s="50"/>
      <c r="N986" s="50"/>
      <c r="O986" s="50"/>
      <c r="P986" s="50"/>
      <c r="Q986" s="5"/>
      <c r="R986" s="65"/>
      <c r="AN986" s="63" t="s">
        <v>4217</v>
      </c>
      <c r="AZ986" s="37" t="str">
        <f>IFERROR(IF(COUNTA(H986,I986,J986)=3,DATE(J986,MATCH(I986,{"Jan";"Feb";"Mar";"Apr";"May";"Jun";"Jul";"Aug";"Sep";"Oct";"Nov";"Dec"},0),H986),""),"")</f>
        <v/>
      </c>
      <c r="CB986" s="65"/>
    </row>
    <row r="987" spans="1:80" x14ac:dyDescent="0.25">
      <c r="A987" s="50"/>
      <c r="B987" s="76" t="str">
        <f ca="1">BA987&amp;BB987&amp;BC987&amp;BD987&amp;BE987&amp;BF987&amp;BG987&amp;BH987&amp;BI987&amp;BJ987&amp;BK987&amp;BL987&amp;BM987</f>
        <v/>
      </c>
      <c r="C987" s="77"/>
      <c r="D987" s="77"/>
      <c r="E987" s="77"/>
      <c r="F987" s="77"/>
      <c r="G987" s="77"/>
      <c r="H987" s="77"/>
      <c r="I987" s="77"/>
      <c r="J987" s="77"/>
      <c r="K987" s="77"/>
      <c r="L987" s="77"/>
      <c r="M987" s="77"/>
      <c r="N987" s="77"/>
      <c r="O987" s="77"/>
      <c r="P987" s="77"/>
      <c r="Q987" s="5"/>
      <c r="R987" s="65"/>
      <c r="AN987" s="63" t="s">
        <v>4218</v>
      </c>
      <c r="AZ987" s="37" t="str">
        <f>IFERROR(IF(COUNTA(H987,I987,J987)=3,DATE(J987,MATCH(I987,{"Jan";"Feb";"Mar";"Apr";"May";"Jun";"Jul";"Aug";"Sep";"Oct";"Nov";"Dec"},0),H987),""),"")</f>
        <v/>
      </c>
      <c r="BA987" s="37" t="str">
        <f>IF(AND(C913="",H985="",C985&lt;&gt;""),"Please enter a complete visit or assessment date.  ","")</f>
        <v/>
      </c>
      <c r="BB987" s="37" t="str">
        <f>IF(C985="","",IF(AND(COUNTA(C913,D913,E913)&gt;1,COUNTA(C913,D913,E913)&lt;3),"Please enter a complete visit date.  ",IF(COUNTA(C913,D913,E913)=0,"",IF(COUNTIF(AN$2:AN$7306,C913&amp;D913&amp;E913)&gt;0,"","Enter a valid visit date.  "))))</f>
        <v/>
      </c>
      <c r="BC987" s="37" t="str">
        <f>IF(AND(COUNTA(H985,I985,J985)&gt;1,COUNTA(H985,I985,J985)&lt;3),"Please enter a complete assessment date.  ",IF(COUNTA(H985,I985,J985)=0,"",IF(COUNTIF(AN$2:AN$7306,H985&amp;I985&amp;J985)&gt;0,"","Enter a valid assessment date.  ")))</f>
        <v/>
      </c>
      <c r="BD987" s="37" t="str">
        <f t="shared" ref="BD987" si="506">IF(AND(C985="",H985&amp;I985&amp;H985&amp;J985&lt;&gt;""),"Information on this lesion exists, but no evaluation result is entered.  ","")</f>
        <v/>
      </c>
      <c r="BE987" s="37" t="str">
        <f ca="1">IF(C985="","",IF(AZ913="","",IF(AZ913&gt;NOW(),"Visit date is in the future.  ","")))</f>
        <v/>
      </c>
      <c r="BF987" s="37" t="str">
        <f t="shared" ref="BF987" ca="1" si="507">IF(AZ985&lt;&gt;"",IF(AZ985&gt;NOW(),"Assessment date is in the future.  ",""),"")</f>
        <v/>
      </c>
      <c r="BG987" s="37" t="str">
        <f t="shared" ref="BG987" si="508">IF(AND(C985&lt;&gt;"",F985&lt;&gt;""),"The result cannot be provided if indicated as Not Done.  ","")</f>
        <v/>
      </c>
      <c r="BH987" s="37" t="str">
        <f>IF(AZ913="","",IF(AZ913&lt;=AZ907,"Visit date is not after visit or assessment dates in the prior visit.  ",""))</f>
        <v/>
      </c>
      <c r="BI987" s="37" t="str">
        <f>IF(AZ985&lt;&gt;"",IF(AZ985&lt;=AZ907,"Assessment date is not after visit or assessment dates in the prior visit.  ",""),"")</f>
        <v/>
      </c>
      <c r="BJ987" s="37" t="str">
        <f>IF(AND(C910="",OR(C985&lt;&gt;"",F985&lt;&gt;"")),"The Visit ID is missing.  ","")</f>
        <v/>
      </c>
      <c r="BK987" s="37" t="str">
        <f>IF(AND(OR(C985&lt;&gt;"",F985&lt;&gt;""),C$87=""),"No V0 lesion information exists for this same lesion (if you are adding a NEW lesion, go to New Lesion section).  ","")</f>
        <v/>
      </c>
      <c r="BM987" s="37" t="str">
        <f>IF(AND(C985&lt;&gt;"",COUNTIF(AJ$2:AJ$21,C910)&gt;1),"Visit ID already used.  ","")</f>
        <v/>
      </c>
      <c r="CA987" s="37" t="str">
        <f ca="1">IF(BA987&amp;BB987&amp;BC987&amp;BD987&amp;BE987&amp;BF987&amp;BG987&amp;BH987&amp;BI987&amp;BJ987&amp;BK987&amp;BL987&amp;BM987&amp;BN987&amp;BO987&amp;BP987&amp;BQ987&amp;BR987&amp;BS987&amp;BT987&amp;BU987&amp;BV987&amp;BW987&amp;BX987&amp;BY987&amp;BZ987&lt;&gt;"","V6Issue","V6Clean")</f>
        <v>V6Clean</v>
      </c>
      <c r="CB987" s="65"/>
    </row>
    <row r="988" spans="1:80" x14ac:dyDescent="0.25">
      <c r="A988" s="50"/>
      <c r="B988" s="77"/>
      <c r="C988" s="77"/>
      <c r="D988" s="77"/>
      <c r="E988" s="77"/>
      <c r="F988" s="77"/>
      <c r="G988" s="77"/>
      <c r="H988" s="77"/>
      <c r="I988" s="77"/>
      <c r="J988" s="77"/>
      <c r="K988" s="77"/>
      <c r="L988" s="77"/>
      <c r="M988" s="77"/>
      <c r="N988" s="77"/>
      <c r="O988" s="77"/>
      <c r="P988" s="77"/>
      <c r="Q988" s="5"/>
      <c r="R988" s="65"/>
      <c r="AN988" s="63" t="s">
        <v>4219</v>
      </c>
      <c r="AZ988" s="37" t="str">
        <f>IFERROR(IF(COUNTA(H988,I988,J988)=3,DATE(J988,MATCH(I988,{"Jan";"Feb";"Mar";"Apr";"May";"Jun";"Jul";"Aug";"Sep";"Oct";"Nov";"Dec"},0),H988),""),"")</f>
        <v/>
      </c>
      <c r="CB988" s="65"/>
    </row>
    <row r="989" spans="1:80" x14ac:dyDescent="0.25">
      <c r="A989" s="50"/>
      <c r="B989" s="50"/>
      <c r="C989" s="50"/>
      <c r="D989" s="50"/>
      <c r="E989" s="50"/>
      <c r="F989" s="50"/>
      <c r="G989" s="50"/>
      <c r="H989" s="12"/>
      <c r="I989" s="5"/>
      <c r="J989" s="5"/>
      <c r="K989" s="5"/>
      <c r="L989" s="50"/>
      <c r="M989" s="50"/>
      <c r="N989" s="50"/>
      <c r="O989" s="50"/>
      <c r="P989" s="50"/>
      <c r="Q989" s="5"/>
      <c r="R989" s="65"/>
      <c r="AN989" s="63" t="s">
        <v>4220</v>
      </c>
      <c r="AZ989" s="37" t="str">
        <f>IFERROR(IF(COUNTA(H989,I989,J989)=3,DATE(J989,MATCH(I989,{"Jan";"Feb";"Mar";"Apr";"May";"Jun";"Jul";"Aug";"Sep";"Oct";"Nov";"Dec"},0),H989),""),"")</f>
        <v/>
      </c>
      <c r="CB989" s="65"/>
    </row>
    <row r="990" spans="1:80" x14ac:dyDescent="0.25">
      <c r="A990" s="50"/>
      <c r="B990" s="50"/>
      <c r="C990" s="50"/>
      <c r="D990" s="50"/>
      <c r="E990" s="50"/>
      <c r="F990" s="50"/>
      <c r="G990" s="50"/>
      <c r="H990" s="12" t="s">
        <v>92</v>
      </c>
      <c r="I990" s="5"/>
      <c r="J990" s="5"/>
      <c r="K990" s="5"/>
      <c r="L990" s="50"/>
      <c r="M990" s="50"/>
      <c r="N990" s="50"/>
      <c r="O990" s="50"/>
      <c r="P990" s="50"/>
      <c r="Q990" s="5"/>
      <c r="R990" s="65"/>
      <c r="AN990" s="63" t="s">
        <v>4221</v>
      </c>
      <c r="AZ990" s="37" t="str">
        <f>IFERROR(IF(COUNTA(H990,I990,J990)=3,DATE(J990,MATCH(I990,{"Jan";"Feb";"Mar";"Apr";"May";"Jun";"Jul";"Aug";"Sep";"Oct";"Nov";"Dec"},0),H990),""),"")</f>
        <v/>
      </c>
      <c r="CB990" s="65"/>
    </row>
    <row r="991" spans="1:80" x14ac:dyDescent="0.25">
      <c r="A991" s="50"/>
      <c r="B991" s="5"/>
      <c r="C991" s="7" t="s">
        <v>186</v>
      </c>
      <c r="D991" s="7"/>
      <c r="E991" s="7"/>
      <c r="F991" s="7" t="s">
        <v>315</v>
      </c>
      <c r="G991" s="5"/>
      <c r="H991" s="7" t="s">
        <v>47</v>
      </c>
      <c r="I991" s="7" t="s">
        <v>48</v>
      </c>
      <c r="J991" s="7" t="s">
        <v>49</v>
      </c>
      <c r="K991" s="5"/>
      <c r="L991" s="50"/>
      <c r="M991" s="50"/>
      <c r="N991" s="50"/>
      <c r="O991" s="50"/>
      <c r="P991" s="50"/>
      <c r="Q991" s="5"/>
      <c r="R991" s="65"/>
      <c r="AN991" s="63" t="s">
        <v>4222</v>
      </c>
      <c r="AZ991" s="37" t="str">
        <f>IFERROR(IF(COUNTA(H991,I991,J991)=3,DATE(J991,MATCH(I991,{"Jan";"Feb";"Mar";"Apr";"May";"Jun";"Jul";"Aug";"Sep";"Oct";"Nov";"Dec"},0),H991),""),"")</f>
        <v/>
      </c>
      <c r="CB991" s="65"/>
    </row>
    <row r="992" spans="1:80" x14ac:dyDescent="0.25">
      <c r="A992" s="50"/>
      <c r="B992" s="39" t="str">
        <f xml:space="preserve"> C910&amp;" Non-Target Lesion (NT3)"</f>
        <v>V6 Non-Target Lesion (NT3)</v>
      </c>
      <c r="C992" s="74"/>
      <c r="D992" s="75"/>
      <c r="E992" s="5"/>
      <c r="F992" s="17"/>
      <c r="G992" s="5"/>
      <c r="H992" s="32"/>
      <c r="I992" s="32"/>
      <c r="J992" s="32"/>
      <c r="K992" s="5"/>
      <c r="L992" s="50"/>
      <c r="M992" s="50"/>
      <c r="N992" s="50"/>
      <c r="O992" s="50"/>
      <c r="P992" s="50"/>
      <c r="Q992" s="5"/>
      <c r="R992" s="65"/>
      <c r="AN992" s="63" t="s">
        <v>4223</v>
      </c>
      <c r="AZ992" s="37" t="str">
        <f>IFERROR(IF(COUNTA(H992,I992,J992)=3,DATE(J992,MATCH(I992,{"Jan";"Feb";"Mar";"Apr";"May";"Jun";"Jul";"Aug";"Sep";"Oct";"Nov";"Dec"},0),H992),""),"")</f>
        <v/>
      </c>
      <c r="CB992" s="65"/>
    </row>
    <row r="993" spans="1:80" x14ac:dyDescent="0.25">
      <c r="A993" s="50"/>
      <c r="B993" s="8" t="s">
        <v>1112</v>
      </c>
      <c r="C993" s="8" t="s">
        <v>1113</v>
      </c>
      <c r="D993" s="8"/>
      <c r="E993" s="9"/>
      <c r="F993" s="8" t="s">
        <v>1114</v>
      </c>
      <c r="G993" s="9"/>
      <c r="H993" s="8" t="s">
        <v>1115</v>
      </c>
      <c r="I993" s="8" t="s">
        <v>1116</v>
      </c>
      <c r="J993" s="8" t="s">
        <v>1117</v>
      </c>
      <c r="K993" s="5"/>
      <c r="L993" s="50"/>
      <c r="M993" s="50"/>
      <c r="N993" s="50"/>
      <c r="O993" s="50"/>
      <c r="P993" s="50"/>
      <c r="Q993" s="5"/>
      <c r="R993" s="65"/>
      <c r="AN993" s="63" t="s">
        <v>4224</v>
      </c>
      <c r="AZ993" s="37" t="str">
        <f>IFERROR(IF(COUNTA(H993,I993,J993)=3,DATE(J993,MATCH(I993,{"Jan";"Feb";"Mar";"Apr";"May";"Jun";"Jul";"Aug";"Sep";"Oct";"Nov";"Dec"},0),H993),""),"")</f>
        <v/>
      </c>
      <c r="CB993" s="65"/>
    </row>
    <row r="994" spans="1:80" x14ac:dyDescent="0.25">
      <c r="A994" s="50"/>
      <c r="B994" s="76" t="str">
        <f ca="1">BA994&amp;BB994&amp;BC994&amp;BD994&amp;BE994&amp;BF994&amp;BG994&amp;BH994&amp;BI994&amp;BJ994&amp;BK994&amp;BL994&amp;BM994</f>
        <v/>
      </c>
      <c r="C994" s="77"/>
      <c r="D994" s="77"/>
      <c r="E994" s="77"/>
      <c r="F994" s="77"/>
      <c r="G994" s="77"/>
      <c r="H994" s="77"/>
      <c r="I994" s="77"/>
      <c r="J994" s="77"/>
      <c r="K994" s="77"/>
      <c r="L994" s="77"/>
      <c r="M994" s="77"/>
      <c r="N994" s="77"/>
      <c r="O994" s="77"/>
      <c r="P994" s="77"/>
      <c r="Q994" s="5"/>
      <c r="R994" s="65"/>
      <c r="AN994" s="63" t="s">
        <v>4225</v>
      </c>
      <c r="AZ994" s="37" t="str">
        <f>IFERROR(IF(COUNTA(H994,I994,J994)=3,DATE(J994,MATCH(I994,{"Jan";"Feb";"Mar";"Apr";"May";"Jun";"Jul";"Aug";"Sep";"Oct";"Nov";"Dec"},0),H994),""),"")</f>
        <v/>
      </c>
      <c r="BA994" s="37" t="str">
        <f>IF(AND(C913="",H992="",C992&lt;&gt;""),"Please enter a complete visit or assessment date.  ","")</f>
        <v/>
      </c>
      <c r="BB994" s="37" t="str">
        <f>IF(C992="","",IF(AND(COUNTA(C913,D913,E913)&gt;1,COUNTA(C913,D913,E913)&lt;3),"Please enter a complete visit date.  ",IF(COUNTA(C913,D913,E913)=0,"",IF(COUNTIF(AN$2:AN$7306,C913&amp;D913&amp;E913)&gt;0,"","Enter a valid visit date.  "))))</f>
        <v/>
      </c>
      <c r="BC994" s="37" t="str">
        <f>IF(AND(COUNTA(H992,I992,J992)&gt;1,COUNTA(H992,I992,J992)&lt;3),"Please enter a complete assessment date.  ",IF(COUNTA(H992,I992,J992)=0,"",IF(COUNTIF(AN$2:AN$7306,H992&amp;I992&amp;J992)&gt;0,"","Enter a valid assessment date.  ")))</f>
        <v/>
      </c>
      <c r="BD994" s="37" t="str">
        <f t="shared" ref="BD994" si="509">IF(AND(C992="",H992&amp;I992&amp;H992&amp;J992&lt;&gt;""),"Information on this lesion exists, but no evaluation result is entered.  ","")</f>
        <v/>
      </c>
      <c r="BE994" s="37" t="str">
        <f ca="1">IF(C992="","",IF(AZ913="","",IF(AZ913&gt;NOW(),"Visit date is in the future.  ","")))</f>
        <v/>
      </c>
      <c r="BF994" s="37" t="str">
        <f t="shared" ref="BF994" ca="1" si="510">IF(AZ992&lt;&gt;"",IF(AZ992&gt;NOW(),"Assessment date is in the future.  ",""),"")</f>
        <v/>
      </c>
      <c r="BG994" s="37" t="str">
        <f t="shared" ref="BG994" si="511">IF(AND(C992&lt;&gt;"",F992&lt;&gt;""),"The result cannot be provided if indicated as Not Done.  ","")</f>
        <v/>
      </c>
      <c r="BH994" s="37" t="str">
        <f>IF(AZ913="","",IF(AZ913&lt;=AZ907,"Visit date is not after visit or assessment dates in the prior visit.  ",""))</f>
        <v/>
      </c>
      <c r="BI994" s="37" t="str">
        <f>IF(AZ992&lt;&gt;"",IF(AZ992&lt;=AZ907,"Assessment date is not after visit or assessment dates in the prior visit.  ",""),"")</f>
        <v/>
      </c>
      <c r="BJ994" s="37" t="str">
        <f>IF(AND(C910="",OR(C992&lt;&gt;"",F992&lt;&gt;"")),"The Visit ID is missing.  ","")</f>
        <v/>
      </c>
      <c r="BK994" s="37" t="str">
        <f>IF(AND(OR(C992&lt;&gt;"",F992&lt;&gt;""),C$94=""),"No V0 lesion information exists for this same lesion (if you are adding a NEW lesion, go to New Lesion section).  ","")</f>
        <v/>
      </c>
      <c r="BM994" s="37" t="str">
        <f>IF(AND(C992&lt;&gt;"",COUNTIF(AJ$2:AJ$21,C910)&gt;1),"Visit ID already used.  ","")</f>
        <v/>
      </c>
      <c r="CA994" s="37" t="str">
        <f ca="1">IF(BA994&amp;BB994&amp;BC994&amp;BD994&amp;BE994&amp;BF994&amp;BG994&amp;BH994&amp;BI994&amp;BJ994&amp;BK994&amp;BL994&amp;BM994&amp;BN994&amp;BO994&amp;BP994&amp;BQ994&amp;BR994&amp;BS994&amp;BT994&amp;BU994&amp;BV994&amp;BW994&amp;BX994&amp;BY994&amp;BZ994&lt;&gt;"","V6Issue","V6Clean")</f>
        <v>V6Clean</v>
      </c>
      <c r="CB994" s="65"/>
    </row>
    <row r="995" spans="1:80" x14ac:dyDescent="0.25">
      <c r="A995" s="50"/>
      <c r="B995" s="77"/>
      <c r="C995" s="77"/>
      <c r="D995" s="77"/>
      <c r="E995" s="77"/>
      <c r="F995" s="77"/>
      <c r="G995" s="77"/>
      <c r="H995" s="77"/>
      <c r="I995" s="77"/>
      <c r="J995" s="77"/>
      <c r="K995" s="77"/>
      <c r="L995" s="77"/>
      <c r="M995" s="77"/>
      <c r="N995" s="77"/>
      <c r="O995" s="77"/>
      <c r="P995" s="77"/>
      <c r="Q995" s="5"/>
      <c r="R995" s="65"/>
      <c r="AN995" s="63" t="s">
        <v>4226</v>
      </c>
      <c r="AZ995" s="37" t="str">
        <f>IFERROR(IF(COUNTA(H995,I995,J995)=3,DATE(J995,MATCH(I995,{"Jan";"Feb";"Mar";"Apr";"May";"Jun";"Jul";"Aug";"Sep";"Oct";"Nov";"Dec"},0),H995),""),"")</f>
        <v/>
      </c>
      <c r="CB995" s="65"/>
    </row>
    <row r="996" spans="1:80" x14ac:dyDescent="0.25">
      <c r="A996" s="50"/>
      <c r="B996" s="50"/>
      <c r="C996" s="50"/>
      <c r="D996" s="50"/>
      <c r="E996" s="50"/>
      <c r="F996" s="50"/>
      <c r="G996" s="50"/>
      <c r="H996" s="12"/>
      <c r="I996" s="5"/>
      <c r="J996" s="5"/>
      <c r="K996" s="5"/>
      <c r="L996" s="50"/>
      <c r="M996" s="50"/>
      <c r="N996" s="50"/>
      <c r="O996" s="50"/>
      <c r="P996" s="50"/>
      <c r="Q996" s="5"/>
      <c r="R996" s="65"/>
      <c r="AN996" s="63" t="s">
        <v>4227</v>
      </c>
      <c r="AZ996" s="37" t="str">
        <f>IFERROR(IF(COUNTA(H996,I996,J996)=3,DATE(J996,MATCH(I996,{"Jan";"Feb";"Mar";"Apr";"May";"Jun";"Jul";"Aug";"Sep";"Oct";"Nov";"Dec"},0),H996),""),"")</f>
        <v/>
      </c>
      <c r="CB996" s="65"/>
    </row>
    <row r="997" spans="1:80" x14ac:dyDescent="0.25">
      <c r="A997" s="50"/>
      <c r="B997" s="50"/>
      <c r="C997" s="50"/>
      <c r="D997" s="50"/>
      <c r="E997" s="50"/>
      <c r="F997" s="50"/>
      <c r="G997" s="50"/>
      <c r="H997" s="12" t="s">
        <v>92</v>
      </c>
      <c r="I997" s="5"/>
      <c r="J997" s="5"/>
      <c r="K997" s="5"/>
      <c r="L997" s="50"/>
      <c r="M997" s="50"/>
      <c r="N997" s="50"/>
      <c r="O997" s="50"/>
      <c r="P997" s="50"/>
      <c r="Q997" s="5"/>
      <c r="R997" s="65"/>
      <c r="AN997" s="63" t="s">
        <v>4228</v>
      </c>
      <c r="AZ997" s="37" t="str">
        <f>IFERROR(IF(COUNTA(H997,I997,J997)=3,DATE(J997,MATCH(I997,{"Jan";"Feb";"Mar";"Apr";"May";"Jun";"Jul";"Aug";"Sep";"Oct";"Nov";"Dec"},0),H997),""),"")</f>
        <v/>
      </c>
      <c r="CB997" s="65"/>
    </row>
    <row r="998" spans="1:80" x14ac:dyDescent="0.25">
      <c r="A998" s="50"/>
      <c r="B998" s="5"/>
      <c r="C998" s="7" t="s">
        <v>186</v>
      </c>
      <c r="D998" s="7"/>
      <c r="E998" s="7"/>
      <c r="F998" s="7" t="s">
        <v>315</v>
      </c>
      <c r="G998" s="5"/>
      <c r="H998" s="7" t="s">
        <v>47</v>
      </c>
      <c r="I998" s="7" t="s">
        <v>48</v>
      </c>
      <c r="J998" s="7" t="s">
        <v>49</v>
      </c>
      <c r="K998" s="5"/>
      <c r="L998" s="50"/>
      <c r="M998" s="50"/>
      <c r="N998" s="50"/>
      <c r="O998" s="50"/>
      <c r="P998" s="50"/>
      <c r="Q998" s="5"/>
      <c r="R998" s="65"/>
      <c r="AN998" s="63" t="s">
        <v>4229</v>
      </c>
      <c r="AZ998" s="37" t="str">
        <f>IFERROR(IF(COUNTA(H998,I998,J998)=3,DATE(J998,MATCH(I998,{"Jan";"Feb";"Mar";"Apr";"May";"Jun";"Jul";"Aug";"Sep";"Oct";"Nov";"Dec"},0),H998),""),"")</f>
        <v/>
      </c>
      <c r="CB998" s="65"/>
    </row>
    <row r="999" spans="1:80" x14ac:dyDescent="0.25">
      <c r="A999" s="50"/>
      <c r="B999" s="39" t="str">
        <f xml:space="preserve"> C910&amp;" Non-Target Lesion (NT4)"</f>
        <v>V6 Non-Target Lesion (NT4)</v>
      </c>
      <c r="C999" s="74"/>
      <c r="D999" s="75"/>
      <c r="E999" s="5"/>
      <c r="F999" s="17"/>
      <c r="G999" s="5"/>
      <c r="H999" s="32"/>
      <c r="I999" s="32"/>
      <c r="J999" s="32"/>
      <c r="K999" s="5"/>
      <c r="L999" s="50"/>
      <c r="M999" s="50"/>
      <c r="N999" s="50"/>
      <c r="O999" s="50"/>
      <c r="P999" s="50"/>
      <c r="Q999" s="5"/>
      <c r="R999" s="65"/>
      <c r="AN999" s="63" t="s">
        <v>4230</v>
      </c>
      <c r="AZ999" s="37" t="str">
        <f>IFERROR(IF(COUNTA(H999,I999,J999)=3,DATE(J999,MATCH(I999,{"Jan";"Feb";"Mar";"Apr";"May";"Jun";"Jul";"Aug";"Sep";"Oct";"Nov";"Dec"},0),H999),""),"")</f>
        <v/>
      </c>
      <c r="CB999" s="65"/>
    </row>
    <row r="1000" spans="1:80" x14ac:dyDescent="0.25">
      <c r="A1000" s="50"/>
      <c r="B1000" s="8" t="s">
        <v>1118</v>
      </c>
      <c r="C1000" s="8" t="s">
        <v>1119</v>
      </c>
      <c r="D1000" s="8"/>
      <c r="E1000" s="9"/>
      <c r="F1000" s="8" t="s">
        <v>1120</v>
      </c>
      <c r="G1000" s="9"/>
      <c r="H1000" s="8" t="s">
        <v>1121</v>
      </c>
      <c r="I1000" s="8" t="s">
        <v>1122</v>
      </c>
      <c r="J1000" s="8" t="s">
        <v>1123</v>
      </c>
      <c r="K1000" s="5"/>
      <c r="L1000" s="50"/>
      <c r="M1000" s="50"/>
      <c r="N1000" s="50"/>
      <c r="O1000" s="50"/>
      <c r="P1000" s="50"/>
      <c r="Q1000" s="5"/>
      <c r="R1000" s="65"/>
      <c r="AN1000" s="63" t="s">
        <v>4231</v>
      </c>
      <c r="AZ1000" s="37" t="str">
        <f>IFERROR(IF(COUNTA(H1000,I1000,J1000)=3,DATE(J1000,MATCH(I1000,{"Jan";"Feb";"Mar";"Apr";"May";"Jun";"Jul";"Aug";"Sep";"Oct";"Nov";"Dec"},0),H1000),""),"")</f>
        <v/>
      </c>
      <c r="CB1000" s="65"/>
    </row>
    <row r="1001" spans="1:80" x14ac:dyDescent="0.25">
      <c r="A1001" s="50"/>
      <c r="B1001" s="76" t="str">
        <f ca="1">BA1001&amp;BB1001&amp;BC1001&amp;BD1001&amp;BE1001&amp;BF1001&amp;BG1001&amp;BH1001&amp;BI1001&amp;BJ1001&amp;BK1001&amp;BL1001&amp;BM1001</f>
        <v/>
      </c>
      <c r="C1001" s="77"/>
      <c r="D1001" s="77"/>
      <c r="E1001" s="77"/>
      <c r="F1001" s="77"/>
      <c r="G1001" s="77"/>
      <c r="H1001" s="77"/>
      <c r="I1001" s="77"/>
      <c r="J1001" s="77"/>
      <c r="K1001" s="77"/>
      <c r="L1001" s="77"/>
      <c r="M1001" s="77"/>
      <c r="N1001" s="77"/>
      <c r="O1001" s="77"/>
      <c r="P1001" s="77"/>
      <c r="Q1001" s="5"/>
      <c r="R1001" s="65"/>
      <c r="AN1001" s="63" t="s">
        <v>4232</v>
      </c>
      <c r="AZ1001" s="37" t="str">
        <f>IFERROR(IF(COUNTA(H1001,I1001,J1001)=3,DATE(J1001,MATCH(I1001,{"Jan";"Feb";"Mar";"Apr";"May";"Jun";"Jul";"Aug";"Sep";"Oct";"Nov";"Dec"},0),H1001),""),"")</f>
        <v/>
      </c>
      <c r="BA1001" s="37" t="str">
        <f>IF(AND(C913="",H999="",C999&lt;&gt;""),"Please enter a complete visit or assessment date.  ","")</f>
        <v/>
      </c>
      <c r="BB1001" s="37" t="str">
        <f>IF(C999="","",IF(AND(COUNTA(C913,D913,E913)&gt;1,COUNTA(C913,D913,E913)&lt;3),"Please enter a complete visit date.  ",IF(COUNTA(C913,D913,E913)=0,"",IF(COUNTIF(AN$2:AN$7306,C913&amp;D913&amp;E913)&gt;0,"","Enter a valid visit date.  "))))</f>
        <v/>
      </c>
      <c r="BC1001" s="37" t="str">
        <f>IF(AND(COUNTA(H999,I999,J999)&gt;1,COUNTA(H999,I999,J999)&lt;3),"Please enter a complete assessment date.  ",IF(COUNTA(H999,I999,J999)=0,"",IF(COUNTIF(AN$2:AN$7306,H999&amp;I999&amp;J999)&gt;0,"","Enter a valid assessment date.  ")))</f>
        <v/>
      </c>
      <c r="BD1001" s="37" t="str">
        <f t="shared" ref="BD1001" si="512">IF(AND(C999="",H999&amp;I999&amp;H999&amp;J999&lt;&gt;""),"Information on this lesion exists, but no evaluation result is entered.  ","")</f>
        <v/>
      </c>
      <c r="BE1001" s="37" t="str">
        <f ca="1">IF(C999="","",IF(AZ913="","",IF(AZ913&gt;NOW(),"Visit date is in the future.  ","")))</f>
        <v/>
      </c>
      <c r="BF1001" s="37" t="str">
        <f t="shared" ref="BF1001" ca="1" si="513">IF(AZ999&lt;&gt;"",IF(AZ999&gt;NOW(),"Assessment date is in the future.  ",""),"")</f>
        <v/>
      </c>
      <c r="BG1001" s="37" t="str">
        <f t="shared" ref="BG1001" si="514">IF(AND(C999&lt;&gt;"",F999&lt;&gt;""),"The result cannot be provided if indicated as Not Done.  ","")</f>
        <v/>
      </c>
      <c r="BH1001" s="37" t="str">
        <f>IF(AZ913="","",IF(AZ913&lt;=AZ907,"Visit date is not after visit or assessment dates in the prior visit.  ",""))</f>
        <v/>
      </c>
      <c r="BI1001" s="37" t="str">
        <f>IF(AZ999&lt;&gt;"",IF(AZ999&lt;=AZ907,"Assessment date is not after visit or assessment dates in the prior visit.  ",""),"")</f>
        <v/>
      </c>
      <c r="BJ1001" s="37" t="str">
        <f>IF(AND(C910="",OR(C999&lt;&gt;"",F999&lt;&gt;"")),"The Visit ID is missing.  ","")</f>
        <v/>
      </c>
      <c r="BK1001" s="37" t="str">
        <f>IF(AND(OR(C999&lt;&gt;"",F999&lt;&gt;""),C$101=""),"No V0 lesion information exists for this same lesion (if you are adding a NEW lesion, go to New Lesion section).  ","")</f>
        <v/>
      </c>
      <c r="BM1001" s="37" t="str">
        <f>IF(AND(C999&lt;&gt;"",COUNTIF(AJ$2:AJ$21,C910)&gt;1),"Visit ID already used.  ","")</f>
        <v/>
      </c>
      <c r="CA1001" s="37" t="str">
        <f ca="1">IF(BA1001&amp;BB1001&amp;BC1001&amp;BD1001&amp;BE1001&amp;BF1001&amp;BG1001&amp;BH1001&amp;BI1001&amp;BJ1001&amp;BK1001&amp;BL1001&amp;BM1001&amp;BN1001&amp;BO1001&amp;BP1001&amp;BQ1001&amp;BR1001&amp;BS1001&amp;BT1001&amp;BU1001&amp;BV1001&amp;BW1001&amp;BX1001&amp;BY1001&amp;BZ1001&lt;&gt;"","V6Issue","V6Clean")</f>
        <v>V6Clean</v>
      </c>
      <c r="CB1001" s="65"/>
    </row>
    <row r="1002" spans="1:80" x14ac:dyDescent="0.25">
      <c r="A1002" s="50"/>
      <c r="B1002" s="77"/>
      <c r="C1002" s="77"/>
      <c r="D1002" s="77"/>
      <c r="E1002" s="77"/>
      <c r="F1002" s="77"/>
      <c r="G1002" s="77"/>
      <c r="H1002" s="77"/>
      <c r="I1002" s="77"/>
      <c r="J1002" s="77"/>
      <c r="K1002" s="77"/>
      <c r="L1002" s="77"/>
      <c r="M1002" s="77"/>
      <c r="N1002" s="77"/>
      <c r="O1002" s="77"/>
      <c r="P1002" s="77"/>
      <c r="Q1002" s="5"/>
      <c r="R1002" s="65"/>
      <c r="AN1002" s="63" t="s">
        <v>4233</v>
      </c>
      <c r="AZ1002" s="37" t="str">
        <f>IFERROR(IF(COUNTA(H1002,I1002,J1002)=3,DATE(J1002,MATCH(I1002,{"Jan";"Feb";"Mar";"Apr";"May";"Jun";"Jul";"Aug";"Sep";"Oct";"Nov";"Dec"},0),H1002),""),"")</f>
        <v/>
      </c>
      <c r="CB1002" s="65"/>
    </row>
    <row r="1003" spans="1:80" x14ac:dyDescent="0.25">
      <c r="A1003" s="50"/>
      <c r="B1003" s="50"/>
      <c r="C1003" s="50"/>
      <c r="D1003" s="50"/>
      <c r="E1003" s="50"/>
      <c r="F1003" s="50"/>
      <c r="G1003" s="50"/>
      <c r="H1003" s="12"/>
      <c r="I1003" s="5"/>
      <c r="J1003" s="5"/>
      <c r="K1003" s="5"/>
      <c r="L1003" s="50"/>
      <c r="M1003" s="50"/>
      <c r="N1003" s="50"/>
      <c r="O1003" s="50"/>
      <c r="P1003" s="50"/>
      <c r="Q1003" s="5"/>
      <c r="R1003" s="65"/>
      <c r="AN1003" s="63" t="s">
        <v>4234</v>
      </c>
      <c r="AZ1003" s="37" t="str">
        <f>IFERROR(IF(COUNTA(H1003,I1003,J1003)=3,DATE(J1003,MATCH(I1003,{"Jan";"Feb";"Mar";"Apr";"May";"Jun";"Jul";"Aug";"Sep";"Oct";"Nov";"Dec"},0),H1003),""),"")</f>
        <v/>
      </c>
      <c r="CB1003" s="65"/>
    </row>
    <row r="1004" spans="1:80" x14ac:dyDescent="0.25">
      <c r="A1004" s="50"/>
      <c r="B1004" s="50"/>
      <c r="C1004" s="50"/>
      <c r="D1004" s="50"/>
      <c r="E1004" s="50"/>
      <c r="F1004" s="50"/>
      <c r="G1004" s="50"/>
      <c r="H1004" s="12" t="s">
        <v>92</v>
      </c>
      <c r="I1004" s="5"/>
      <c r="J1004" s="5"/>
      <c r="K1004" s="5"/>
      <c r="L1004" s="50"/>
      <c r="M1004" s="50"/>
      <c r="N1004" s="50"/>
      <c r="O1004" s="50"/>
      <c r="P1004" s="50"/>
      <c r="Q1004" s="5"/>
      <c r="R1004" s="65"/>
      <c r="AN1004" s="63" t="s">
        <v>4235</v>
      </c>
      <c r="AZ1004" s="37" t="str">
        <f>IFERROR(IF(COUNTA(H1004,I1004,J1004)=3,DATE(J1004,MATCH(I1004,{"Jan";"Feb";"Mar";"Apr";"May";"Jun";"Jul";"Aug";"Sep";"Oct";"Nov";"Dec"},0),H1004),""),"")</f>
        <v/>
      </c>
      <c r="CB1004" s="65"/>
    </row>
    <row r="1005" spans="1:80" x14ac:dyDescent="0.25">
      <c r="A1005" s="50"/>
      <c r="B1005" s="5"/>
      <c r="C1005" s="7" t="s">
        <v>186</v>
      </c>
      <c r="D1005" s="7"/>
      <c r="E1005" s="7"/>
      <c r="F1005" s="7" t="s">
        <v>315</v>
      </c>
      <c r="G1005" s="5"/>
      <c r="H1005" s="7" t="s">
        <v>47</v>
      </c>
      <c r="I1005" s="7" t="s">
        <v>48</v>
      </c>
      <c r="J1005" s="7" t="s">
        <v>49</v>
      </c>
      <c r="K1005" s="5"/>
      <c r="L1005" s="50"/>
      <c r="M1005" s="50"/>
      <c r="N1005" s="50"/>
      <c r="O1005" s="50"/>
      <c r="P1005" s="50"/>
      <c r="Q1005" s="5"/>
      <c r="R1005" s="65"/>
      <c r="AN1005" s="63" t="s">
        <v>4236</v>
      </c>
      <c r="AZ1005" s="37" t="str">
        <f>IFERROR(IF(COUNTA(H1005,I1005,J1005)=3,DATE(J1005,MATCH(I1005,{"Jan";"Feb";"Mar";"Apr";"May";"Jun";"Jul";"Aug";"Sep";"Oct";"Nov";"Dec"},0),H1005),""),"")</f>
        <v/>
      </c>
      <c r="CB1005" s="65"/>
    </row>
    <row r="1006" spans="1:80" x14ac:dyDescent="0.25">
      <c r="A1006" s="50"/>
      <c r="B1006" s="39" t="str">
        <f xml:space="preserve"> C910&amp;" Non-Target Lesion (NT5)"</f>
        <v>V6 Non-Target Lesion (NT5)</v>
      </c>
      <c r="C1006" s="74"/>
      <c r="D1006" s="75"/>
      <c r="E1006" s="5"/>
      <c r="F1006" s="17"/>
      <c r="G1006" s="5"/>
      <c r="H1006" s="32"/>
      <c r="I1006" s="32"/>
      <c r="J1006" s="32"/>
      <c r="K1006" s="5"/>
      <c r="L1006" s="50"/>
      <c r="M1006" s="50"/>
      <c r="N1006" s="50"/>
      <c r="O1006" s="50"/>
      <c r="P1006" s="50"/>
      <c r="Q1006" s="5"/>
      <c r="R1006" s="65"/>
      <c r="AN1006" s="63" t="s">
        <v>4237</v>
      </c>
      <c r="AZ1006" s="37" t="str">
        <f>IFERROR(IF(COUNTA(H1006,I1006,J1006)=3,DATE(J1006,MATCH(I1006,{"Jan";"Feb";"Mar";"Apr";"May";"Jun";"Jul";"Aug";"Sep";"Oct";"Nov";"Dec"},0),H1006),""),"")</f>
        <v/>
      </c>
      <c r="CB1006" s="65"/>
    </row>
    <row r="1007" spans="1:80" x14ac:dyDescent="0.25">
      <c r="A1007" s="50"/>
      <c r="B1007" s="8" t="s">
        <v>1124</v>
      </c>
      <c r="C1007" s="8" t="s">
        <v>1125</v>
      </c>
      <c r="D1007" s="8"/>
      <c r="E1007" s="9"/>
      <c r="F1007" s="8" t="s">
        <v>1126</v>
      </c>
      <c r="G1007" s="9"/>
      <c r="H1007" s="8" t="s">
        <v>1127</v>
      </c>
      <c r="I1007" s="8" t="s">
        <v>1128</v>
      </c>
      <c r="J1007" s="8" t="s">
        <v>1129</v>
      </c>
      <c r="K1007" s="5"/>
      <c r="L1007" s="50"/>
      <c r="M1007" s="50"/>
      <c r="N1007" s="50"/>
      <c r="O1007" s="50"/>
      <c r="P1007" s="50"/>
      <c r="Q1007" s="5"/>
      <c r="R1007" s="65"/>
      <c r="AN1007" s="63" t="s">
        <v>4238</v>
      </c>
      <c r="AZ1007" s="37" t="str">
        <f>IFERROR(IF(COUNTA(H1007,I1007,J1007)=3,DATE(J1007,MATCH(I1007,{"Jan";"Feb";"Mar";"Apr";"May";"Jun";"Jul";"Aug";"Sep";"Oct";"Nov";"Dec"},0),H1007),""),"")</f>
        <v/>
      </c>
      <c r="CB1007" s="65"/>
    </row>
    <row r="1008" spans="1:80" x14ac:dyDescent="0.25">
      <c r="A1008" s="50"/>
      <c r="B1008" s="76" t="str">
        <f ca="1">BA1008&amp;BB1008&amp;BC1008&amp;BD1008&amp;BE1008&amp;BF1008&amp;BG1008&amp;BH1008&amp;BI1008&amp;BJ1008&amp;BK1008&amp;BL1008&amp;BM1008</f>
        <v/>
      </c>
      <c r="C1008" s="77"/>
      <c r="D1008" s="77"/>
      <c r="E1008" s="77"/>
      <c r="F1008" s="77"/>
      <c r="G1008" s="77"/>
      <c r="H1008" s="77"/>
      <c r="I1008" s="77"/>
      <c r="J1008" s="77"/>
      <c r="K1008" s="77"/>
      <c r="L1008" s="77"/>
      <c r="M1008" s="77"/>
      <c r="N1008" s="77"/>
      <c r="O1008" s="77"/>
      <c r="P1008" s="77"/>
      <c r="Q1008" s="5"/>
      <c r="R1008" s="65"/>
      <c r="AN1008" s="63" t="s">
        <v>4239</v>
      </c>
      <c r="AZ1008" s="37" t="str">
        <f>IFERROR(IF(COUNTA(H1008,I1008,J1008)=3,DATE(J1008,MATCH(I1008,{"Jan";"Feb";"Mar";"Apr";"May";"Jun";"Jul";"Aug";"Sep";"Oct";"Nov";"Dec"},0),H1008),""),"")</f>
        <v/>
      </c>
      <c r="BA1008" s="37" t="str">
        <f>IF(AND(C913="",H1006="",C1006&lt;&gt;""),"Please enter a complete visit or assessment date.  ","")</f>
        <v/>
      </c>
      <c r="BB1008" s="37" t="str">
        <f>IF(C1006="","",IF(AND(COUNTA(C913,D913,E913)&gt;1,COUNTA(C913,D913,E913)&lt;3),"Please enter a complete visit date.  ",IF(COUNTA(C913,D913,E913)=0,"",IF(COUNTIF(AN$2:AN$7306,C913&amp;D913&amp;E913)&gt;0,"","Enter a valid visit date.  "))))</f>
        <v/>
      </c>
      <c r="BC1008" s="37" t="str">
        <f>IF(AND(COUNTA(H1006,I1006,J1006)&gt;1,COUNTA(H1006,I1006,J1006)&lt;3),"Please enter a complete assessment date.  ",IF(COUNTA(H1006,I1006,J1006)=0,"",IF(COUNTIF(AN$2:AN$7306,H1006&amp;I1006&amp;J1006)&gt;0,"","Enter a valid assessment date.  ")))</f>
        <v/>
      </c>
      <c r="BD1008" s="37" t="str">
        <f t="shared" ref="BD1008" si="515">IF(AND(C1006="",H1006&amp;I1006&amp;H1006&amp;J1006&lt;&gt;""),"Information on this lesion exists, but no evaluation result is entered.  ","")</f>
        <v/>
      </c>
      <c r="BE1008" s="37" t="str">
        <f ca="1">IF(C1006="","",IF(AZ913="","",IF(AZ913&gt;NOW(),"Visit date is in the future.  ","")))</f>
        <v/>
      </c>
      <c r="BF1008" s="37" t="str">
        <f t="shared" ref="BF1008" ca="1" si="516">IF(AZ1006&lt;&gt;"",IF(AZ1006&gt;NOW(),"Assessment date is in the future.  ",""),"")</f>
        <v/>
      </c>
      <c r="BG1008" s="37" t="str">
        <f t="shared" ref="BG1008" si="517">IF(AND(C1006&lt;&gt;"",F1006&lt;&gt;""),"The result cannot be provided if indicated as Not Done.  ","")</f>
        <v/>
      </c>
      <c r="BH1008" s="37" t="str">
        <f>IF(AZ913="","",IF(AZ913&lt;=AZ907,"Visit date is not after visit or assessment dates in the prior visit.  ",""))</f>
        <v/>
      </c>
      <c r="BI1008" s="37" t="str">
        <f>IF(AZ1006&lt;&gt;"",IF(AZ1006&lt;=AZ907,"Assessment date is not after visit or assessment dates in the prior visit.  ",""),"")</f>
        <v/>
      </c>
      <c r="BJ1008" s="37" t="str">
        <f>IF(AND(C910="",OR(C1006&lt;&gt;"",F1006&lt;&gt;"")),"The Visit ID is missing.  ","")</f>
        <v/>
      </c>
      <c r="BK1008" s="37" t="str">
        <f>IF(AND(OR(C1006&lt;&gt;"",F1006&lt;&gt;""),C$108=""),"No V0 lesion information exists for this same lesion (if you are adding a NEW lesion, go to New Lesion section).  ","")</f>
        <v/>
      </c>
      <c r="BM1008" s="37" t="str">
        <f>IF(AND(C1006&lt;&gt;"",COUNTIF(AJ$2:AJ$21,C910)&gt;1),"Visit ID already used.  ","")</f>
        <v/>
      </c>
      <c r="CA1008" s="37" t="str">
        <f ca="1">IF(BA1008&amp;BB1008&amp;BC1008&amp;BD1008&amp;BE1008&amp;BF1008&amp;BG1008&amp;BH1008&amp;BI1008&amp;BJ1008&amp;BK1008&amp;BL1008&amp;BM1008&amp;BN1008&amp;BO1008&amp;BP1008&amp;BQ1008&amp;BR1008&amp;BS1008&amp;BT1008&amp;BU1008&amp;BV1008&amp;BW1008&amp;BX1008&amp;BY1008&amp;BZ1008&lt;&gt;"","V6Issue","V6Clean")</f>
        <v>V6Clean</v>
      </c>
      <c r="CB1008" s="65"/>
    </row>
    <row r="1009" spans="1:80" x14ac:dyDescent="0.25">
      <c r="A1009" s="50"/>
      <c r="B1009" s="77"/>
      <c r="C1009" s="77"/>
      <c r="D1009" s="77"/>
      <c r="E1009" s="77"/>
      <c r="F1009" s="77"/>
      <c r="G1009" s="77"/>
      <c r="H1009" s="77"/>
      <c r="I1009" s="77"/>
      <c r="J1009" s="77"/>
      <c r="K1009" s="77"/>
      <c r="L1009" s="77"/>
      <c r="M1009" s="77"/>
      <c r="N1009" s="77"/>
      <c r="O1009" s="77"/>
      <c r="P1009" s="77"/>
      <c r="Q1009" s="5"/>
      <c r="R1009" s="65"/>
      <c r="AN1009" s="63" t="s">
        <v>4240</v>
      </c>
      <c r="AZ1009" s="37" t="str">
        <f>IFERROR(IF(COUNTA(H1009,I1009,J1009)=3,DATE(J1009,MATCH(I1009,{"Jan";"Feb";"Mar";"Apr";"May";"Jun";"Jul";"Aug";"Sep";"Oct";"Nov";"Dec"},0),H1009),""),"")</f>
        <v/>
      </c>
      <c r="CB1009" s="65"/>
    </row>
    <row r="1010" spans="1:80" x14ac:dyDescent="0.25">
      <c r="A1010" s="50"/>
      <c r="B1010" s="50"/>
      <c r="C1010" s="50"/>
      <c r="D1010" s="50"/>
      <c r="E1010" s="50"/>
      <c r="F1010" s="50"/>
      <c r="G1010" s="50"/>
      <c r="H1010" s="12"/>
      <c r="I1010" s="5"/>
      <c r="J1010" s="5"/>
      <c r="K1010" s="5"/>
      <c r="L1010" s="50"/>
      <c r="M1010" s="50"/>
      <c r="N1010" s="50"/>
      <c r="O1010" s="50"/>
      <c r="P1010" s="50"/>
      <c r="Q1010" s="5"/>
      <c r="R1010" s="65"/>
      <c r="AN1010" s="63" t="s">
        <v>4241</v>
      </c>
      <c r="AZ1010" s="37" t="str">
        <f>IFERROR(IF(COUNTA(H1010,I1010,J1010)=3,DATE(J1010,MATCH(I1010,{"Jan";"Feb";"Mar";"Apr";"May";"Jun";"Jul";"Aug";"Sep";"Oct";"Nov";"Dec"},0),H1010),""),"")</f>
        <v/>
      </c>
      <c r="CB1010" s="65"/>
    </row>
    <row r="1011" spans="1:80" x14ac:dyDescent="0.25">
      <c r="A1011" s="50"/>
      <c r="B1011" s="50"/>
      <c r="C1011" s="50"/>
      <c r="D1011" s="50"/>
      <c r="E1011" s="50"/>
      <c r="F1011" s="50"/>
      <c r="G1011" s="50"/>
      <c r="H1011" s="12" t="s">
        <v>92</v>
      </c>
      <c r="I1011" s="5"/>
      <c r="J1011" s="5"/>
      <c r="K1011" s="5"/>
      <c r="L1011" s="50"/>
      <c r="M1011" s="50"/>
      <c r="N1011" s="50"/>
      <c r="O1011" s="50"/>
      <c r="P1011" s="50"/>
      <c r="Q1011" s="5"/>
      <c r="R1011" s="65"/>
      <c r="AN1011" s="63" t="s">
        <v>4242</v>
      </c>
      <c r="AZ1011" s="37" t="str">
        <f>IFERROR(IF(COUNTA(H1011,I1011,J1011)=3,DATE(J1011,MATCH(I1011,{"Jan";"Feb";"Mar";"Apr";"May";"Jun";"Jul";"Aug";"Sep";"Oct";"Nov";"Dec"},0),H1011),""),"")</f>
        <v/>
      </c>
      <c r="CB1011" s="65"/>
    </row>
    <row r="1012" spans="1:80" x14ac:dyDescent="0.25">
      <c r="A1012" s="50"/>
      <c r="B1012" s="5"/>
      <c r="C1012" s="7" t="s">
        <v>186</v>
      </c>
      <c r="D1012" s="7"/>
      <c r="E1012" s="7"/>
      <c r="F1012" s="7" t="s">
        <v>315</v>
      </c>
      <c r="G1012" s="5"/>
      <c r="H1012" s="7" t="s">
        <v>47</v>
      </c>
      <c r="I1012" s="7" t="s">
        <v>48</v>
      </c>
      <c r="J1012" s="7" t="s">
        <v>49</v>
      </c>
      <c r="K1012" s="5"/>
      <c r="L1012" s="50"/>
      <c r="M1012" s="50"/>
      <c r="N1012" s="50"/>
      <c r="O1012" s="50"/>
      <c r="P1012" s="50"/>
      <c r="Q1012" s="5"/>
      <c r="R1012" s="65"/>
      <c r="AN1012" s="63" t="s">
        <v>4243</v>
      </c>
      <c r="AZ1012" s="37" t="str">
        <f>IFERROR(IF(COUNTA(H1012,I1012,J1012)=3,DATE(J1012,MATCH(I1012,{"Jan";"Feb";"Mar";"Apr";"May";"Jun";"Jul";"Aug";"Sep";"Oct";"Nov";"Dec"},0),H1012),""),"")</f>
        <v/>
      </c>
      <c r="CB1012" s="65"/>
    </row>
    <row r="1013" spans="1:80" x14ac:dyDescent="0.25">
      <c r="A1013" s="50"/>
      <c r="B1013" s="39" t="str">
        <f xml:space="preserve"> C910&amp;" Non-Target Lesion (NT6)"</f>
        <v>V6 Non-Target Lesion (NT6)</v>
      </c>
      <c r="C1013" s="74"/>
      <c r="D1013" s="75"/>
      <c r="E1013" s="5"/>
      <c r="F1013" s="17"/>
      <c r="G1013" s="5"/>
      <c r="H1013" s="32"/>
      <c r="I1013" s="32"/>
      <c r="J1013" s="32"/>
      <c r="K1013" s="5"/>
      <c r="L1013" s="50"/>
      <c r="M1013" s="50"/>
      <c r="N1013" s="50"/>
      <c r="O1013" s="50"/>
      <c r="P1013" s="50"/>
      <c r="Q1013" s="5"/>
      <c r="R1013" s="65"/>
      <c r="AN1013" s="63" t="s">
        <v>4244</v>
      </c>
      <c r="AZ1013" s="37" t="str">
        <f>IFERROR(IF(COUNTA(H1013,I1013,J1013)=3,DATE(J1013,MATCH(I1013,{"Jan";"Feb";"Mar";"Apr";"May";"Jun";"Jul";"Aug";"Sep";"Oct";"Nov";"Dec"},0),H1013),""),"")</f>
        <v/>
      </c>
      <c r="CB1013" s="65"/>
    </row>
    <row r="1014" spans="1:80" x14ac:dyDescent="0.25">
      <c r="A1014" s="50"/>
      <c r="B1014" s="8" t="s">
        <v>1130</v>
      </c>
      <c r="C1014" s="8" t="s">
        <v>1131</v>
      </c>
      <c r="D1014" s="8"/>
      <c r="E1014" s="9"/>
      <c r="F1014" s="8" t="s">
        <v>1132</v>
      </c>
      <c r="G1014" s="9"/>
      <c r="H1014" s="8" t="s">
        <v>1133</v>
      </c>
      <c r="I1014" s="8" t="s">
        <v>1134</v>
      </c>
      <c r="J1014" s="8" t="s">
        <v>1135</v>
      </c>
      <c r="K1014" s="5"/>
      <c r="L1014" s="50"/>
      <c r="M1014" s="50"/>
      <c r="N1014" s="50"/>
      <c r="O1014" s="50"/>
      <c r="P1014" s="50"/>
      <c r="Q1014" s="5"/>
      <c r="R1014" s="65"/>
      <c r="AN1014" s="63" t="s">
        <v>4245</v>
      </c>
      <c r="AZ1014" s="37" t="str">
        <f>IFERROR(IF(COUNTA(H1014,I1014,J1014)=3,DATE(J1014,MATCH(I1014,{"Jan";"Feb";"Mar";"Apr";"May";"Jun";"Jul";"Aug";"Sep";"Oct";"Nov";"Dec"},0),H1014),""),"")</f>
        <v/>
      </c>
      <c r="CB1014" s="65"/>
    </row>
    <row r="1015" spans="1:80" x14ac:dyDescent="0.25">
      <c r="A1015" s="50"/>
      <c r="B1015" s="76" t="str">
        <f ca="1">BA1015&amp;BB1015&amp;BC1015&amp;BD1015&amp;BE1015&amp;BF1015&amp;BG1015&amp;BH1015&amp;BI1015&amp;BJ1015&amp;BK1015&amp;BL1015&amp;BM1015</f>
        <v/>
      </c>
      <c r="C1015" s="77"/>
      <c r="D1015" s="77"/>
      <c r="E1015" s="77"/>
      <c r="F1015" s="77"/>
      <c r="G1015" s="77"/>
      <c r="H1015" s="77"/>
      <c r="I1015" s="77"/>
      <c r="J1015" s="77"/>
      <c r="K1015" s="77"/>
      <c r="L1015" s="77"/>
      <c r="M1015" s="77"/>
      <c r="N1015" s="77"/>
      <c r="O1015" s="77"/>
      <c r="P1015" s="77"/>
      <c r="Q1015" s="5"/>
      <c r="R1015" s="65"/>
      <c r="AN1015" s="63" t="s">
        <v>4246</v>
      </c>
      <c r="AZ1015" s="37" t="str">
        <f>IFERROR(IF(COUNTA(H1015,I1015,J1015)=3,DATE(J1015,MATCH(I1015,{"Jan";"Feb";"Mar";"Apr";"May";"Jun";"Jul";"Aug";"Sep";"Oct";"Nov";"Dec"},0),H1015),""),"")</f>
        <v/>
      </c>
      <c r="BA1015" s="37" t="str">
        <f>IF(AND(C913="",H1013="",C1013&lt;&gt;""),"Please enter a complete visit or assessment date.  ","")</f>
        <v/>
      </c>
      <c r="BB1015" s="37" t="str">
        <f>IF(C1013="","",IF(AND(COUNTA(C913,D913,E913)&gt;1,COUNTA(C913,D913,E913)&lt;3),"Please enter a complete visit date.  ",IF(COUNTA(C913,D913,E913)=0,"",IF(COUNTIF(AN$2:AN$7306,C913&amp;D913&amp;E913)&gt;0,"","Enter a valid visit date.  "))))</f>
        <v/>
      </c>
      <c r="BC1015" s="37" t="str">
        <f>IF(AND(COUNTA(H1013,I1013,J1013)&gt;1,COUNTA(H1013,I1013,J1013)&lt;3),"Please enter a complete assessment date.  ",IF(COUNTA(H1013,I1013,J1013)=0,"",IF(COUNTIF(AN$2:AN$7306,H1013&amp;I1013&amp;J1013)&gt;0,"","Enter a valid assessment date.  ")))</f>
        <v/>
      </c>
      <c r="BD1015" s="37" t="str">
        <f t="shared" ref="BD1015" si="518">IF(AND(C1013="",H1013&amp;I1013&amp;H1013&amp;J1013&lt;&gt;""),"Information on this lesion exists, but no evaluation result is entered.  ","")</f>
        <v/>
      </c>
      <c r="BE1015" s="37" t="str">
        <f ca="1">IF(C1013="","",IF(AZ913="","",IF(AZ913&gt;NOW(),"Visit date is in the future.  ","")))</f>
        <v/>
      </c>
      <c r="BF1015" s="37" t="str">
        <f t="shared" ref="BF1015" ca="1" si="519">IF(AZ1013&lt;&gt;"",IF(AZ1013&gt;NOW(),"Assessment date is in the future.  ",""),"")</f>
        <v/>
      </c>
      <c r="BG1015" s="37" t="str">
        <f t="shared" ref="BG1015" si="520">IF(AND(C1013&lt;&gt;"",F1013&lt;&gt;""),"The result cannot be provided if indicated as Not Done.  ","")</f>
        <v/>
      </c>
      <c r="BH1015" s="37" t="str">
        <f>IF(AZ913="","",IF(AZ913&lt;=AZ907,"Visit date is not after visit or assessment dates in the prior visit.  ",""))</f>
        <v/>
      </c>
      <c r="BI1015" s="37" t="str">
        <f>IF(AZ1013&lt;&gt;"",IF(AZ1013&lt;=AZ907,"Assessment date is not after visit or assessment dates in the prior visit.  ",""),"")</f>
        <v/>
      </c>
      <c r="BJ1015" s="37" t="str">
        <f>IF(AND(C910="",OR(C1013&lt;&gt;"",F1013&lt;&gt;"")),"The Visit ID is missing.  ","")</f>
        <v/>
      </c>
      <c r="BK1015" s="37" t="str">
        <f>IF(AND(OR(C1013&lt;&gt;"",F1013&lt;&gt;""),C$115=""),"No V0 lesion information exists for this same lesion (if you are adding a NEW lesion, go to New Lesion section).  ","")</f>
        <v/>
      </c>
      <c r="BM1015" s="37" t="str">
        <f>IF(AND(C1013&lt;&gt;"",COUNTIF(AJ$2:AJ$21,C910)&gt;1),"Visit ID already used.  ","")</f>
        <v/>
      </c>
      <c r="CA1015" s="37" t="str">
        <f ca="1">IF(BA1015&amp;BB1015&amp;BC1015&amp;BD1015&amp;BE1015&amp;BF1015&amp;BG1015&amp;BH1015&amp;BI1015&amp;BJ1015&amp;BK1015&amp;BL1015&amp;BM1015&amp;BN1015&amp;BO1015&amp;BP1015&amp;BQ1015&amp;BR1015&amp;BS1015&amp;BT1015&amp;BU1015&amp;BV1015&amp;BW1015&amp;BX1015&amp;BY1015&amp;BZ1015&lt;&gt;"","V6Issue","V6Clean")</f>
        <v>V6Clean</v>
      </c>
      <c r="CB1015" s="65"/>
    </row>
    <row r="1016" spans="1:80" x14ac:dyDescent="0.25">
      <c r="A1016" s="50"/>
      <c r="B1016" s="77"/>
      <c r="C1016" s="77"/>
      <c r="D1016" s="77"/>
      <c r="E1016" s="77"/>
      <c r="F1016" s="77"/>
      <c r="G1016" s="77"/>
      <c r="H1016" s="77"/>
      <c r="I1016" s="77"/>
      <c r="J1016" s="77"/>
      <c r="K1016" s="77"/>
      <c r="L1016" s="77"/>
      <c r="M1016" s="77"/>
      <c r="N1016" s="77"/>
      <c r="O1016" s="77"/>
      <c r="P1016" s="77"/>
      <c r="Q1016" s="5"/>
      <c r="R1016" s="65"/>
      <c r="AN1016" s="63" t="s">
        <v>4247</v>
      </c>
      <c r="AZ1016" s="37" t="str">
        <f>IFERROR(IF(COUNTA(H1016,I1016,J1016)=3,DATE(J1016,MATCH(I1016,{"Jan";"Feb";"Mar";"Apr";"May";"Jun";"Jul";"Aug";"Sep";"Oct";"Nov";"Dec"},0),H1016),""),"")</f>
        <v/>
      </c>
      <c r="CB1016" s="65"/>
    </row>
    <row r="1017" spans="1:80" x14ac:dyDescent="0.25">
      <c r="A1017" s="50"/>
      <c r="B1017" s="50"/>
      <c r="C1017" s="50"/>
      <c r="D1017" s="50"/>
      <c r="E1017" s="50"/>
      <c r="F1017" s="50"/>
      <c r="G1017" s="50"/>
      <c r="H1017" s="12"/>
      <c r="I1017" s="5"/>
      <c r="J1017" s="5"/>
      <c r="K1017" s="5"/>
      <c r="L1017" s="50"/>
      <c r="M1017" s="50"/>
      <c r="N1017" s="50"/>
      <c r="O1017" s="50"/>
      <c r="P1017" s="50"/>
      <c r="Q1017" s="5"/>
      <c r="R1017" s="65"/>
      <c r="AN1017" s="63" t="s">
        <v>4248</v>
      </c>
      <c r="AZ1017" s="37" t="str">
        <f>IFERROR(IF(COUNTA(H1017,I1017,J1017)=3,DATE(J1017,MATCH(I1017,{"Jan";"Feb";"Mar";"Apr";"May";"Jun";"Jul";"Aug";"Sep";"Oct";"Nov";"Dec"},0),H1017),""),"")</f>
        <v/>
      </c>
      <c r="CB1017" s="65"/>
    </row>
    <row r="1018" spans="1:80" x14ac:dyDescent="0.25">
      <c r="A1018" s="50"/>
      <c r="B1018" s="50"/>
      <c r="C1018" s="50"/>
      <c r="D1018" s="50"/>
      <c r="E1018" s="50"/>
      <c r="F1018" s="50"/>
      <c r="G1018" s="50"/>
      <c r="H1018" s="12" t="s">
        <v>92</v>
      </c>
      <c r="I1018" s="5"/>
      <c r="J1018" s="5"/>
      <c r="K1018" s="5"/>
      <c r="L1018" s="50"/>
      <c r="M1018" s="50"/>
      <c r="N1018" s="50"/>
      <c r="O1018" s="50"/>
      <c r="P1018" s="50"/>
      <c r="Q1018" s="5"/>
      <c r="R1018" s="65"/>
      <c r="AN1018" s="63" t="s">
        <v>4249</v>
      </c>
      <c r="AZ1018" s="37" t="str">
        <f>IFERROR(IF(COUNTA(H1018,I1018,J1018)=3,DATE(J1018,MATCH(I1018,{"Jan";"Feb";"Mar";"Apr";"May";"Jun";"Jul";"Aug";"Sep";"Oct";"Nov";"Dec"},0),H1018),""),"")</f>
        <v/>
      </c>
      <c r="CB1018" s="65"/>
    </row>
    <row r="1019" spans="1:80" x14ac:dyDescent="0.25">
      <c r="A1019" s="50"/>
      <c r="B1019" s="5"/>
      <c r="C1019" s="7" t="s">
        <v>186</v>
      </c>
      <c r="D1019" s="7"/>
      <c r="E1019" s="7"/>
      <c r="F1019" s="7" t="s">
        <v>315</v>
      </c>
      <c r="G1019" s="5"/>
      <c r="H1019" s="7" t="s">
        <v>47</v>
      </c>
      <c r="I1019" s="7" t="s">
        <v>48</v>
      </c>
      <c r="J1019" s="7" t="s">
        <v>49</v>
      </c>
      <c r="K1019" s="5"/>
      <c r="L1019" s="50"/>
      <c r="M1019" s="50"/>
      <c r="N1019" s="50"/>
      <c r="O1019" s="50"/>
      <c r="P1019" s="50"/>
      <c r="Q1019" s="5"/>
      <c r="R1019" s="65"/>
      <c r="AN1019" s="63" t="s">
        <v>4250</v>
      </c>
      <c r="AZ1019" s="37" t="str">
        <f>IFERROR(IF(COUNTA(H1019,I1019,J1019)=3,DATE(J1019,MATCH(I1019,{"Jan";"Feb";"Mar";"Apr";"May";"Jun";"Jul";"Aug";"Sep";"Oct";"Nov";"Dec"},0),H1019),""),"")</f>
        <v/>
      </c>
      <c r="CB1019" s="65"/>
    </row>
    <row r="1020" spans="1:80" x14ac:dyDescent="0.25">
      <c r="A1020" s="50"/>
      <c r="B1020" s="39" t="str">
        <f xml:space="preserve"> C910&amp;" Non-Target Lesion (NT7)"</f>
        <v>V6 Non-Target Lesion (NT7)</v>
      </c>
      <c r="C1020" s="74"/>
      <c r="D1020" s="75"/>
      <c r="E1020" s="5"/>
      <c r="F1020" s="17"/>
      <c r="G1020" s="5"/>
      <c r="H1020" s="32"/>
      <c r="I1020" s="32"/>
      <c r="J1020" s="32"/>
      <c r="K1020" s="5"/>
      <c r="L1020" s="50"/>
      <c r="M1020" s="50"/>
      <c r="N1020" s="50"/>
      <c r="O1020" s="50"/>
      <c r="P1020" s="50"/>
      <c r="Q1020" s="5"/>
      <c r="R1020" s="65"/>
      <c r="AN1020" s="63" t="s">
        <v>4251</v>
      </c>
      <c r="AZ1020" s="37" t="str">
        <f>IFERROR(IF(COUNTA(H1020,I1020,J1020)=3,DATE(J1020,MATCH(I1020,{"Jan";"Feb";"Mar";"Apr";"May";"Jun";"Jul";"Aug";"Sep";"Oct";"Nov";"Dec"},0),H1020),""),"")</f>
        <v/>
      </c>
      <c r="CB1020" s="65"/>
    </row>
    <row r="1021" spans="1:80" x14ac:dyDescent="0.25">
      <c r="A1021" s="50"/>
      <c r="B1021" s="8" t="s">
        <v>1136</v>
      </c>
      <c r="C1021" s="8" t="s">
        <v>1137</v>
      </c>
      <c r="D1021" s="8"/>
      <c r="E1021" s="9"/>
      <c r="F1021" s="8" t="s">
        <v>1138</v>
      </c>
      <c r="G1021" s="9"/>
      <c r="H1021" s="8" t="s">
        <v>1139</v>
      </c>
      <c r="I1021" s="8" t="s">
        <v>1140</v>
      </c>
      <c r="J1021" s="8" t="s">
        <v>1141</v>
      </c>
      <c r="K1021" s="5"/>
      <c r="L1021" s="50"/>
      <c r="M1021" s="50"/>
      <c r="N1021" s="50"/>
      <c r="O1021" s="50"/>
      <c r="P1021" s="50"/>
      <c r="Q1021" s="5"/>
      <c r="R1021" s="65"/>
      <c r="AN1021" s="63" t="s">
        <v>4252</v>
      </c>
      <c r="AZ1021" s="37" t="str">
        <f>IFERROR(IF(COUNTA(H1021,I1021,J1021)=3,DATE(J1021,MATCH(I1021,{"Jan";"Feb";"Mar";"Apr";"May";"Jun";"Jul";"Aug";"Sep";"Oct";"Nov";"Dec"},0),H1021),""),"")</f>
        <v/>
      </c>
      <c r="CB1021" s="65"/>
    </row>
    <row r="1022" spans="1:80" x14ac:dyDescent="0.25">
      <c r="A1022" s="50"/>
      <c r="B1022" s="76" t="str">
        <f ca="1">BA1022&amp;BB1022&amp;BC1022&amp;BD1022&amp;BE1022&amp;BF1022&amp;BG1022&amp;BH1022&amp;BI1022&amp;BJ1022&amp;BK1022&amp;BL1022&amp;BM1022</f>
        <v/>
      </c>
      <c r="C1022" s="77"/>
      <c r="D1022" s="77"/>
      <c r="E1022" s="77"/>
      <c r="F1022" s="77"/>
      <c r="G1022" s="77"/>
      <c r="H1022" s="77"/>
      <c r="I1022" s="77"/>
      <c r="J1022" s="77"/>
      <c r="K1022" s="77"/>
      <c r="L1022" s="77"/>
      <c r="M1022" s="77"/>
      <c r="N1022" s="77"/>
      <c r="O1022" s="77"/>
      <c r="P1022" s="77"/>
      <c r="Q1022" s="5"/>
      <c r="R1022" s="65"/>
      <c r="AN1022" s="63" t="s">
        <v>4253</v>
      </c>
      <c r="AZ1022" s="37" t="str">
        <f>IFERROR(IF(COUNTA(H1022,I1022,J1022)=3,DATE(J1022,MATCH(I1022,{"Jan";"Feb";"Mar";"Apr";"May";"Jun";"Jul";"Aug";"Sep";"Oct";"Nov";"Dec"},0),H1022),""),"")</f>
        <v/>
      </c>
      <c r="BA1022" s="37" t="str">
        <f>IF(AND(C913="",H1020="",C1020&lt;&gt;""),"Please enter a complete visit or assessment date.  ","")</f>
        <v/>
      </c>
      <c r="BB1022" s="37" t="str">
        <f>IF(C1020="","",IF(AND(COUNTA(C913,D913,E913)&gt;1,COUNTA(C913,D913,E913)&lt;3),"Please enter a complete visit date.  ",IF(COUNTA(C913,D913,E913)=0,"",IF(COUNTIF(AN$2:AN$7306,C913&amp;D913&amp;E913)&gt;0,"","Enter a valid visit date.  "))))</f>
        <v/>
      </c>
      <c r="BC1022" s="37" t="str">
        <f>IF(AND(COUNTA(H1020,I1020,J1020)&gt;1,COUNTA(H1020,I1020,J1020)&lt;3),"Please enter a complete assessment date.  ",IF(COUNTA(H1020,I1020,J1020)=0,"",IF(COUNTIF(AN$2:AN$7306,H1020&amp;I1020&amp;J1020)&gt;0,"","Enter a valid assessment date.  ")))</f>
        <v/>
      </c>
      <c r="BD1022" s="37" t="str">
        <f t="shared" ref="BD1022" si="521">IF(AND(C1020="",H1020&amp;I1020&amp;H1020&amp;J1020&lt;&gt;""),"Information on this lesion exists, but no evaluation result is entered.  ","")</f>
        <v/>
      </c>
      <c r="BE1022" s="37" t="str">
        <f ca="1">IF(C1020="","",IF(AZ913="","",IF(AZ913&gt;NOW(),"Visit date is in the future.  ","")))</f>
        <v/>
      </c>
      <c r="BF1022" s="37" t="str">
        <f t="shared" ref="BF1022" ca="1" si="522">IF(AZ1020&lt;&gt;"",IF(AZ1020&gt;NOW(),"Assessment date is in the future.  ",""),"")</f>
        <v/>
      </c>
      <c r="BG1022" s="37" t="str">
        <f t="shared" ref="BG1022" si="523">IF(AND(C1020&lt;&gt;"",F1020&lt;&gt;""),"The result cannot be provided if indicated as Not Done.  ","")</f>
        <v/>
      </c>
      <c r="BH1022" s="37" t="str">
        <f>IF(AZ913="","",IF(AZ913&lt;=AZ907,"Visit date is not after visit or assessment dates in the prior visit.  ",""))</f>
        <v/>
      </c>
      <c r="BI1022" s="37" t="str">
        <f>IF(AZ1020&lt;&gt;"",IF(AZ1020&lt;=AZ907,"Assessment date is not after visit or assessment dates in the prior visit.  ",""),"")</f>
        <v/>
      </c>
      <c r="BJ1022" s="37" t="str">
        <f>IF(AND(C910="",OR(C1020&lt;&gt;"",F1020&lt;&gt;"")),"The Visit ID is missing.  ","")</f>
        <v/>
      </c>
      <c r="BK1022" s="37" t="str">
        <f>IF(AND(OR(C1020&lt;&gt;"",F1020&lt;&gt;""),C$122=""),"No V0 lesion information exists for this same lesion (if you are adding a NEW lesion, go to New Lesion section).  ","")</f>
        <v/>
      </c>
      <c r="BM1022" s="37" t="str">
        <f>IF(AND(C1020&lt;&gt;"",COUNTIF(AJ$2:AJ$21,C910)&gt;1),"Visit ID already used.  ","")</f>
        <v/>
      </c>
      <c r="CA1022" s="37" t="str">
        <f ca="1">IF(BA1022&amp;BB1022&amp;BC1022&amp;BD1022&amp;BE1022&amp;BF1022&amp;BG1022&amp;BH1022&amp;BI1022&amp;BJ1022&amp;BK1022&amp;BL1022&amp;BM1022&amp;BN1022&amp;BO1022&amp;BP1022&amp;BQ1022&amp;BR1022&amp;BS1022&amp;BT1022&amp;BU1022&amp;BV1022&amp;BW1022&amp;BX1022&amp;BY1022&amp;BZ1022&lt;&gt;"","V6Issue","V6Clean")</f>
        <v>V6Clean</v>
      </c>
      <c r="CB1022" s="65"/>
    </row>
    <row r="1023" spans="1:80" x14ac:dyDescent="0.25">
      <c r="A1023" s="50"/>
      <c r="B1023" s="77"/>
      <c r="C1023" s="77"/>
      <c r="D1023" s="77"/>
      <c r="E1023" s="77"/>
      <c r="F1023" s="77"/>
      <c r="G1023" s="77"/>
      <c r="H1023" s="77"/>
      <c r="I1023" s="77"/>
      <c r="J1023" s="77"/>
      <c r="K1023" s="77"/>
      <c r="L1023" s="77"/>
      <c r="M1023" s="77"/>
      <c r="N1023" s="77"/>
      <c r="O1023" s="77"/>
      <c r="P1023" s="77"/>
      <c r="Q1023" s="5"/>
      <c r="R1023" s="65"/>
      <c r="AN1023" s="63" t="s">
        <v>4254</v>
      </c>
      <c r="AZ1023" s="37" t="str">
        <f>IFERROR(IF(COUNTA(H1023,I1023,J1023)=3,DATE(J1023,MATCH(I1023,{"Jan";"Feb";"Mar";"Apr";"May";"Jun";"Jul";"Aug";"Sep";"Oct";"Nov";"Dec"},0),H1023),""),"")</f>
        <v/>
      </c>
      <c r="CB1023" s="65"/>
    </row>
    <row r="1024" spans="1:80" x14ac:dyDescent="0.25">
      <c r="A1024" s="50"/>
      <c r="B1024" s="50"/>
      <c r="C1024" s="50"/>
      <c r="D1024" s="50"/>
      <c r="E1024" s="50"/>
      <c r="F1024" s="50"/>
      <c r="G1024" s="50"/>
      <c r="H1024" s="12"/>
      <c r="I1024" s="5"/>
      <c r="J1024" s="5"/>
      <c r="K1024" s="5"/>
      <c r="L1024" s="50"/>
      <c r="M1024" s="50"/>
      <c r="N1024" s="50"/>
      <c r="O1024" s="50"/>
      <c r="P1024" s="50"/>
      <c r="Q1024" s="5"/>
      <c r="R1024" s="65"/>
      <c r="AN1024" s="63" t="s">
        <v>4255</v>
      </c>
      <c r="AZ1024" s="37" t="str">
        <f>IFERROR(IF(COUNTA(H1024,I1024,J1024)=3,DATE(J1024,MATCH(I1024,{"Jan";"Feb";"Mar";"Apr";"May";"Jun";"Jul";"Aug";"Sep";"Oct";"Nov";"Dec"},0),H1024),""),"")</f>
        <v/>
      </c>
      <c r="CB1024" s="65"/>
    </row>
    <row r="1025" spans="1:80" x14ac:dyDescent="0.25">
      <c r="A1025" s="50"/>
      <c r="B1025" s="50"/>
      <c r="C1025" s="50"/>
      <c r="D1025" s="50"/>
      <c r="E1025" s="50"/>
      <c r="F1025" s="50"/>
      <c r="G1025" s="50"/>
      <c r="H1025" s="12" t="s">
        <v>92</v>
      </c>
      <c r="I1025" s="5"/>
      <c r="J1025" s="5"/>
      <c r="K1025" s="5"/>
      <c r="L1025" s="50"/>
      <c r="M1025" s="50"/>
      <c r="N1025" s="50"/>
      <c r="O1025" s="50"/>
      <c r="P1025" s="50"/>
      <c r="Q1025" s="5"/>
      <c r="R1025" s="65"/>
      <c r="AN1025" s="63" t="s">
        <v>4256</v>
      </c>
      <c r="AZ1025" s="37" t="str">
        <f>IFERROR(IF(COUNTA(H1025,I1025,J1025)=3,DATE(J1025,MATCH(I1025,{"Jan";"Feb";"Mar";"Apr";"May";"Jun";"Jul";"Aug";"Sep";"Oct";"Nov";"Dec"},0),H1025),""),"")</f>
        <v/>
      </c>
      <c r="CB1025" s="65"/>
    </row>
    <row r="1026" spans="1:80" x14ac:dyDescent="0.25">
      <c r="A1026" s="50"/>
      <c r="B1026" s="5"/>
      <c r="C1026" s="7" t="s">
        <v>186</v>
      </c>
      <c r="D1026" s="7"/>
      <c r="E1026" s="7"/>
      <c r="F1026" s="7" t="s">
        <v>315</v>
      </c>
      <c r="G1026" s="5"/>
      <c r="H1026" s="7" t="s">
        <v>47</v>
      </c>
      <c r="I1026" s="7" t="s">
        <v>48</v>
      </c>
      <c r="J1026" s="7" t="s">
        <v>49</v>
      </c>
      <c r="K1026" s="5"/>
      <c r="L1026" s="50"/>
      <c r="M1026" s="50"/>
      <c r="N1026" s="50"/>
      <c r="O1026" s="50"/>
      <c r="P1026" s="50"/>
      <c r="Q1026" s="5"/>
      <c r="R1026" s="65"/>
      <c r="AN1026" s="63" t="s">
        <v>4257</v>
      </c>
      <c r="AZ1026" s="37" t="str">
        <f>IFERROR(IF(COUNTA(H1026,I1026,J1026)=3,DATE(J1026,MATCH(I1026,{"Jan";"Feb";"Mar";"Apr";"May";"Jun";"Jul";"Aug";"Sep";"Oct";"Nov";"Dec"},0),H1026),""),"")</f>
        <v/>
      </c>
      <c r="CB1026" s="65"/>
    </row>
    <row r="1027" spans="1:80" x14ac:dyDescent="0.25">
      <c r="A1027" s="50"/>
      <c r="B1027" s="39" t="str">
        <f xml:space="preserve"> C910&amp;" Non-Target Lesion (NT8)"</f>
        <v>V6 Non-Target Lesion (NT8)</v>
      </c>
      <c r="C1027" s="74"/>
      <c r="D1027" s="75"/>
      <c r="E1027" s="5"/>
      <c r="F1027" s="17"/>
      <c r="G1027" s="5"/>
      <c r="H1027" s="32"/>
      <c r="I1027" s="32"/>
      <c r="J1027" s="32"/>
      <c r="K1027" s="5"/>
      <c r="L1027" s="50"/>
      <c r="M1027" s="50"/>
      <c r="N1027" s="50"/>
      <c r="O1027" s="50"/>
      <c r="P1027" s="50"/>
      <c r="Q1027" s="5"/>
      <c r="R1027" s="65"/>
      <c r="AN1027" s="63" t="s">
        <v>4258</v>
      </c>
      <c r="AZ1027" s="37" t="str">
        <f>IFERROR(IF(COUNTA(H1027,I1027,J1027)=3,DATE(J1027,MATCH(I1027,{"Jan";"Feb";"Mar";"Apr";"May";"Jun";"Jul";"Aug";"Sep";"Oct";"Nov";"Dec"},0),H1027),""),"")</f>
        <v/>
      </c>
      <c r="CB1027" s="65"/>
    </row>
    <row r="1028" spans="1:80" x14ac:dyDescent="0.25">
      <c r="A1028" s="50"/>
      <c r="B1028" s="8" t="s">
        <v>1142</v>
      </c>
      <c r="C1028" s="8" t="s">
        <v>1143</v>
      </c>
      <c r="D1028" s="8"/>
      <c r="E1028" s="9"/>
      <c r="F1028" s="8" t="s">
        <v>1144</v>
      </c>
      <c r="G1028" s="9"/>
      <c r="H1028" s="8" t="s">
        <v>1145</v>
      </c>
      <c r="I1028" s="8" t="s">
        <v>1146</v>
      </c>
      <c r="J1028" s="8" t="s">
        <v>1147</v>
      </c>
      <c r="K1028" s="5"/>
      <c r="L1028" s="50"/>
      <c r="M1028" s="50"/>
      <c r="N1028" s="50"/>
      <c r="O1028" s="50"/>
      <c r="P1028" s="50"/>
      <c r="Q1028" s="5"/>
      <c r="R1028" s="65"/>
      <c r="AN1028" s="63" t="s">
        <v>4259</v>
      </c>
      <c r="AZ1028" s="37" t="str">
        <f>IFERROR(IF(COUNTA(H1028,I1028,J1028)=3,DATE(J1028,MATCH(I1028,{"Jan";"Feb";"Mar";"Apr";"May";"Jun";"Jul";"Aug";"Sep";"Oct";"Nov";"Dec"},0),H1028),""),"")</f>
        <v/>
      </c>
      <c r="CB1028" s="65"/>
    </row>
    <row r="1029" spans="1:80" x14ac:dyDescent="0.25">
      <c r="A1029" s="50"/>
      <c r="B1029" s="76" t="str">
        <f ca="1">BA1029&amp;BB1029&amp;BC1029&amp;BD1029&amp;BE1029&amp;BF1029&amp;BG1029&amp;BH1029&amp;BI1029&amp;BJ1029&amp;BK1029&amp;BL1029&amp;BM1029</f>
        <v/>
      </c>
      <c r="C1029" s="77"/>
      <c r="D1029" s="77"/>
      <c r="E1029" s="77"/>
      <c r="F1029" s="77"/>
      <c r="G1029" s="77"/>
      <c r="H1029" s="77"/>
      <c r="I1029" s="77"/>
      <c r="J1029" s="77"/>
      <c r="K1029" s="77"/>
      <c r="L1029" s="77"/>
      <c r="M1029" s="77"/>
      <c r="N1029" s="77"/>
      <c r="O1029" s="77"/>
      <c r="P1029" s="77"/>
      <c r="Q1029" s="5"/>
      <c r="R1029" s="65"/>
      <c r="AN1029" s="63" t="s">
        <v>4260</v>
      </c>
      <c r="AZ1029" s="37" t="str">
        <f>IFERROR(IF(COUNTA(H1029,I1029,J1029)=3,DATE(J1029,MATCH(I1029,{"Jan";"Feb";"Mar";"Apr";"May";"Jun";"Jul";"Aug";"Sep";"Oct";"Nov";"Dec"},0),H1029),""),"")</f>
        <v/>
      </c>
      <c r="BA1029" s="37" t="str">
        <f>IF(AND(C913="",H1027="",C1027&lt;&gt;""),"Please enter a complete visit or assessment date.  ","")</f>
        <v/>
      </c>
      <c r="BB1029" s="37" t="str">
        <f>IF(C1027="","",IF(AND(COUNTA(C913,D913,E913)&gt;1,COUNTA(C913,D913,E913)&lt;3),"Please enter a complete visit date.  ",IF(COUNTA(C913,D913,E913)=0,"",IF(COUNTIF(AN$2:AN$7306,C913&amp;D913&amp;E913)&gt;0,"","Enter a valid visit date.  "))))</f>
        <v/>
      </c>
      <c r="BC1029" s="37" t="str">
        <f>IF(AND(COUNTA(H1027,I1027,J1027)&gt;1,COUNTA(H1027,I1027,J1027)&lt;3),"Please enter a complete assessment date.  ",IF(COUNTA(H1027,I1027,J1027)=0,"",IF(COUNTIF(AN$2:AN$7306,H1027&amp;I1027&amp;J1027)&gt;0,"","Enter a valid assessment date.  ")))</f>
        <v/>
      </c>
      <c r="BD1029" s="37" t="str">
        <f t="shared" ref="BD1029" si="524">IF(AND(C1027="",H1027&amp;I1027&amp;H1027&amp;J1027&lt;&gt;""),"Information on this lesion exists, but no evaluation result is entered.  ","")</f>
        <v/>
      </c>
      <c r="BE1029" s="37" t="str">
        <f ca="1">IF(C1027="","",IF(AZ913="","",IF(AZ913&gt;NOW(),"Visit date is in the future.  ","")))</f>
        <v/>
      </c>
      <c r="BF1029" s="37" t="str">
        <f t="shared" ref="BF1029" ca="1" si="525">IF(AZ1027&lt;&gt;"",IF(AZ1027&gt;NOW(),"Assessment date is in the future.  ",""),"")</f>
        <v/>
      </c>
      <c r="BG1029" s="37" t="str">
        <f t="shared" ref="BG1029" si="526">IF(AND(C1027&lt;&gt;"",F1027&lt;&gt;""),"The result cannot be provided if indicated as Not Done.  ","")</f>
        <v/>
      </c>
      <c r="BH1029" s="37" t="str">
        <f>IF(AZ913="","",IF(AZ913&lt;=AZ907,"Visit date is not after visit or assessment dates in the prior visit.  ",""))</f>
        <v/>
      </c>
      <c r="BI1029" s="37" t="str">
        <f>IF(AZ1027&lt;&gt;"",IF(AZ1027&lt;=AZ907,"Assessment date is not after visit or assessment dates in the prior visit.  ",""),"")</f>
        <v/>
      </c>
      <c r="BJ1029" s="37" t="str">
        <f>IF(AND(C910="",OR(C1027&lt;&gt;"",F1027&lt;&gt;"")),"The Visit ID is missing.  ","")</f>
        <v/>
      </c>
      <c r="BK1029" s="37" t="str">
        <f>IF(AND(OR(C1027&lt;&gt;"",F1027&lt;&gt;""),C$129=""),"No V0 lesion information exists for this same lesion (if you are adding a NEW lesion, go to New Lesion section).  ","")</f>
        <v/>
      </c>
      <c r="BM1029" s="37" t="str">
        <f>IF(AND(C1027&lt;&gt;"",COUNTIF(AJ$2:AJ$21,C910)&gt;1),"Visit ID already used.  ","")</f>
        <v/>
      </c>
      <c r="CA1029" s="37" t="str">
        <f ca="1">IF(BA1029&amp;BB1029&amp;BC1029&amp;BD1029&amp;BE1029&amp;BF1029&amp;BG1029&amp;BH1029&amp;BI1029&amp;BJ1029&amp;BK1029&amp;BL1029&amp;BM1029&amp;BN1029&amp;BO1029&amp;BP1029&amp;BQ1029&amp;BR1029&amp;BS1029&amp;BT1029&amp;BU1029&amp;BV1029&amp;BW1029&amp;BX1029&amp;BY1029&amp;BZ1029&lt;&gt;"","V6Issue","V6Clean")</f>
        <v>V6Clean</v>
      </c>
      <c r="CB1029" s="65"/>
    </row>
    <row r="1030" spans="1:80" x14ac:dyDescent="0.25">
      <c r="A1030" s="50"/>
      <c r="B1030" s="77"/>
      <c r="C1030" s="77"/>
      <c r="D1030" s="77"/>
      <c r="E1030" s="77"/>
      <c r="F1030" s="77"/>
      <c r="G1030" s="77"/>
      <c r="H1030" s="77"/>
      <c r="I1030" s="77"/>
      <c r="J1030" s="77"/>
      <c r="K1030" s="77"/>
      <c r="L1030" s="77"/>
      <c r="M1030" s="77"/>
      <c r="N1030" s="77"/>
      <c r="O1030" s="77"/>
      <c r="P1030" s="77"/>
      <c r="Q1030" s="5"/>
      <c r="R1030" s="65"/>
      <c r="AN1030" s="63" t="s">
        <v>4261</v>
      </c>
      <c r="AZ1030" s="37" t="str">
        <f>IFERROR(IF(COUNTA(H1030,I1030,J1030)=3,DATE(J1030,MATCH(I1030,{"Jan";"Feb";"Mar";"Apr";"May";"Jun";"Jul";"Aug";"Sep";"Oct";"Nov";"Dec"},0),H1030),""),"")</f>
        <v/>
      </c>
      <c r="CB1030" s="65"/>
    </row>
    <row r="1031" spans="1:80" x14ac:dyDescent="0.25">
      <c r="A1031" s="50"/>
      <c r="B1031" s="50"/>
      <c r="C1031" s="50"/>
      <c r="D1031" s="50"/>
      <c r="E1031" s="50"/>
      <c r="F1031" s="50"/>
      <c r="G1031" s="50"/>
      <c r="H1031" s="12"/>
      <c r="I1031" s="5"/>
      <c r="J1031" s="5"/>
      <c r="K1031" s="5"/>
      <c r="L1031" s="50"/>
      <c r="M1031" s="50"/>
      <c r="N1031" s="50"/>
      <c r="O1031" s="50"/>
      <c r="P1031" s="50"/>
      <c r="Q1031" s="5"/>
      <c r="R1031" s="65"/>
      <c r="AN1031" s="63" t="s">
        <v>4262</v>
      </c>
      <c r="AZ1031" s="37" t="str">
        <f>IFERROR(IF(COUNTA(H1031,I1031,J1031)=3,DATE(J1031,MATCH(I1031,{"Jan";"Feb";"Mar";"Apr";"May";"Jun";"Jul";"Aug";"Sep";"Oct";"Nov";"Dec"},0),H1031),""),"")</f>
        <v/>
      </c>
      <c r="CB1031" s="65"/>
    </row>
    <row r="1032" spans="1:80" x14ac:dyDescent="0.25">
      <c r="A1032" s="50"/>
      <c r="B1032" s="50"/>
      <c r="C1032" s="50"/>
      <c r="D1032" s="50"/>
      <c r="E1032" s="50"/>
      <c r="F1032" s="50"/>
      <c r="G1032" s="50"/>
      <c r="H1032" s="12" t="s">
        <v>92</v>
      </c>
      <c r="I1032" s="5"/>
      <c r="J1032" s="5"/>
      <c r="K1032" s="5"/>
      <c r="L1032" s="50"/>
      <c r="M1032" s="50"/>
      <c r="N1032" s="50"/>
      <c r="O1032" s="50"/>
      <c r="P1032" s="50"/>
      <c r="Q1032" s="5"/>
      <c r="R1032" s="65"/>
      <c r="AN1032" s="63" t="s">
        <v>4263</v>
      </c>
      <c r="AZ1032" s="37" t="str">
        <f>IFERROR(IF(COUNTA(H1032,I1032,J1032)=3,DATE(J1032,MATCH(I1032,{"Jan";"Feb";"Mar";"Apr";"May";"Jun";"Jul";"Aug";"Sep";"Oct";"Nov";"Dec"},0),H1032),""),"")</f>
        <v/>
      </c>
      <c r="CB1032" s="65"/>
    </row>
    <row r="1033" spans="1:80" x14ac:dyDescent="0.25">
      <c r="A1033" s="50"/>
      <c r="B1033" s="5"/>
      <c r="C1033" s="7" t="s">
        <v>186</v>
      </c>
      <c r="D1033" s="7"/>
      <c r="E1033" s="7"/>
      <c r="F1033" s="7" t="s">
        <v>315</v>
      </c>
      <c r="G1033" s="5"/>
      <c r="H1033" s="7" t="s">
        <v>47</v>
      </c>
      <c r="I1033" s="7" t="s">
        <v>48</v>
      </c>
      <c r="J1033" s="7" t="s">
        <v>49</v>
      </c>
      <c r="K1033" s="5"/>
      <c r="L1033" s="50"/>
      <c r="M1033" s="50"/>
      <c r="N1033" s="50"/>
      <c r="O1033" s="50"/>
      <c r="P1033" s="50"/>
      <c r="Q1033" s="5"/>
      <c r="R1033" s="65"/>
      <c r="AN1033" s="63" t="s">
        <v>4264</v>
      </c>
      <c r="AZ1033" s="37" t="str">
        <f>IFERROR(IF(COUNTA(H1033,I1033,J1033)=3,DATE(J1033,MATCH(I1033,{"Jan";"Feb";"Mar";"Apr";"May";"Jun";"Jul";"Aug";"Sep";"Oct";"Nov";"Dec"},0),H1033),""),"")</f>
        <v/>
      </c>
      <c r="CB1033" s="65"/>
    </row>
    <row r="1034" spans="1:80" x14ac:dyDescent="0.25">
      <c r="A1034" s="50"/>
      <c r="B1034" s="39" t="str">
        <f xml:space="preserve"> C910&amp;" Non-Target Lesion (NT9)"</f>
        <v>V6 Non-Target Lesion (NT9)</v>
      </c>
      <c r="C1034" s="74"/>
      <c r="D1034" s="75"/>
      <c r="E1034" s="5"/>
      <c r="F1034" s="17"/>
      <c r="G1034" s="5"/>
      <c r="H1034" s="32"/>
      <c r="I1034" s="32"/>
      <c r="J1034" s="32"/>
      <c r="K1034" s="5"/>
      <c r="L1034" s="50"/>
      <c r="M1034" s="50"/>
      <c r="N1034" s="50"/>
      <c r="O1034" s="50"/>
      <c r="P1034" s="50"/>
      <c r="Q1034" s="5"/>
      <c r="R1034" s="65"/>
      <c r="AN1034" s="63" t="s">
        <v>4265</v>
      </c>
      <c r="AZ1034" s="37" t="str">
        <f>IFERROR(IF(COUNTA(H1034,I1034,J1034)=3,DATE(J1034,MATCH(I1034,{"Jan";"Feb";"Mar";"Apr";"May";"Jun";"Jul";"Aug";"Sep";"Oct";"Nov";"Dec"},0),H1034),""),"")</f>
        <v/>
      </c>
      <c r="CB1034" s="65"/>
    </row>
    <row r="1035" spans="1:80" x14ac:dyDescent="0.25">
      <c r="A1035" s="50"/>
      <c r="B1035" s="8" t="s">
        <v>1148</v>
      </c>
      <c r="C1035" s="8" t="s">
        <v>1149</v>
      </c>
      <c r="D1035" s="8"/>
      <c r="E1035" s="9"/>
      <c r="F1035" s="8" t="s">
        <v>1150</v>
      </c>
      <c r="G1035" s="9"/>
      <c r="H1035" s="8" t="s">
        <v>1151</v>
      </c>
      <c r="I1035" s="8" t="s">
        <v>1152</v>
      </c>
      <c r="J1035" s="8" t="s">
        <v>1153</v>
      </c>
      <c r="K1035" s="5"/>
      <c r="L1035" s="50"/>
      <c r="M1035" s="50"/>
      <c r="N1035" s="50"/>
      <c r="O1035" s="50"/>
      <c r="P1035" s="50"/>
      <c r="Q1035" s="5"/>
      <c r="R1035" s="65"/>
      <c r="AN1035" s="63" t="s">
        <v>4266</v>
      </c>
      <c r="AZ1035" s="37" t="str">
        <f>IFERROR(IF(COUNTA(H1035,I1035,J1035)=3,DATE(J1035,MATCH(I1035,{"Jan";"Feb";"Mar";"Apr";"May";"Jun";"Jul";"Aug";"Sep";"Oct";"Nov";"Dec"},0),H1035),""),"")</f>
        <v/>
      </c>
      <c r="CB1035" s="65"/>
    </row>
    <row r="1036" spans="1:80" x14ac:dyDescent="0.25">
      <c r="A1036" s="50"/>
      <c r="B1036" s="76" t="str">
        <f ca="1">BA1036&amp;BB1036&amp;BC1036&amp;BD1036&amp;BE1036&amp;BF1036&amp;BG1036&amp;BH1036&amp;BI1036&amp;BJ1036&amp;BK1036&amp;BL1036&amp;BM1036</f>
        <v/>
      </c>
      <c r="C1036" s="77"/>
      <c r="D1036" s="77"/>
      <c r="E1036" s="77"/>
      <c r="F1036" s="77"/>
      <c r="G1036" s="77"/>
      <c r="H1036" s="77"/>
      <c r="I1036" s="77"/>
      <c r="J1036" s="77"/>
      <c r="K1036" s="77"/>
      <c r="L1036" s="77"/>
      <c r="M1036" s="77"/>
      <c r="N1036" s="77"/>
      <c r="O1036" s="77"/>
      <c r="P1036" s="77"/>
      <c r="Q1036" s="5"/>
      <c r="R1036" s="65"/>
      <c r="AN1036" s="63" t="s">
        <v>4267</v>
      </c>
      <c r="AZ1036" s="37" t="str">
        <f>IFERROR(IF(COUNTA(H1036,I1036,J1036)=3,DATE(J1036,MATCH(I1036,{"Jan";"Feb";"Mar";"Apr";"May";"Jun";"Jul";"Aug";"Sep";"Oct";"Nov";"Dec"},0),H1036),""),"")</f>
        <v/>
      </c>
      <c r="BA1036" s="37" t="str">
        <f>IF(AND(C913="",H1034="",C1034&lt;&gt;""),"Please enter a complete visit or assessment date.  ","")</f>
        <v/>
      </c>
      <c r="BB1036" s="37" t="str">
        <f>IF(C1034="","",IF(AND(COUNTA(C913,D913,E913)&gt;1,COUNTA(C913,D913,E913)&lt;3),"Please enter a complete visit date.  ",IF(COUNTA(C913,D913,E913)=0,"",IF(COUNTIF(AN$2:AN$7306,C913&amp;D913&amp;E913)&gt;0,"","Enter a valid visit date.  "))))</f>
        <v/>
      </c>
      <c r="BC1036" s="37" t="str">
        <f>IF(AND(COUNTA(H1034,I1034,J1034)&gt;1,COUNTA(H1034,I1034,J1034)&lt;3),"Please enter a complete assessment date.  ",IF(COUNTA(H1034,I1034,J1034)=0,"",IF(COUNTIF(AN$2:AN$7306,H1034&amp;I1034&amp;J1034)&gt;0,"","Enter a valid assessment date.  ")))</f>
        <v/>
      </c>
      <c r="BD1036" s="37" t="str">
        <f t="shared" ref="BD1036" si="527">IF(AND(C1034="",H1034&amp;I1034&amp;H1034&amp;J1034&lt;&gt;""),"Information on this lesion exists, but no evaluation result is entered.  ","")</f>
        <v/>
      </c>
      <c r="BE1036" s="37" t="str">
        <f ca="1">IF(C1034="","",IF(AZ913="","",IF(AZ913&gt;NOW(),"Visit date is in the future.  ","")))</f>
        <v/>
      </c>
      <c r="BF1036" s="37" t="str">
        <f t="shared" ref="BF1036" ca="1" si="528">IF(AZ1034&lt;&gt;"",IF(AZ1034&gt;NOW(),"Assessment date is in the future.  ",""),"")</f>
        <v/>
      </c>
      <c r="BG1036" s="37" t="str">
        <f t="shared" ref="BG1036" si="529">IF(AND(C1034&lt;&gt;"",F1034&lt;&gt;""),"The result cannot be provided if indicated as Not Done.  ","")</f>
        <v/>
      </c>
      <c r="BH1036" s="37" t="str">
        <f>IF(AZ913="","",IF(AZ913&lt;=AZ907,"Visit date is not after visit or assessment dates in the prior visit.  ",""))</f>
        <v/>
      </c>
      <c r="BI1036" s="37" t="str">
        <f>IF(AZ1034&lt;&gt;"",IF(AZ1034&lt;=AZ907,"Assessment date is not after visit or assessment dates in the prior visit.  ",""),"")</f>
        <v/>
      </c>
      <c r="BJ1036" s="37" t="str">
        <f>IF(AND(C910="",OR(C1034&lt;&gt;"",F1034&lt;&gt;"")),"The Visit ID is missing.  ","")</f>
        <v/>
      </c>
      <c r="BK1036" s="37" t="str">
        <f>IF(AND(OR(C1034&lt;&gt;"",F1034&lt;&gt;""),C$136=""),"No V0 lesion information exists for this same lesion (if you are adding a NEW lesion, go to New Lesion section).  ","")</f>
        <v/>
      </c>
      <c r="BM1036" s="37" t="str">
        <f>IF(AND(C1034&lt;&gt;"",COUNTIF(AJ$2:AJ$21,C910)&gt;1),"Visit ID already used.  ","")</f>
        <v/>
      </c>
      <c r="CA1036" s="37" t="str">
        <f ca="1">IF(BA1036&amp;BB1036&amp;BC1036&amp;BD1036&amp;BE1036&amp;BF1036&amp;BG1036&amp;BH1036&amp;BI1036&amp;BJ1036&amp;BK1036&amp;BL1036&amp;BM1036&amp;BN1036&amp;BO1036&amp;BP1036&amp;BQ1036&amp;BR1036&amp;BS1036&amp;BT1036&amp;BU1036&amp;BV1036&amp;BW1036&amp;BX1036&amp;BY1036&amp;BZ1036&lt;&gt;"","V6Issue","V6Clean")</f>
        <v>V6Clean</v>
      </c>
      <c r="CB1036" s="65"/>
    </row>
    <row r="1037" spans="1:80" x14ac:dyDescent="0.25">
      <c r="A1037" s="50"/>
      <c r="B1037" s="77"/>
      <c r="C1037" s="77"/>
      <c r="D1037" s="77"/>
      <c r="E1037" s="77"/>
      <c r="F1037" s="77"/>
      <c r="G1037" s="77"/>
      <c r="H1037" s="77"/>
      <c r="I1037" s="77"/>
      <c r="J1037" s="77"/>
      <c r="K1037" s="77"/>
      <c r="L1037" s="77"/>
      <c r="M1037" s="77"/>
      <c r="N1037" s="77"/>
      <c r="O1037" s="77"/>
      <c r="P1037" s="77"/>
      <c r="Q1037" s="5"/>
      <c r="R1037" s="65"/>
      <c r="AN1037" s="63" t="s">
        <v>4268</v>
      </c>
      <c r="AZ1037" s="37" t="str">
        <f>IFERROR(IF(COUNTA(H1037,I1037,J1037)=3,DATE(J1037,MATCH(I1037,{"Jan";"Feb";"Mar";"Apr";"May";"Jun";"Jul";"Aug";"Sep";"Oct";"Nov";"Dec"},0),H1037),""),"")</f>
        <v/>
      </c>
      <c r="CB1037" s="65"/>
    </row>
    <row r="1038" spans="1:80" x14ac:dyDescent="0.25">
      <c r="A1038" s="50"/>
      <c r="B1038" s="50"/>
      <c r="C1038" s="50"/>
      <c r="D1038" s="50"/>
      <c r="E1038" s="50"/>
      <c r="F1038" s="50"/>
      <c r="G1038" s="50"/>
      <c r="H1038" s="12"/>
      <c r="I1038" s="5"/>
      <c r="J1038" s="5"/>
      <c r="K1038" s="5"/>
      <c r="L1038" s="50"/>
      <c r="M1038" s="50"/>
      <c r="N1038" s="50"/>
      <c r="O1038" s="50"/>
      <c r="P1038" s="50"/>
      <c r="Q1038" s="5"/>
      <c r="R1038" s="65"/>
      <c r="AN1038" s="63" t="s">
        <v>4269</v>
      </c>
      <c r="AZ1038" s="37" t="str">
        <f>IFERROR(IF(COUNTA(H1038,I1038,J1038)=3,DATE(J1038,MATCH(I1038,{"Jan";"Feb";"Mar";"Apr";"May";"Jun";"Jul";"Aug";"Sep";"Oct";"Nov";"Dec"},0),H1038),""),"")</f>
        <v/>
      </c>
      <c r="CB1038" s="65"/>
    </row>
    <row r="1039" spans="1:80" x14ac:dyDescent="0.25">
      <c r="A1039" s="50"/>
      <c r="B1039" s="50"/>
      <c r="C1039" s="50"/>
      <c r="D1039" s="50"/>
      <c r="E1039" s="50"/>
      <c r="F1039" s="50"/>
      <c r="G1039" s="50"/>
      <c r="H1039" s="12" t="s">
        <v>92</v>
      </c>
      <c r="I1039" s="5"/>
      <c r="J1039" s="5"/>
      <c r="K1039" s="5"/>
      <c r="L1039" s="50"/>
      <c r="M1039" s="50"/>
      <c r="N1039" s="50"/>
      <c r="O1039" s="50"/>
      <c r="P1039" s="50"/>
      <c r="Q1039" s="5"/>
      <c r="R1039" s="65"/>
      <c r="AN1039" s="63" t="s">
        <v>4270</v>
      </c>
      <c r="AZ1039" s="37" t="str">
        <f>IFERROR(IF(COUNTA(H1039,I1039,J1039)=3,DATE(J1039,MATCH(I1039,{"Jan";"Feb";"Mar";"Apr";"May";"Jun";"Jul";"Aug";"Sep";"Oct";"Nov";"Dec"},0),H1039),""),"")</f>
        <v/>
      </c>
      <c r="CB1039" s="65"/>
    </row>
    <row r="1040" spans="1:80" x14ac:dyDescent="0.25">
      <c r="A1040" s="50"/>
      <c r="B1040" s="5"/>
      <c r="C1040" s="7" t="s">
        <v>186</v>
      </c>
      <c r="D1040" s="7"/>
      <c r="E1040" s="7"/>
      <c r="F1040" s="7" t="s">
        <v>315</v>
      </c>
      <c r="G1040" s="5"/>
      <c r="H1040" s="7" t="s">
        <v>47</v>
      </c>
      <c r="I1040" s="7" t="s">
        <v>48</v>
      </c>
      <c r="J1040" s="7" t="s">
        <v>49</v>
      </c>
      <c r="K1040" s="5"/>
      <c r="L1040" s="50"/>
      <c r="M1040" s="50"/>
      <c r="N1040" s="50"/>
      <c r="O1040" s="5"/>
      <c r="P1040" s="5"/>
      <c r="Q1040" s="5"/>
      <c r="R1040" s="65"/>
      <c r="AN1040" s="63" t="s">
        <v>4271</v>
      </c>
      <c r="AZ1040" s="37" t="str">
        <f>IFERROR(IF(COUNTA(H1040,I1040,J1040)=3,DATE(J1040,MATCH(I1040,{"Jan";"Feb";"Mar";"Apr";"May";"Jun";"Jul";"Aug";"Sep";"Oct";"Nov";"Dec"},0),H1040),""),"")</f>
        <v/>
      </c>
      <c r="CB1040" s="65"/>
    </row>
    <row r="1041" spans="1:80" x14ac:dyDescent="0.25">
      <c r="A1041" s="50"/>
      <c r="B1041" s="39" t="str">
        <f xml:space="preserve"> C910&amp;" Non-Target Lesion (NT10)"</f>
        <v>V6 Non-Target Lesion (NT10)</v>
      </c>
      <c r="C1041" s="74"/>
      <c r="D1041" s="75"/>
      <c r="E1041" s="5"/>
      <c r="F1041" s="17"/>
      <c r="G1041" s="5"/>
      <c r="H1041" s="32"/>
      <c r="I1041" s="32"/>
      <c r="J1041" s="32"/>
      <c r="K1041" s="5"/>
      <c r="L1041" s="50"/>
      <c r="M1041" s="50"/>
      <c r="N1041" s="50"/>
      <c r="O1041" s="5"/>
      <c r="P1041" s="5"/>
      <c r="Q1041" s="5"/>
      <c r="R1041" s="65"/>
      <c r="AN1041" s="63" t="s">
        <v>4272</v>
      </c>
      <c r="AZ1041" s="37" t="str">
        <f>IFERROR(IF(COUNTA(H1041,I1041,J1041)=3,DATE(J1041,MATCH(I1041,{"Jan";"Feb";"Mar";"Apr";"May";"Jun";"Jul";"Aug";"Sep";"Oct";"Nov";"Dec"},0),H1041),""),"")</f>
        <v/>
      </c>
      <c r="CB1041" s="65"/>
    </row>
    <row r="1042" spans="1:80" x14ac:dyDescent="0.25">
      <c r="A1042" s="50"/>
      <c r="B1042" s="8" t="s">
        <v>1154</v>
      </c>
      <c r="C1042" s="8" t="s">
        <v>1155</v>
      </c>
      <c r="D1042" s="8"/>
      <c r="E1042" s="9"/>
      <c r="F1042" s="8" t="s">
        <v>1156</v>
      </c>
      <c r="G1042" s="9"/>
      <c r="H1042" s="8" t="s">
        <v>1157</v>
      </c>
      <c r="I1042" s="8" t="s">
        <v>1158</v>
      </c>
      <c r="J1042" s="8" t="s">
        <v>1159</v>
      </c>
      <c r="K1042" s="5"/>
      <c r="L1042" s="50"/>
      <c r="M1042" s="50"/>
      <c r="N1042" s="50"/>
      <c r="O1042" s="5"/>
      <c r="P1042" s="5"/>
      <c r="Q1042" s="5"/>
      <c r="R1042" s="65"/>
      <c r="AN1042" s="63" t="s">
        <v>4273</v>
      </c>
      <c r="AZ1042" s="37" t="str">
        <f>IFERROR(IF(COUNTA(H1042,I1042,J1042)=3,DATE(J1042,MATCH(I1042,{"Jan";"Feb";"Mar";"Apr";"May";"Jun";"Jul";"Aug";"Sep";"Oct";"Nov";"Dec"},0),H1042),""),"")</f>
        <v/>
      </c>
      <c r="CB1042" s="65"/>
    </row>
    <row r="1043" spans="1:80" x14ac:dyDescent="0.25">
      <c r="A1043" s="50"/>
      <c r="B1043" s="76" t="str">
        <f ca="1">BA1043&amp;BB1043&amp;BC1043&amp;BD1043&amp;BE1043&amp;BF1043&amp;BG1043&amp;BH1043&amp;BI1043&amp;BJ1043&amp;BK1043&amp;BL1043&amp;BM1043</f>
        <v/>
      </c>
      <c r="C1043" s="77"/>
      <c r="D1043" s="77"/>
      <c r="E1043" s="77"/>
      <c r="F1043" s="77"/>
      <c r="G1043" s="77"/>
      <c r="H1043" s="77"/>
      <c r="I1043" s="77"/>
      <c r="J1043" s="77"/>
      <c r="K1043" s="77"/>
      <c r="L1043" s="77"/>
      <c r="M1043" s="77"/>
      <c r="N1043" s="77"/>
      <c r="O1043" s="77"/>
      <c r="P1043" s="77"/>
      <c r="Q1043" s="5"/>
      <c r="R1043" s="65"/>
      <c r="AN1043" s="63" t="s">
        <v>4274</v>
      </c>
      <c r="AZ1043" s="37" t="str">
        <f>IFERROR(IF(COUNTA(H1043,I1043,J1043)=3,DATE(J1043,MATCH(I1043,{"Jan";"Feb";"Mar";"Apr";"May";"Jun";"Jul";"Aug";"Sep";"Oct";"Nov";"Dec"},0),H1043),""),"")</f>
        <v/>
      </c>
      <c r="BA1043" s="37" t="str">
        <f>IF(AND(C913="",H1041="",C1041&lt;&gt;""),"Please enter a complete visit or assessment date.  ","")</f>
        <v/>
      </c>
      <c r="BB1043" s="37" t="str">
        <f>IF(C1041="","",IF(AND(COUNTA(C913,D913,E913)&gt;1,COUNTA(C913,D913,E913)&lt;3),"Please enter a complete visit date.  ",IF(COUNTA(C913,D913,E913)=0,"",IF(COUNTIF(AN$2:AN$7306,C913&amp;D913&amp;E913)&gt;0,"","Enter a valid visit date.  "))))</f>
        <v/>
      </c>
      <c r="BC1043" s="37" t="str">
        <f>IF(AND(COUNTA(H1041,I1041,J1041)&gt;1,COUNTA(H1041,I1041,J1041)&lt;3),"Please enter a complete assessment date.  ",IF(COUNTA(H1041,I1041,J1041)=0,"",IF(COUNTIF(AN$2:AN$7306,H1041&amp;I1041&amp;J1041)&gt;0,"","Enter a valid assessment date.  ")))</f>
        <v/>
      </c>
      <c r="BD1043" s="37" t="str">
        <f t="shared" ref="BD1043" si="530">IF(AND(C1041="",H1041&amp;I1041&amp;H1041&amp;J1041&lt;&gt;""),"Information on this lesion exists, but no evaluation result is entered.  ","")</f>
        <v/>
      </c>
      <c r="BE1043" s="37" t="str">
        <f ca="1">IF(C1041="","",IF(AZ913="","",IF(AZ913&gt;NOW(),"Visit date is in the future.  ","")))</f>
        <v/>
      </c>
      <c r="BF1043" s="37" t="str">
        <f t="shared" ref="BF1043" ca="1" si="531">IF(AZ1041&lt;&gt;"",IF(AZ1041&gt;NOW(),"Assessment date is in the future.  ",""),"")</f>
        <v/>
      </c>
      <c r="BG1043" s="37" t="str">
        <f t="shared" ref="BG1043" si="532">IF(AND(C1041&lt;&gt;"",F1041&lt;&gt;""),"The result cannot be provided if indicated as Not Done.  ","")</f>
        <v/>
      </c>
      <c r="BH1043" s="37" t="str">
        <f>IF(AZ913="","",IF(AZ913&lt;=AZ907,"Visit date is not after visit or assessment dates in the prior visit.  ",""))</f>
        <v/>
      </c>
      <c r="BI1043" s="37" t="str">
        <f>IF(AZ1041&lt;&gt;"",IF(AZ1041&lt;=AZ907,"Assessment date is not after visit or assessment dates in the prior visit.  ",""),"")</f>
        <v/>
      </c>
      <c r="BJ1043" s="37" t="str">
        <f>IF(AND(C910="",OR(C1041&lt;&gt;"",F1041&lt;&gt;"")),"The Visit ID is missing.  ","")</f>
        <v/>
      </c>
      <c r="BK1043" s="37" t="str">
        <f>IF(AND(OR(C1041&lt;&gt;"",F1041&lt;&gt;""),C$143=""),"No V0 lesion information exists for this same lesion (if you are adding a NEW lesion, go to New Lesion section).  ","")</f>
        <v/>
      </c>
      <c r="BM1043" s="37" t="str">
        <f>IF(AND(C1041&lt;&gt;"",COUNTIF(AJ$2:AJ$21,C910)&gt;1),"Visit ID already used.  ","")</f>
        <v/>
      </c>
      <c r="CA1043" s="37" t="str">
        <f ca="1">IF(BA1043&amp;BB1043&amp;BC1043&amp;BD1043&amp;BE1043&amp;BF1043&amp;BG1043&amp;BH1043&amp;BI1043&amp;BJ1043&amp;BK1043&amp;BL1043&amp;BM1043&amp;BN1043&amp;BO1043&amp;BP1043&amp;BQ1043&amp;BR1043&amp;BS1043&amp;BT1043&amp;BU1043&amp;BV1043&amp;BW1043&amp;BX1043&amp;BY1043&amp;BZ1043&lt;&gt;"","V6Issue","V6Clean")</f>
        <v>V6Clean</v>
      </c>
      <c r="CB1043" s="65"/>
    </row>
    <row r="1044" spans="1:80" x14ac:dyDescent="0.25">
      <c r="A1044" s="50"/>
      <c r="B1044" s="77"/>
      <c r="C1044" s="77"/>
      <c r="D1044" s="77"/>
      <c r="E1044" s="77"/>
      <c r="F1044" s="77"/>
      <c r="G1044" s="77"/>
      <c r="H1044" s="77"/>
      <c r="I1044" s="77"/>
      <c r="J1044" s="77"/>
      <c r="K1044" s="77"/>
      <c r="L1044" s="77"/>
      <c r="M1044" s="77"/>
      <c r="N1044" s="77"/>
      <c r="O1044" s="77"/>
      <c r="P1044" s="77"/>
      <c r="Q1044" s="5"/>
      <c r="R1044" s="65"/>
      <c r="AN1044" s="63" t="s">
        <v>4275</v>
      </c>
      <c r="AZ1044" s="37" t="str">
        <f>IFERROR(IF(COUNTA(H1044,I1044,J1044)=3,DATE(J1044,MATCH(I1044,{"Jan";"Feb";"Mar";"Apr";"May";"Jun";"Jul";"Aug";"Sep";"Oct";"Nov";"Dec"},0),H1044),""),"")</f>
        <v/>
      </c>
      <c r="CB1044" s="65"/>
    </row>
    <row r="1045" spans="1:80" x14ac:dyDescent="0.25">
      <c r="A1045" s="50"/>
      <c r="B1045" s="50"/>
      <c r="C1045" s="18"/>
      <c r="D1045" s="18"/>
      <c r="E1045" s="18"/>
      <c r="F1045" s="18"/>
      <c r="G1045" s="18"/>
      <c r="H1045" s="18"/>
      <c r="I1045" s="18"/>
      <c r="J1045" s="50"/>
      <c r="K1045" s="50"/>
      <c r="L1045" s="50"/>
      <c r="M1045" s="50"/>
      <c r="N1045" s="50"/>
      <c r="O1045" s="50"/>
      <c r="P1045" s="50"/>
      <c r="Q1045" s="5"/>
      <c r="R1045" s="65"/>
      <c r="AN1045" s="63" t="s">
        <v>4276</v>
      </c>
      <c r="AZ1045" s="37" t="str">
        <f>IFERROR(IF(COUNTA(H1045,I1045,J1045)=3,DATE(J1045,MATCH(I1045,{"Jan";"Feb";"Mar";"Apr";"May";"Jun";"Jul";"Aug";"Sep";"Oct";"Nov";"Dec"},0),H1045),""),"")</f>
        <v/>
      </c>
      <c r="CB1045" s="65"/>
    </row>
    <row r="1046" spans="1:80" ht="29.25" customHeight="1" x14ac:dyDescent="0.35">
      <c r="A1046" s="50"/>
      <c r="B1046" s="78" t="s">
        <v>10538</v>
      </c>
      <c r="C1046" s="78"/>
      <c r="D1046" s="78"/>
      <c r="E1046" s="78"/>
      <c r="F1046" s="78"/>
      <c r="G1046" s="78"/>
      <c r="H1046" s="78"/>
      <c r="I1046" s="50"/>
      <c r="J1046" s="50"/>
      <c r="K1046" s="50"/>
      <c r="L1046" s="50"/>
      <c r="M1046" s="50"/>
      <c r="N1046" s="50"/>
      <c r="O1046" s="50"/>
      <c r="P1046" s="50"/>
      <c r="Q1046" s="5"/>
      <c r="R1046" s="65"/>
      <c r="AN1046" s="63" t="s">
        <v>4277</v>
      </c>
      <c r="AZ1046" s="37" t="str">
        <f>IFERROR(IF(COUNTA(H1046,I1046,J1046)=3,DATE(J1046,MATCH(I1046,{"Jan";"Feb";"Mar";"Apr";"May";"Jun";"Jul";"Aug";"Sep";"Oct";"Nov";"Dec"},0),H1046),""),"")</f>
        <v/>
      </c>
      <c r="CB1046" s="65"/>
    </row>
    <row r="1047" spans="1:80" ht="12" customHeight="1" x14ac:dyDescent="0.25">
      <c r="A1047" s="50"/>
      <c r="B1047" s="50"/>
      <c r="C1047" s="18"/>
      <c r="D1047" s="18"/>
      <c r="E1047" s="18"/>
      <c r="F1047" s="18"/>
      <c r="G1047" s="18"/>
      <c r="H1047" s="18"/>
      <c r="I1047" s="18"/>
      <c r="J1047" s="50"/>
      <c r="K1047" s="50"/>
      <c r="L1047" s="50"/>
      <c r="M1047" s="50"/>
      <c r="N1047" s="50"/>
      <c r="O1047" s="50"/>
      <c r="P1047" s="50"/>
      <c r="Q1047" s="5"/>
      <c r="R1047" s="65"/>
      <c r="AN1047" s="63" t="s">
        <v>4278</v>
      </c>
      <c r="AZ1047" s="37" t="str">
        <f>IFERROR(IF(COUNTA(H1047,I1047,J1047)=3,DATE(J1047,MATCH(I1047,{"Jan";"Feb";"Mar";"Apr";"May";"Jun";"Jul";"Aug";"Sep";"Oct";"Nov";"Dec"},0),H1047),""),"")</f>
        <v/>
      </c>
      <c r="CB1047" s="65"/>
    </row>
    <row r="1048" spans="1:80" x14ac:dyDescent="0.25">
      <c r="A1048" s="50"/>
      <c r="B1048" s="49"/>
      <c r="C1048" s="50"/>
      <c r="D1048" s="50"/>
      <c r="E1048" s="5"/>
      <c r="F1048" s="5"/>
      <c r="G1048" s="50"/>
      <c r="H1048" s="12" t="s">
        <v>92</v>
      </c>
      <c r="I1048" s="5"/>
      <c r="J1048" s="5"/>
      <c r="K1048" s="50"/>
      <c r="L1048" s="50"/>
      <c r="M1048" s="50"/>
      <c r="N1048" s="50"/>
      <c r="O1048" s="50"/>
      <c r="P1048" s="50"/>
      <c r="Q1048" s="5"/>
      <c r="R1048" s="65"/>
      <c r="AN1048" s="63" t="s">
        <v>4279</v>
      </c>
      <c r="AZ1048" s="37" t="str">
        <f>IFERROR(IF(COUNTA(H1048,I1048,J1048)=3,DATE(J1048,MATCH(I1048,{"Jan";"Feb";"Mar";"Apr";"May";"Jun";"Jul";"Aug";"Sep";"Oct";"Nov";"Dec"},0),H1048),""),"")</f>
        <v/>
      </c>
      <c r="CB1048" s="65"/>
    </row>
    <row r="1049" spans="1:80" ht="16.5" thickBot="1" x14ac:dyDescent="0.3">
      <c r="A1049" s="50"/>
      <c r="B1049" s="68" t="str">
        <f>C910&amp;" TARGET TIMEPOINT RESPONSE:"</f>
        <v>V6 TARGET TIMEPOINT RESPONSE:</v>
      </c>
      <c r="C1049" s="69"/>
      <c r="D1049" s="50"/>
      <c r="E1049" s="5"/>
      <c r="F1049" s="5"/>
      <c r="G1049" s="5"/>
      <c r="H1049" s="7" t="s">
        <v>47</v>
      </c>
      <c r="I1049" s="7" t="s">
        <v>48</v>
      </c>
      <c r="J1049" s="7" t="s">
        <v>49</v>
      </c>
      <c r="K1049" s="50"/>
      <c r="L1049" s="50"/>
      <c r="M1049" s="50"/>
      <c r="N1049" s="50"/>
      <c r="O1049" s="50"/>
      <c r="P1049" s="50"/>
      <c r="Q1049" s="50"/>
      <c r="R1049" s="65"/>
      <c r="S1049" s="67"/>
      <c r="T1049" s="67"/>
      <c r="U1049" s="67"/>
      <c r="V1049" s="67"/>
      <c r="W1049" s="67"/>
      <c r="X1049" s="67"/>
      <c r="Y1049" s="67"/>
      <c r="Z1049" s="67"/>
      <c r="AA1049" s="67"/>
      <c r="AB1049" s="67"/>
      <c r="AC1049" s="67"/>
      <c r="AD1049" s="67"/>
      <c r="AE1049" s="67"/>
      <c r="AF1049" s="67"/>
      <c r="AG1049" s="67"/>
      <c r="AH1049" s="67"/>
      <c r="AI1049" s="67"/>
      <c r="AK1049" s="67"/>
      <c r="AL1049" s="67"/>
      <c r="AM1049" s="67"/>
      <c r="AN1049" s="63" t="s">
        <v>4280</v>
      </c>
      <c r="AO1049" s="67"/>
      <c r="AP1049" s="67"/>
      <c r="AQ1049" s="67"/>
      <c r="AR1049" s="67"/>
      <c r="AS1049" s="67"/>
      <c r="AT1049" s="67"/>
      <c r="AU1049" s="67"/>
      <c r="AV1049" s="67"/>
      <c r="AW1049" s="67"/>
      <c r="AX1049" s="67"/>
      <c r="AY1049" s="67"/>
      <c r="AZ1049" s="37" t="str">
        <f>IFERROR(IF(COUNTA(H1049,I1049,J1049)=3,DATE(J1049,MATCH(I1049,{"Jan";"Feb";"Mar";"Apr";"May";"Jun";"Jul";"Aug";"Sep";"Oct";"Nov";"Dec"},0),H1049),""),"")</f>
        <v/>
      </c>
      <c r="BA1049" s="67"/>
      <c r="BB1049" s="67"/>
      <c r="CB1049" s="65"/>
    </row>
    <row r="1050" spans="1:80" ht="15.75" thickBot="1" x14ac:dyDescent="0.3">
      <c r="A1050" s="50"/>
      <c r="B1050" s="70"/>
      <c r="C1050" s="79"/>
      <c r="D1050" s="50"/>
      <c r="E1050" s="5"/>
      <c r="F1050" s="5"/>
      <c r="G1050" s="5"/>
      <c r="H1050" s="32"/>
      <c r="I1050" s="32"/>
      <c r="J1050" s="32"/>
      <c r="K1050" s="50"/>
      <c r="L1050" s="72" t="str">
        <f ca="1">BA1050&amp;BB1050&amp;BC1050&amp;BD1050&amp;BE1050&amp;BF1050&amp;BG1050&amp;BH1050&amp;BI1050&amp;BJ1050&amp;BK1050</f>
        <v/>
      </c>
      <c r="M1050" s="73"/>
      <c r="N1050" s="73"/>
      <c r="O1050" s="73"/>
      <c r="P1050" s="73"/>
      <c r="Q1050" s="50"/>
      <c r="R1050" s="65"/>
      <c r="S1050" s="67"/>
      <c r="T1050" s="67"/>
      <c r="U1050" s="67"/>
      <c r="V1050" s="67"/>
      <c r="W1050" s="67"/>
      <c r="X1050" s="67"/>
      <c r="Y1050" s="67"/>
      <c r="Z1050" s="67"/>
      <c r="AA1050" s="67"/>
      <c r="AB1050" s="67"/>
      <c r="AC1050" s="67"/>
      <c r="AD1050" s="67"/>
      <c r="AE1050" s="67"/>
      <c r="AF1050" s="67"/>
      <c r="AG1050" s="67"/>
      <c r="AH1050" s="67"/>
      <c r="AI1050" s="67"/>
      <c r="AK1050" s="67"/>
      <c r="AL1050" s="67"/>
      <c r="AM1050" s="67"/>
      <c r="AN1050" s="63" t="s">
        <v>4281</v>
      </c>
      <c r="AO1050" s="67"/>
      <c r="AP1050" s="67"/>
      <c r="AQ1050" s="67"/>
      <c r="AR1050" s="67"/>
      <c r="AS1050" s="67"/>
      <c r="AT1050" s="67"/>
      <c r="AU1050" s="67"/>
      <c r="AV1050" s="67"/>
      <c r="AW1050" s="67"/>
      <c r="AX1050" s="67"/>
      <c r="AY1050" s="67"/>
      <c r="AZ1050" s="37" t="str">
        <f>IFERROR(IF(COUNTA(H1050,I1050,J1050)=3,DATE(J1050,MATCH(I1050,{"Jan";"Feb";"Mar";"Apr";"May";"Jun";"Jul";"Aug";"Sep";"Oct";"Nov";"Dec"},0),H1050),""),"")</f>
        <v/>
      </c>
      <c r="BA1050" s="37" t="str">
        <f>IF(AND(C913="",H1050="",B1050&lt;&gt;""),"Please enter a complete visit or assessment date.  ","")</f>
        <v/>
      </c>
      <c r="BB1050" s="37" t="str">
        <f>IF(B1050="","",IF(AND(COUNTA(C913,D913,E913)&gt;1,COUNTA(C913,D913,E913)&lt;3),"Please enter a complete visit date.  ",IF(COUNTA(C913,D913,E913)=0,"",IF(COUNTIF(AN$2:AN$7306,C913&amp;D913&amp;E913)&gt;0,"","Enter a valid visit date.  "))))</f>
        <v/>
      </c>
      <c r="BC1050" s="37" t="str">
        <f>IF(AND(COUNTA(H1050,I1050,J1050)&gt;1,COUNTA(H1050,I1050,J1050)&lt;3),"Please enter a complete assessment date.  ",IF(COUNTA(H1050,I1050,J1050)=0,"",IF(COUNTIF(AN$2:AN$7306,H1050&amp;I1050&amp;J1050)&gt;0,"","Enter a valid assessment date.  ")))</f>
        <v/>
      </c>
      <c r="BD1050" s="37" t="str">
        <f>IF(AND(B1050="",H1050&amp;I1050&amp;J1050&lt;&gt;""),"Assessment date entered, but no response is entered.  ","")</f>
        <v/>
      </c>
      <c r="BE1050" s="37" t="str">
        <f ca="1">IF(B1050="","",IF(AZ913="","",IF(AZ913&gt;NOW(),"Visit date is in the future.  ","")))</f>
        <v/>
      </c>
      <c r="BF1050" s="37" t="str">
        <f ca="1">IF(AZ1050&lt;&gt;"",IF(AZ1050&gt;NOW(),"Assessment date is in the future.  ",""),"")</f>
        <v/>
      </c>
      <c r="BG1050" s="37" t="str">
        <f>IF(AND(B1050&lt;&gt;"",F1050&lt;&gt;""),"The response cannot be provided if indicated as Not Done.  ","")</f>
        <v/>
      </c>
      <c r="BH1050" s="37" t="str">
        <f>IF(AZ913="","",IF(AZ913&lt;=AZ907,"Visit date is not after visit or assessment dates in the prior visit.  ",""))</f>
        <v/>
      </c>
      <c r="BI1050" s="37" t="str">
        <f>IF(AZ1050&lt;&gt;"",IF(AZ1050&lt;=AZ907,"Assessment date is not after visit or assessment dates in the prior visit.  ",""),"")</f>
        <v/>
      </c>
      <c r="BJ1050" s="37" t="str">
        <f>IF(AND(C910="",B1050&lt;&gt;""),"The Visit ID is missing.  ","")</f>
        <v/>
      </c>
      <c r="CA1050" s="37" t="str">
        <f ca="1">IF(BA1050&amp;BB1050&amp;BC1050&amp;BD1050&amp;BE1050&amp;BF1050&amp;BG1050&amp;BH1050&amp;BI1050&amp;BJ1050&amp;BK1050&amp;BL1050&amp;BM1050&amp;BN1050&amp;BO1050&amp;BP1050&amp;BQ1050&amp;BR1050&amp;BS1050&amp;BT1050&amp;BU1050&amp;BV1050&amp;BW1050&amp;BX1050&amp;BY1050&amp;BZ1050&lt;&gt;"","V6Issue","V6Clean")</f>
        <v>V6Clean</v>
      </c>
      <c r="CB1050" s="65"/>
    </row>
    <row r="1051" spans="1:80" x14ac:dyDescent="0.25">
      <c r="A1051" s="50"/>
      <c r="B1051" s="8" t="s">
        <v>1160</v>
      </c>
      <c r="C1051" s="50"/>
      <c r="D1051" s="50"/>
      <c r="E1051" s="5"/>
      <c r="F1051" s="5"/>
      <c r="G1051" s="9"/>
      <c r="H1051" s="8" t="s">
        <v>1161</v>
      </c>
      <c r="I1051" s="8" t="s">
        <v>1162</v>
      </c>
      <c r="J1051" s="8" t="s">
        <v>1163</v>
      </c>
      <c r="K1051" s="50"/>
      <c r="L1051" s="73"/>
      <c r="M1051" s="73"/>
      <c r="N1051" s="73"/>
      <c r="O1051" s="73"/>
      <c r="P1051" s="73"/>
      <c r="Q1051" s="50"/>
      <c r="R1051" s="65"/>
      <c r="S1051" s="67"/>
      <c r="T1051" s="67"/>
      <c r="U1051" s="67"/>
      <c r="V1051" s="67"/>
      <c r="W1051" s="67"/>
      <c r="X1051" s="67"/>
      <c r="Y1051" s="67"/>
      <c r="Z1051" s="67"/>
      <c r="AA1051" s="67"/>
      <c r="AB1051" s="67"/>
      <c r="AC1051" s="67"/>
      <c r="AD1051" s="67"/>
      <c r="AE1051" s="67"/>
      <c r="AF1051" s="67"/>
      <c r="AG1051" s="67"/>
      <c r="AH1051" s="67"/>
      <c r="AI1051" s="67"/>
      <c r="AK1051" s="67"/>
      <c r="AL1051" s="67"/>
      <c r="AM1051" s="67"/>
      <c r="AN1051" s="63" t="s">
        <v>4282</v>
      </c>
      <c r="AO1051" s="67"/>
      <c r="AP1051" s="67"/>
      <c r="AQ1051" s="67"/>
      <c r="AR1051" s="67"/>
      <c r="AS1051" s="67"/>
      <c r="AT1051" s="67"/>
      <c r="AU1051" s="67"/>
      <c r="AV1051" s="67"/>
      <c r="AW1051" s="67"/>
      <c r="AX1051" s="67"/>
      <c r="AY1051" s="67"/>
      <c r="AZ1051" s="37" t="str">
        <f>IFERROR(IF(COUNTA(H1051,I1051,J1051)=3,DATE(J1051,MATCH(I1051,{"Jan";"Feb";"Mar";"Apr";"May";"Jun";"Jul";"Aug";"Sep";"Oct";"Nov";"Dec"},0),H1051),""),"")</f>
        <v/>
      </c>
      <c r="BA1051" s="67"/>
      <c r="BB1051" s="67"/>
      <c r="CB1051" s="65"/>
    </row>
    <row r="1052" spans="1:80" x14ac:dyDescent="0.25">
      <c r="A1052" s="50"/>
      <c r="B1052" s="50"/>
      <c r="C1052" s="50"/>
      <c r="D1052" s="50"/>
      <c r="E1052" s="5"/>
      <c r="F1052" s="5"/>
      <c r="G1052" s="50"/>
      <c r="H1052" s="12" t="s">
        <v>92</v>
      </c>
      <c r="I1052" s="5"/>
      <c r="J1052" s="5"/>
      <c r="K1052" s="50"/>
      <c r="L1052" s="50"/>
      <c r="M1052" s="50"/>
      <c r="N1052" s="50"/>
      <c r="O1052" s="50"/>
      <c r="P1052" s="50"/>
      <c r="Q1052" s="50"/>
      <c r="R1052" s="65"/>
      <c r="S1052" s="67"/>
      <c r="T1052" s="67"/>
      <c r="U1052" s="67"/>
      <c r="V1052" s="67"/>
      <c r="W1052" s="67"/>
      <c r="X1052" s="67"/>
      <c r="Y1052" s="67"/>
      <c r="Z1052" s="67"/>
      <c r="AA1052" s="67"/>
      <c r="AB1052" s="67"/>
      <c r="AC1052" s="67"/>
      <c r="AD1052" s="67"/>
      <c r="AE1052" s="67"/>
      <c r="AF1052" s="67"/>
      <c r="AG1052" s="67"/>
      <c r="AH1052" s="67"/>
      <c r="AI1052" s="67"/>
      <c r="AK1052" s="67"/>
      <c r="AL1052" s="67"/>
      <c r="AM1052" s="67"/>
      <c r="AN1052" s="63" t="s">
        <v>4283</v>
      </c>
      <c r="AO1052" s="67"/>
      <c r="AP1052" s="67"/>
      <c r="AQ1052" s="67"/>
      <c r="AR1052" s="67"/>
      <c r="AS1052" s="67"/>
      <c r="AT1052" s="67"/>
      <c r="AU1052" s="67"/>
      <c r="AV1052" s="67"/>
      <c r="AW1052" s="67"/>
      <c r="AX1052" s="67"/>
      <c r="AY1052" s="67"/>
      <c r="AZ1052" s="37" t="str">
        <f>IFERROR(IF(COUNTA(H1052,I1052,J1052)=3,DATE(J1052,MATCH(I1052,{"Jan";"Feb";"Mar";"Apr";"May";"Jun";"Jul";"Aug";"Sep";"Oct";"Nov";"Dec"},0),H1052),""),"")</f>
        <v/>
      </c>
      <c r="BA1052" s="67"/>
      <c r="BB1052" s="67"/>
      <c r="CB1052" s="65"/>
    </row>
    <row r="1053" spans="1:80" ht="16.5" thickBot="1" x14ac:dyDescent="0.3">
      <c r="A1053" s="50"/>
      <c r="B1053" s="68" t="str">
        <f>C910&amp;" NON-TARGET TIMEPOINT RESPONSE:"</f>
        <v>V6 NON-TARGET TIMEPOINT RESPONSE:</v>
      </c>
      <c r="C1053" s="69"/>
      <c r="D1053" s="50"/>
      <c r="E1053" s="5"/>
      <c r="F1053" s="5"/>
      <c r="G1053" s="5"/>
      <c r="H1053" s="7" t="s">
        <v>47</v>
      </c>
      <c r="I1053" s="7" t="s">
        <v>48</v>
      </c>
      <c r="J1053" s="7" t="s">
        <v>49</v>
      </c>
      <c r="K1053" s="50"/>
      <c r="L1053" s="50"/>
      <c r="M1053" s="50"/>
      <c r="N1053" s="50"/>
      <c r="O1053" s="50"/>
      <c r="P1053" s="50"/>
      <c r="Q1053" s="50"/>
      <c r="R1053" s="65"/>
      <c r="S1053" s="67"/>
      <c r="T1053" s="67"/>
      <c r="U1053" s="67"/>
      <c r="V1053" s="67"/>
      <c r="W1053" s="67"/>
      <c r="X1053" s="67"/>
      <c r="Y1053" s="67"/>
      <c r="Z1053" s="67"/>
      <c r="AA1053" s="67"/>
      <c r="AB1053" s="67"/>
      <c r="AC1053" s="67"/>
      <c r="AD1053" s="67"/>
      <c r="AE1053" s="67"/>
      <c r="AF1053" s="67"/>
      <c r="AG1053" s="67"/>
      <c r="AH1053" s="67"/>
      <c r="AI1053" s="67"/>
      <c r="AK1053" s="67"/>
      <c r="AL1053" s="67"/>
      <c r="AM1053" s="67"/>
      <c r="AN1053" s="63" t="s">
        <v>4284</v>
      </c>
      <c r="AO1053" s="67"/>
      <c r="AP1053" s="67"/>
      <c r="AQ1053" s="67"/>
      <c r="AR1053" s="67"/>
      <c r="AS1053" s="67"/>
      <c r="AT1053" s="67"/>
      <c r="AU1053" s="67"/>
      <c r="AV1053" s="67"/>
      <c r="AW1053" s="67"/>
      <c r="AX1053" s="67"/>
      <c r="AY1053" s="67"/>
      <c r="AZ1053" s="37" t="str">
        <f>IFERROR(IF(COUNTA(H1053,I1053,J1053)=3,DATE(J1053,MATCH(I1053,{"Jan";"Feb";"Mar";"Apr";"May";"Jun";"Jul";"Aug";"Sep";"Oct";"Nov";"Dec"},0),H1053),""),"")</f>
        <v/>
      </c>
      <c r="BA1053" s="67"/>
      <c r="BB1053" s="67"/>
      <c r="CB1053" s="65"/>
    </row>
    <row r="1054" spans="1:80" ht="15.75" thickBot="1" x14ac:dyDescent="0.3">
      <c r="A1054" s="50"/>
      <c r="B1054" s="70"/>
      <c r="C1054" s="79"/>
      <c r="D1054" s="50"/>
      <c r="E1054" s="5"/>
      <c r="F1054" s="5"/>
      <c r="G1054" s="5"/>
      <c r="H1054" s="32"/>
      <c r="I1054" s="32"/>
      <c r="J1054" s="32"/>
      <c r="K1054" s="50"/>
      <c r="L1054" s="72" t="str">
        <f ca="1">BA1054&amp;BB1054&amp;BC1054&amp;BD1054&amp;BE1054&amp;BF1054&amp;BG1054&amp;BH1054&amp;BI1054&amp;BJ1054&amp;BK1054</f>
        <v/>
      </c>
      <c r="M1054" s="73"/>
      <c r="N1054" s="73"/>
      <c r="O1054" s="73"/>
      <c r="P1054" s="73"/>
      <c r="Q1054" s="50"/>
      <c r="R1054" s="65"/>
      <c r="S1054" s="67"/>
      <c r="T1054" s="67"/>
      <c r="U1054" s="67"/>
      <c r="V1054" s="67"/>
      <c r="W1054" s="67"/>
      <c r="X1054" s="67"/>
      <c r="Y1054" s="67"/>
      <c r="Z1054" s="67"/>
      <c r="AA1054" s="67"/>
      <c r="AB1054" s="67"/>
      <c r="AC1054" s="67"/>
      <c r="AD1054" s="67"/>
      <c r="AE1054" s="67"/>
      <c r="AF1054" s="67"/>
      <c r="AG1054" s="67"/>
      <c r="AH1054" s="67"/>
      <c r="AI1054" s="67"/>
      <c r="AK1054" s="67"/>
      <c r="AL1054" s="67"/>
      <c r="AM1054" s="67"/>
      <c r="AN1054" s="63" t="s">
        <v>4285</v>
      </c>
      <c r="AO1054" s="67"/>
      <c r="AP1054" s="67"/>
      <c r="AQ1054" s="67"/>
      <c r="AR1054" s="67"/>
      <c r="AS1054" s="67"/>
      <c r="AT1054" s="67"/>
      <c r="AU1054" s="67"/>
      <c r="AV1054" s="67"/>
      <c r="AW1054" s="67"/>
      <c r="AX1054" s="67"/>
      <c r="AY1054" s="67"/>
      <c r="AZ1054" s="37" t="str">
        <f>IFERROR(IF(COUNTA(H1054,I1054,J1054)=3,DATE(J1054,MATCH(I1054,{"Jan";"Feb";"Mar";"Apr";"May";"Jun";"Jul";"Aug";"Sep";"Oct";"Nov";"Dec"},0),H1054),""),"")</f>
        <v/>
      </c>
      <c r="BA1054" s="37" t="str">
        <f>IF(AND(C913="",H1054="",B1054&lt;&gt;""),"Please enter a complete visit or assessment date.  ","")</f>
        <v/>
      </c>
      <c r="BB1054" s="37" t="str">
        <f>IF(B1054="","",IF(AND(COUNTA(C913,D913,E913)&gt;1,COUNTA(C913,D913,E913)&lt;3),"Please enter a complete visit date.  ",IF(COUNTA(C913,D913,E913)=0,"",IF(COUNTIF(AN$2:AN$7306,C913&amp;D913&amp;E913)&gt;0,"","Enter a valid visit date.  "))))</f>
        <v/>
      </c>
      <c r="BC1054" s="37" t="str">
        <f>IF(AND(COUNTA(H1054,I1054,J1054)&gt;1,COUNTA(H1054,I1054,J1054)&lt;3),"Please enter a complete assessment date.  ",IF(COUNTA(H1054,I1054,J1054)=0,"",IF(COUNTIF(AN$2:AN$7306,H1054&amp;I1054&amp;J1054)&gt;0,"","Enter a valid assessment date.  ")))</f>
        <v/>
      </c>
      <c r="BD1054" s="37" t="str">
        <f t="shared" ref="BD1054" si="533">IF(AND(B1054="",H1054&amp;I1054&amp;J1054&lt;&gt;""),"Assessment date entered, but no response is entered.  ","")</f>
        <v/>
      </c>
      <c r="BE1054" s="37" t="str">
        <f ca="1">IF(B1054="","",IF(AZ913="","",IF(AZ913&gt;NOW(),"Visit date is in the future.  ","")))</f>
        <v/>
      </c>
      <c r="BF1054" s="37" t="str">
        <f t="shared" ref="BF1054" ca="1" si="534">IF(AZ1054&lt;&gt;"",IF(AZ1054&gt;NOW(),"Assessment date is in the future.  ",""),"")</f>
        <v/>
      </c>
      <c r="BG1054" s="37" t="str">
        <f t="shared" ref="BG1054" si="535">IF(AND(B1054&lt;&gt;"",F1054&lt;&gt;""),"The response cannot be provided if indicated as Not Done.  ","")</f>
        <v/>
      </c>
      <c r="BH1054" s="37" t="str">
        <f>IF(AZ913="","",IF(AZ913&lt;=AZ907,"Visit date is not after visit or assessment dates in the prior visit.  ",""))</f>
        <v/>
      </c>
      <c r="BI1054" s="37" t="str">
        <f>IF(AZ1054&lt;&gt;"",IF(AZ1054&lt;=AZ907,"Assessment date is not after visit or assessment dates in the prior visit.  ",""),"")</f>
        <v/>
      </c>
      <c r="BJ1054" s="37" t="str">
        <f>IF(AND(C910="",B1054&lt;&gt;""),"The Visit ID is missing.  ","")</f>
        <v/>
      </c>
      <c r="CA1054" s="37" t="str">
        <f ca="1">IF(BA1054&amp;BB1054&amp;BC1054&amp;BD1054&amp;BE1054&amp;BF1054&amp;BG1054&amp;BH1054&amp;BI1054&amp;BJ1054&amp;BK1054&amp;BL1054&amp;BM1054&amp;BN1054&amp;BO1054&amp;BP1054&amp;BQ1054&amp;BR1054&amp;BS1054&amp;BT1054&amp;BU1054&amp;BV1054&amp;BW1054&amp;BX1054&amp;BY1054&amp;BZ1054&lt;&gt;"","V6Issue","V6Clean")</f>
        <v>V6Clean</v>
      </c>
      <c r="CB1054" s="65"/>
    </row>
    <row r="1055" spans="1:80" x14ac:dyDescent="0.25">
      <c r="A1055" s="50"/>
      <c r="B1055" s="8" t="s">
        <v>1164</v>
      </c>
      <c r="C1055" s="50"/>
      <c r="D1055" s="50"/>
      <c r="E1055" s="5"/>
      <c r="F1055" s="5"/>
      <c r="G1055" s="9"/>
      <c r="H1055" s="8" t="s">
        <v>1165</v>
      </c>
      <c r="I1055" s="8" t="s">
        <v>1166</v>
      </c>
      <c r="J1055" s="8" t="s">
        <v>1167</v>
      </c>
      <c r="K1055" s="50"/>
      <c r="L1055" s="73"/>
      <c r="M1055" s="73"/>
      <c r="N1055" s="73"/>
      <c r="O1055" s="73"/>
      <c r="P1055" s="73"/>
      <c r="Q1055" s="50"/>
      <c r="R1055" s="65"/>
      <c r="S1055" s="67"/>
      <c r="T1055" s="67"/>
      <c r="U1055" s="67"/>
      <c r="V1055" s="67"/>
      <c r="W1055" s="67"/>
      <c r="X1055" s="67"/>
      <c r="Y1055" s="67"/>
      <c r="Z1055" s="67"/>
      <c r="AA1055" s="67"/>
      <c r="AB1055" s="67"/>
      <c r="AC1055" s="67"/>
      <c r="AD1055" s="67"/>
      <c r="AE1055" s="67"/>
      <c r="AF1055" s="67"/>
      <c r="AG1055" s="67"/>
      <c r="AH1055" s="67"/>
      <c r="AI1055" s="67"/>
      <c r="AK1055" s="67"/>
      <c r="AL1055" s="67"/>
      <c r="AM1055" s="67"/>
      <c r="AN1055" s="63" t="s">
        <v>4286</v>
      </c>
      <c r="AO1055" s="67"/>
      <c r="AP1055" s="67"/>
      <c r="AQ1055" s="67"/>
      <c r="AR1055" s="67"/>
      <c r="AS1055" s="67"/>
      <c r="AT1055" s="67"/>
      <c r="AU1055" s="67"/>
      <c r="AV1055" s="67"/>
      <c r="AW1055" s="67"/>
      <c r="AX1055" s="67"/>
      <c r="AY1055" s="67"/>
      <c r="AZ1055" s="37" t="str">
        <f>IFERROR(IF(COUNTA(H1055,I1055,J1055)=3,DATE(J1055,MATCH(I1055,{"Jan";"Feb";"Mar";"Apr";"May";"Jun";"Jul";"Aug";"Sep";"Oct";"Nov";"Dec"},0),H1055),""),"")</f>
        <v/>
      </c>
      <c r="BA1055" s="67"/>
      <c r="BB1055" s="67"/>
      <c r="CB1055" s="65"/>
    </row>
    <row r="1056" spans="1:80" x14ac:dyDescent="0.25">
      <c r="A1056" s="50"/>
      <c r="B1056" s="50"/>
      <c r="C1056" s="50"/>
      <c r="D1056" s="50"/>
      <c r="E1056" s="5"/>
      <c r="F1056" s="5"/>
      <c r="G1056" s="50"/>
      <c r="H1056" s="12" t="s">
        <v>92</v>
      </c>
      <c r="I1056" s="5"/>
      <c r="J1056" s="5"/>
      <c r="K1056" s="50"/>
      <c r="L1056" s="50"/>
      <c r="M1056" s="50"/>
      <c r="N1056" s="50"/>
      <c r="O1056" s="50"/>
      <c r="P1056" s="50"/>
      <c r="Q1056" s="50"/>
      <c r="R1056" s="65"/>
      <c r="S1056" s="67"/>
      <c r="T1056" s="67"/>
      <c r="U1056" s="67"/>
      <c r="V1056" s="67"/>
      <c r="W1056" s="67"/>
      <c r="X1056" s="67"/>
      <c r="Y1056" s="67"/>
      <c r="Z1056" s="67"/>
      <c r="AA1056" s="67"/>
      <c r="AB1056" s="67"/>
      <c r="AC1056" s="67"/>
      <c r="AD1056" s="67"/>
      <c r="AE1056" s="67"/>
      <c r="AF1056" s="67"/>
      <c r="AG1056" s="67"/>
      <c r="AH1056" s="67"/>
      <c r="AI1056" s="67"/>
      <c r="AK1056" s="67"/>
      <c r="AL1056" s="67"/>
      <c r="AM1056" s="67"/>
      <c r="AN1056" s="63" t="s">
        <v>4287</v>
      </c>
      <c r="AO1056" s="67"/>
      <c r="AP1056" s="67"/>
      <c r="AQ1056" s="67"/>
      <c r="AR1056" s="67"/>
      <c r="AS1056" s="67"/>
      <c r="AT1056" s="67"/>
      <c r="AU1056" s="67"/>
      <c r="AV1056" s="67"/>
      <c r="AW1056" s="67"/>
      <c r="AX1056" s="67"/>
      <c r="AY1056" s="67"/>
      <c r="AZ1056" s="37" t="str">
        <f>IFERROR(IF(COUNTA(H1056,I1056,J1056)=3,DATE(J1056,MATCH(I1056,{"Jan";"Feb";"Mar";"Apr";"May";"Jun";"Jul";"Aug";"Sep";"Oct";"Nov";"Dec"},0),H1056),""),"")</f>
        <v/>
      </c>
      <c r="BA1056" s="67"/>
      <c r="BB1056" s="67"/>
      <c r="CB1056" s="65"/>
    </row>
    <row r="1057" spans="1:80" ht="16.5" thickBot="1" x14ac:dyDescent="0.3">
      <c r="A1057" s="50"/>
      <c r="B1057" s="68" t="str">
        <f>C910&amp;" OVERALL TIMEPOINT RESPONSE:"</f>
        <v>V6 OVERALL TIMEPOINT RESPONSE:</v>
      </c>
      <c r="C1057" s="69"/>
      <c r="D1057" s="50"/>
      <c r="E1057" s="5"/>
      <c r="F1057" s="5"/>
      <c r="G1057" s="5"/>
      <c r="H1057" s="7" t="s">
        <v>47</v>
      </c>
      <c r="I1057" s="7" t="s">
        <v>48</v>
      </c>
      <c r="J1057" s="7" t="s">
        <v>49</v>
      </c>
      <c r="K1057" s="50"/>
      <c r="L1057" s="50"/>
      <c r="M1057" s="50"/>
      <c r="N1057" s="50"/>
      <c r="O1057" s="50"/>
      <c r="P1057" s="50"/>
      <c r="Q1057" s="50"/>
      <c r="R1057" s="65"/>
      <c r="S1057" s="67"/>
      <c r="T1057" s="67"/>
      <c r="U1057" s="67"/>
      <c r="V1057" s="67"/>
      <c r="W1057" s="67"/>
      <c r="X1057" s="67"/>
      <c r="Y1057" s="67"/>
      <c r="Z1057" s="67"/>
      <c r="AA1057" s="67"/>
      <c r="AB1057" s="67"/>
      <c r="AC1057" s="67"/>
      <c r="AD1057" s="67"/>
      <c r="AE1057" s="67"/>
      <c r="AF1057" s="67"/>
      <c r="AG1057" s="67"/>
      <c r="AH1057" s="67"/>
      <c r="AI1057" s="67"/>
      <c r="AK1057" s="67"/>
      <c r="AL1057" s="67"/>
      <c r="AM1057" s="67"/>
      <c r="AN1057" s="63" t="s">
        <v>4288</v>
      </c>
      <c r="AO1057" s="67"/>
      <c r="AP1057" s="67"/>
      <c r="AQ1057" s="67"/>
      <c r="AR1057" s="67"/>
      <c r="AS1057" s="67"/>
      <c r="AT1057" s="67"/>
      <c r="AU1057" s="67"/>
      <c r="AV1057" s="67"/>
      <c r="AW1057" s="67"/>
      <c r="AX1057" s="67"/>
      <c r="AY1057" s="67"/>
      <c r="AZ1057" s="37" t="str">
        <f>IFERROR(IF(COUNTA(H1057,I1057,J1057)=3,DATE(J1057,MATCH(I1057,{"Jan";"Feb";"Mar";"Apr";"May";"Jun";"Jul";"Aug";"Sep";"Oct";"Nov";"Dec"},0),H1057),""),"")</f>
        <v/>
      </c>
      <c r="BA1057" s="67"/>
      <c r="BB1057" s="67"/>
      <c r="CB1057" s="65"/>
    </row>
    <row r="1058" spans="1:80" ht="15.75" thickBot="1" x14ac:dyDescent="0.3">
      <c r="A1058" s="50"/>
      <c r="B1058" s="70"/>
      <c r="C1058" s="71"/>
      <c r="D1058" s="42"/>
      <c r="E1058" s="5"/>
      <c r="F1058" s="5"/>
      <c r="G1058" s="5"/>
      <c r="H1058" s="32"/>
      <c r="I1058" s="32"/>
      <c r="J1058" s="32"/>
      <c r="K1058" s="50"/>
      <c r="L1058" s="72" t="str">
        <f ca="1">BA1058&amp;BB1058&amp;BC1058&amp;BD1058&amp;BE1058&amp;BF1058&amp;BG1058&amp;BH1058&amp;BI1058&amp;BJ1058&amp;BK1058</f>
        <v/>
      </c>
      <c r="M1058" s="73"/>
      <c r="N1058" s="73"/>
      <c r="O1058" s="73"/>
      <c r="P1058" s="73"/>
      <c r="Q1058" s="42"/>
      <c r="R1058" s="65"/>
      <c r="S1058" s="65"/>
      <c r="T1058" s="65"/>
      <c r="U1058" s="65"/>
      <c r="V1058" s="65"/>
      <c r="W1058" s="65"/>
      <c r="X1058" s="67"/>
      <c r="Y1058" s="67"/>
      <c r="Z1058" s="67"/>
      <c r="AA1058" s="67"/>
      <c r="AB1058" s="67"/>
      <c r="AC1058" s="67"/>
      <c r="AD1058" s="67"/>
      <c r="AE1058" s="67"/>
      <c r="AF1058" s="67"/>
      <c r="AG1058" s="67"/>
      <c r="AH1058" s="67"/>
      <c r="AI1058" s="67"/>
      <c r="AK1058" s="67"/>
      <c r="AL1058" s="67"/>
      <c r="AM1058" s="67"/>
      <c r="AN1058" s="63" t="s">
        <v>4289</v>
      </c>
      <c r="AO1058" s="67"/>
      <c r="AP1058" s="67"/>
      <c r="AQ1058" s="67"/>
      <c r="AR1058" s="67"/>
      <c r="AS1058" s="67"/>
      <c r="AT1058" s="67"/>
      <c r="AU1058" s="67"/>
      <c r="AV1058" s="67"/>
      <c r="AW1058" s="67"/>
      <c r="AX1058" s="67"/>
      <c r="AY1058" s="67"/>
      <c r="AZ1058" s="37" t="str">
        <f>IFERROR(IF(COUNTA(H1058,I1058,J1058)=3,DATE(J1058,MATCH(I1058,{"Jan";"Feb";"Mar";"Apr";"May";"Jun";"Jul";"Aug";"Sep";"Oct";"Nov";"Dec"},0),H1058),""),"")</f>
        <v/>
      </c>
      <c r="BA1058" s="37" t="str">
        <f>IF(AND(C913="",H1058="",B1058&lt;&gt;""),"Please enter a complete visit or assessment date.  ","")</f>
        <v/>
      </c>
      <c r="BB1058" s="37" t="str">
        <f>IF(B1058="","",IF(AND(COUNTA(C913,D913,E913)&gt;1,COUNTA(C913,D913,E913)&lt;3),"Please enter a complete visit date.  ",IF(COUNTA(C913,D913,E913)=0,"",IF(COUNTIF(AN$2:AN$7306,C913&amp;D913&amp;E913)&gt;0,"","Enter a valid visit date.  "))))</f>
        <v/>
      </c>
      <c r="BC1058" s="37" t="str">
        <f>IF(AND(COUNTA(H1058,I1058,J1058)&gt;1,COUNTA(H1058,I1058,J1058)&lt;3),"Please enter a complete assessment date.  ",IF(COUNTA(H1058,I1058,J1058)=0,"",IF(COUNTIF(AN$2:AN$7306,H1058&amp;I1058&amp;J1058)&gt;0,"","Enter a valid assessment date.  ")))</f>
        <v/>
      </c>
      <c r="BD1058" s="37" t="str">
        <f t="shared" ref="BD1058" si="536">IF(AND(B1058="",H1058&amp;I1058&amp;J1058&lt;&gt;""),"Assessment date entered, but no response is entered.  ","")</f>
        <v/>
      </c>
      <c r="BE1058" s="37" t="str">
        <f ca="1">IF(B1058="","",IF(AZ913="","",IF(AZ913&gt;NOW(),"Visit date is in the future.  ","")))</f>
        <v/>
      </c>
      <c r="BF1058" s="37" t="str">
        <f t="shared" ref="BF1058" ca="1" si="537">IF(AZ1058&lt;&gt;"",IF(AZ1058&gt;NOW(),"Assessment date is in the future.  ",""),"")</f>
        <v/>
      </c>
      <c r="BG1058" s="37" t="str">
        <f t="shared" ref="BG1058" si="538">IF(AND(B1058&lt;&gt;"",F1058&lt;&gt;""),"The response cannot be provided if indicated as Not Done.  ","")</f>
        <v/>
      </c>
      <c r="BH1058" s="37" t="str">
        <f>IF(AZ913="","",IF(AZ913&lt;=AZ907,"Visit date is not after visit or assessment dates in the prior visit.  ",""))</f>
        <v/>
      </c>
      <c r="BI1058" s="37" t="str">
        <f>IF(AZ1058&lt;&gt;"",IF(AZ1058&lt;=AZ907,"Assessment date is not after visit or assessment dates in the prior visit.  ",""),"")</f>
        <v/>
      </c>
      <c r="BJ1058" s="37" t="str">
        <f>IF(AND(C910="",B1058&lt;&gt;""),"The Visit ID is missing.  ","")</f>
        <v/>
      </c>
      <c r="CA1058" s="37" t="str">
        <f ca="1">IF(BA1058&amp;BB1058&amp;BC1058&amp;BD1058&amp;BE1058&amp;BF1058&amp;BG1058&amp;BH1058&amp;BI1058&amp;BJ1058&amp;BK1058&amp;BL1058&amp;BM1058&amp;BN1058&amp;BO1058&amp;BP1058&amp;BQ1058&amp;BR1058&amp;BS1058&amp;BT1058&amp;BU1058&amp;BV1058&amp;BW1058&amp;BX1058&amp;BY1058&amp;BZ1058&lt;&gt;"","V6Issue","V6Clean")</f>
        <v>V6Clean</v>
      </c>
      <c r="CB1058" s="65"/>
    </row>
    <row r="1059" spans="1:80" x14ac:dyDescent="0.25">
      <c r="A1059" s="50"/>
      <c r="B1059" s="8" t="s">
        <v>1168</v>
      </c>
      <c r="C1059" s="50"/>
      <c r="D1059" s="42"/>
      <c r="E1059" s="5"/>
      <c r="F1059" s="5"/>
      <c r="G1059" s="9"/>
      <c r="H1059" s="8" t="s">
        <v>1169</v>
      </c>
      <c r="I1059" s="8" t="s">
        <v>1170</v>
      </c>
      <c r="J1059" s="8" t="s">
        <v>1171</v>
      </c>
      <c r="K1059" s="50"/>
      <c r="L1059" s="73"/>
      <c r="M1059" s="73"/>
      <c r="N1059" s="73"/>
      <c r="O1059" s="73"/>
      <c r="P1059" s="73"/>
      <c r="Q1059" s="42"/>
      <c r="R1059" s="65"/>
      <c r="S1059" s="65"/>
      <c r="T1059" s="65"/>
      <c r="U1059" s="65"/>
      <c r="V1059" s="65"/>
      <c r="W1059" s="65"/>
      <c r="X1059" s="67"/>
      <c r="Y1059" s="67"/>
      <c r="Z1059" s="67"/>
      <c r="AA1059" s="67"/>
      <c r="AB1059" s="67"/>
      <c r="AC1059" s="67"/>
      <c r="AD1059" s="67"/>
      <c r="AE1059" s="67"/>
      <c r="AF1059" s="67"/>
      <c r="AG1059" s="67"/>
      <c r="AH1059" s="67"/>
      <c r="AI1059" s="67"/>
      <c r="AK1059" s="67"/>
      <c r="AL1059" s="67"/>
      <c r="AM1059" s="67"/>
      <c r="AN1059" s="63" t="s">
        <v>4290</v>
      </c>
      <c r="AO1059" s="67"/>
      <c r="AP1059" s="67"/>
      <c r="AQ1059" s="67"/>
      <c r="AR1059" s="67"/>
      <c r="AS1059" s="67"/>
      <c r="AT1059" s="67"/>
      <c r="AU1059" s="67"/>
      <c r="AV1059" s="67"/>
      <c r="AW1059" s="67"/>
      <c r="AX1059" s="67" t="str">
        <f>C910&amp;"Max"</f>
        <v>V6Max</v>
      </c>
      <c r="AY1059" s="37" t="s">
        <v>358</v>
      </c>
      <c r="AZ1059" s="37" t="str">
        <f>IF(MAX(AZ909:AZ1041)=0,"",MAX(AZ909:AZ1041))</f>
        <v/>
      </c>
      <c r="BA1059" s="67"/>
      <c r="BB1059" s="67"/>
      <c r="CB1059" s="65"/>
    </row>
    <row r="1060" spans="1:80" x14ac:dyDescent="0.25">
      <c r="A1060" s="42"/>
      <c r="B1060" s="18"/>
      <c r="C1060" s="18"/>
      <c r="D1060" s="18"/>
      <c r="E1060" s="18"/>
      <c r="F1060" s="18"/>
      <c r="G1060" s="18"/>
      <c r="H1060" s="18"/>
      <c r="I1060" s="18"/>
      <c r="J1060" s="18"/>
      <c r="K1060" s="18"/>
      <c r="L1060" s="18"/>
      <c r="M1060" s="18"/>
      <c r="N1060" s="18"/>
      <c r="O1060" s="18"/>
      <c r="P1060" s="18"/>
      <c r="Q1060" s="42"/>
      <c r="R1060" s="65"/>
      <c r="S1060" s="65"/>
      <c r="T1060" s="65"/>
      <c r="U1060" s="65"/>
      <c r="V1060" s="65"/>
      <c r="W1060" s="65"/>
      <c r="X1060" s="65"/>
      <c r="Y1060" s="65"/>
      <c r="Z1060" s="65"/>
      <c r="AA1060" s="65"/>
      <c r="AB1060" s="65"/>
      <c r="AC1060" s="65"/>
      <c r="AD1060" s="65"/>
      <c r="AE1060" s="65"/>
      <c r="AF1060" s="65"/>
      <c r="AG1060" s="65"/>
      <c r="AH1060" s="65"/>
      <c r="AI1060" s="65"/>
      <c r="AJ1060" s="65"/>
      <c r="AK1060" s="65"/>
      <c r="AL1060" s="65"/>
      <c r="AM1060" s="65"/>
      <c r="AN1060" s="63" t="s">
        <v>4291</v>
      </c>
      <c r="AO1060" s="65"/>
      <c r="AP1060" s="65"/>
      <c r="AQ1060" s="65"/>
      <c r="AR1060" s="65"/>
      <c r="AS1060" s="65"/>
      <c r="AT1060" s="65"/>
      <c r="AU1060" s="65"/>
      <c r="AV1060" s="65"/>
      <c r="AW1060" s="65"/>
      <c r="AX1060" s="65" t="str">
        <f>C910&amp;"Min"</f>
        <v>V6Min</v>
      </c>
      <c r="AY1060" s="65" t="s">
        <v>359</v>
      </c>
      <c r="AZ1060" s="37" t="str">
        <f>IF(MIN(AZ909:AZ1041)=0,"",MIN(AZ909:AZ1041))</f>
        <v/>
      </c>
      <c r="BA1060" s="67"/>
      <c r="BB1060" s="67"/>
      <c r="BD1060" s="65"/>
      <c r="BE1060" s="65"/>
      <c r="BF1060" s="65"/>
      <c r="BG1060" s="65"/>
      <c r="BH1060" s="65"/>
      <c r="BI1060" s="65"/>
      <c r="BK1060" s="65"/>
      <c r="BL1060" s="65"/>
      <c r="BM1060" s="65"/>
      <c r="BN1060" s="65"/>
      <c r="BO1060" s="65"/>
      <c r="BP1060" s="65"/>
      <c r="BQ1060" s="65"/>
      <c r="BR1060" s="65"/>
      <c r="BS1060" s="65"/>
      <c r="BT1060" s="65"/>
      <c r="BU1060" s="65"/>
      <c r="BV1060" s="65"/>
      <c r="BW1060" s="65"/>
      <c r="BX1060" s="65"/>
      <c r="BY1060" s="65"/>
      <c r="BZ1060" s="65"/>
      <c r="CA1060" s="65"/>
      <c r="CB1060" s="65"/>
    </row>
    <row r="1061" spans="1:80" x14ac:dyDescent="0.25">
      <c r="A1061" s="51"/>
      <c r="B1061" s="51"/>
      <c r="C1061" s="51"/>
      <c r="D1061" s="51"/>
      <c r="E1061" s="51"/>
      <c r="F1061" s="51"/>
      <c r="G1061" s="51"/>
      <c r="H1061" s="19"/>
      <c r="I1061" s="4"/>
      <c r="J1061" s="4"/>
      <c r="K1061" s="4"/>
      <c r="L1061" s="51"/>
      <c r="M1061" s="51"/>
      <c r="N1061" s="51"/>
      <c r="O1061" s="51"/>
      <c r="P1061" s="51"/>
      <c r="Q1061" s="4"/>
      <c r="AN1061" s="63" t="s">
        <v>4292</v>
      </c>
      <c r="AZ1061" s="37" t="str">
        <f>IFERROR(IF(COUNTA(C1061,D1061,E1061)=3,DATE(E1061,MATCH(D1061,{"Jan";"Feb";"Mar";"Apr";"May";"Jun";"Jul";"Aug";"Sep";"Oct";"Nov";"Dec"},0),C1061),""),"")</f>
        <v/>
      </c>
      <c r="CA1061" s="65"/>
    </row>
    <row r="1062" spans="1:80" ht="19.5" x14ac:dyDescent="0.4">
      <c r="A1062" s="51"/>
      <c r="B1062" s="22" t="s">
        <v>1172</v>
      </c>
      <c r="C1062" s="86" t="s">
        <v>563</v>
      </c>
      <c r="D1062" s="94"/>
      <c r="E1062" s="94"/>
      <c r="F1062" s="94"/>
      <c r="G1062" s="95"/>
      <c r="H1062" s="4"/>
      <c r="I1062" s="4"/>
      <c r="J1062" s="4"/>
      <c r="K1062" s="4"/>
      <c r="L1062" s="51"/>
      <c r="M1062" s="51"/>
      <c r="N1062" s="51"/>
      <c r="O1062" s="51"/>
      <c r="P1062" s="51"/>
      <c r="Q1062" s="4"/>
      <c r="AN1062" s="63" t="s">
        <v>4293</v>
      </c>
      <c r="AZ1062" s="37" t="str">
        <f>IFERROR(IF(COUNTA(C1062,D1062,E1062)=3,DATE(E1062,MATCH(D1062,{"Jan";"Feb";"Mar";"Apr";"May";"Jun";"Jul";"Aug";"Sep";"Oct";"Nov";"Dec"},0),C1062),""),"")</f>
        <v/>
      </c>
    </row>
    <row r="1063" spans="1:80" x14ac:dyDescent="0.25">
      <c r="A1063" s="51"/>
      <c r="B1063" s="51"/>
      <c r="C1063" s="23" t="s">
        <v>1173</v>
      </c>
      <c r="D1063" s="51"/>
      <c r="E1063" s="51"/>
      <c r="F1063" s="51"/>
      <c r="G1063" s="19"/>
      <c r="H1063" s="4"/>
      <c r="I1063" s="4"/>
      <c r="J1063" s="4"/>
      <c r="K1063" s="4"/>
      <c r="L1063" s="51"/>
      <c r="M1063" s="51"/>
      <c r="N1063" s="51"/>
      <c r="O1063" s="51"/>
      <c r="P1063" s="51"/>
      <c r="Q1063" s="4"/>
      <c r="AN1063" s="63" t="s">
        <v>4294</v>
      </c>
      <c r="AZ1063" s="37" t="str">
        <f>IFERROR(IF(COUNTA(C1063,D1063,E1063)=3,DATE(E1063,MATCH(D1063,{"Jan";"Feb";"Mar";"Apr";"May";"Jun";"Jul";"Aug";"Sep";"Oct";"Nov";"Dec"},0),C1063),""),"")</f>
        <v/>
      </c>
    </row>
    <row r="1064" spans="1:80" x14ac:dyDescent="0.25">
      <c r="A1064" s="51"/>
      <c r="B1064" s="4"/>
      <c r="C1064" s="20" t="s">
        <v>47</v>
      </c>
      <c r="D1064" s="20" t="s">
        <v>48</v>
      </c>
      <c r="E1064" s="20" t="s">
        <v>49</v>
      </c>
      <c r="F1064" s="51"/>
      <c r="G1064" s="51"/>
      <c r="H1064" s="19"/>
      <c r="I1064" s="4"/>
      <c r="J1064" s="4"/>
      <c r="K1064" s="4"/>
      <c r="L1064" s="51"/>
      <c r="M1064" s="51"/>
      <c r="N1064" s="51"/>
      <c r="O1064" s="51"/>
      <c r="P1064" s="51"/>
      <c r="Q1064" s="4"/>
      <c r="AN1064" s="63" t="s">
        <v>4295</v>
      </c>
      <c r="AZ1064" s="37" t="str">
        <f>IFERROR(IF(COUNTA(C1064,D1064,E1064)=3,DATE(E1064,MATCH(D1064,{"Jan";"Feb";"Mar";"Apr";"May";"Jun";"Jul";"Aug";"Sep";"Oct";"Nov";"Dec"},0),C1064),""),"")</f>
        <v/>
      </c>
    </row>
    <row r="1065" spans="1:80" x14ac:dyDescent="0.25">
      <c r="A1065" s="51"/>
      <c r="B1065" s="21" t="s">
        <v>93</v>
      </c>
      <c r="C1065" s="32"/>
      <c r="D1065" s="32"/>
      <c r="E1065" s="32"/>
      <c r="F1065" s="96" t="s">
        <v>369</v>
      </c>
      <c r="G1065" s="91"/>
      <c r="H1065" s="91"/>
      <c r="I1065" s="91"/>
      <c r="J1065" s="91"/>
      <c r="K1065" s="91"/>
      <c r="L1065" s="91"/>
      <c r="M1065" s="91"/>
      <c r="N1065" s="91"/>
      <c r="O1065" s="51"/>
      <c r="P1065" s="51"/>
      <c r="Q1065" s="4"/>
      <c r="AN1065" s="63" t="s">
        <v>4296</v>
      </c>
      <c r="AZ1065" s="37" t="str">
        <f>IFERROR(IF(COUNTA(C1065,D1065,E1065)=3,DATE(E1065,MATCH(D1065,{"Jan";"Feb";"Mar";"Apr";"May";"Jun";"Jul";"Aug";"Sep";"Oct";"Nov";"Dec"},0),C1065),""),"")</f>
        <v/>
      </c>
    </row>
    <row r="1066" spans="1:80" ht="19.5" x14ac:dyDescent="0.4">
      <c r="A1066" s="51"/>
      <c r="B1066" s="22"/>
      <c r="C1066" s="23" t="s">
        <v>1174</v>
      </c>
      <c r="D1066" s="23" t="s">
        <v>1175</v>
      </c>
      <c r="E1066" s="23" t="s">
        <v>1176</v>
      </c>
      <c r="F1066" s="51"/>
      <c r="G1066" s="51"/>
      <c r="H1066" s="19"/>
      <c r="I1066" s="4"/>
      <c r="J1066" s="4"/>
      <c r="K1066" s="4"/>
      <c r="L1066" s="51"/>
      <c r="M1066" s="51"/>
      <c r="N1066" s="51"/>
      <c r="O1066" s="51"/>
      <c r="P1066" s="51"/>
      <c r="Q1066" s="4"/>
      <c r="AN1066" s="63" t="s">
        <v>4297</v>
      </c>
    </row>
    <row r="1067" spans="1:80" x14ac:dyDescent="0.25">
      <c r="A1067" s="51"/>
      <c r="B1067" s="4"/>
      <c r="C1067" s="25"/>
      <c r="D1067" s="25"/>
      <c r="E1067" s="25"/>
      <c r="F1067" s="25"/>
      <c r="G1067" s="4"/>
      <c r="H1067" s="19" t="s">
        <v>92</v>
      </c>
      <c r="I1067" s="4"/>
      <c r="J1067" s="4"/>
      <c r="K1067" s="4"/>
      <c r="L1067" s="51"/>
      <c r="M1067" s="4"/>
      <c r="N1067" s="4"/>
      <c r="O1067" s="4"/>
      <c r="P1067" s="4"/>
      <c r="Q1067" s="24"/>
      <c r="R1067" s="66"/>
      <c r="S1067" s="66"/>
      <c r="T1067" s="66"/>
      <c r="U1067" s="66"/>
      <c r="V1067" s="66"/>
      <c r="W1067" s="66"/>
      <c r="X1067" s="66"/>
      <c r="Y1067" s="66"/>
      <c r="Z1067" s="66"/>
      <c r="AA1067" s="66"/>
      <c r="AB1067" s="66"/>
      <c r="AC1067" s="66"/>
      <c r="AD1067" s="66"/>
      <c r="AE1067" s="66"/>
      <c r="AF1067" s="66"/>
      <c r="AG1067" s="66"/>
      <c r="AH1067" s="66"/>
      <c r="AI1067" s="66"/>
      <c r="AK1067" s="66"/>
      <c r="AL1067" s="66"/>
      <c r="AM1067" s="66"/>
      <c r="AN1067" s="63" t="s">
        <v>4298</v>
      </c>
      <c r="AO1067" s="66"/>
      <c r="AP1067" s="66"/>
      <c r="AQ1067" s="66"/>
      <c r="AR1067" s="66"/>
      <c r="AS1067" s="66"/>
      <c r="AT1067" s="66"/>
      <c r="AU1067" s="66"/>
      <c r="AV1067" s="66"/>
      <c r="AW1067" s="66"/>
      <c r="AX1067" s="66"/>
      <c r="AY1067" s="66"/>
      <c r="BA1067" s="66"/>
      <c r="BB1067" s="66"/>
    </row>
    <row r="1068" spans="1:80" x14ac:dyDescent="0.25">
      <c r="A1068" s="51"/>
      <c r="B1068" s="4"/>
      <c r="C1068" s="25" t="s">
        <v>35</v>
      </c>
      <c r="D1068" s="25" t="s">
        <v>36</v>
      </c>
      <c r="E1068" s="25"/>
      <c r="F1068" s="25" t="s">
        <v>315</v>
      </c>
      <c r="G1068" s="4"/>
      <c r="H1068" s="25" t="s">
        <v>47</v>
      </c>
      <c r="I1068" s="25" t="s">
        <v>48</v>
      </c>
      <c r="J1068" s="25" t="s">
        <v>49</v>
      </c>
      <c r="K1068" s="4"/>
      <c r="L1068" s="51"/>
      <c r="M1068" s="4"/>
      <c r="N1068" s="4"/>
      <c r="O1068" s="4"/>
      <c r="P1068" s="4"/>
      <c r="Q1068" s="24"/>
      <c r="R1068" s="66"/>
      <c r="S1068" s="66"/>
      <c r="T1068" s="66"/>
      <c r="U1068" s="66"/>
      <c r="V1068" s="66"/>
      <c r="W1068" s="66"/>
      <c r="X1068" s="66"/>
      <c r="Y1068" s="66"/>
      <c r="Z1068" s="66"/>
      <c r="AA1068" s="66"/>
      <c r="AB1068" s="66"/>
      <c r="AC1068" s="66"/>
      <c r="AD1068" s="66"/>
      <c r="AE1068" s="66"/>
      <c r="AF1068" s="66"/>
      <c r="AG1068" s="66"/>
      <c r="AH1068" s="66"/>
      <c r="AI1068" s="66"/>
      <c r="AK1068" s="66"/>
      <c r="AL1068" s="66"/>
      <c r="AM1068" s="66"/>
      <c r="AN1068" s="63" t="s">
        <v>4299</v>
      </c>
      <c r="AO1068" s="66"/>
      <c r="AP1068" s="66"/>
      <c r="AQ1068" s="66"/>
      <c r="AR1068" s="66"/>
      <c r="AS1068" s="66"/>
      <c r="AT1068" s="66"/>
      <c r="AU1068" s="66"/>
      <c r="AV1068" s="66"/>
      <c r="AW1068" s="66"/>
      <c r="AX1068" s="66"/>
      <c r="AY1068" s="66"/>
      <c r="BA1068" s="66"/>
      <c r="BB1068" s="66"/>
    </row>
    <row r="1069" spans="1:80" x14ac:dyDescent="0.25">
      <c r="A1069" s="51"/>
      <c r="B1069" s="34" t="str">
        <f xml:space="preserve"> C1062&amp;" Target Lesion (T1)"</f>
        <v>V7 Target Lesion (T1)</v>
      </c>
      <c r="C1069" s="16"/>
      <c r="D1069" s="15" t="s">
        <v>9</v>
      </c>
      <c r="E1069" s="4"/>
      <c r="F1069" s="17"/>
      <c r="G1069" s="4"/>
      <c r="H1069" s="32"/>
      <c r="I1069" s="32"/>
      <c r="J1069" s="32"/>
      <c r="K1069" s="4"/>
      <c r="L1069" s="51"/>
      <c r="M1069" s="51"/>
      <c r="N1069" s="51"/>
      <c r="O1069" s="51"/>
      <c r="P1069" s="51"/>
      <c r="Q1069" s="51"/>
      <c r="R1069" s="67"/>
      <c r="S1069" s="67"/>
      <c r="T1069" s="67"/>
      <c r="U1069" s="67"/>
      <c r="V1069" s="67"/>
      <c r="W1069" s="67"/>
      <c r="X1069" s="67"/>
      <c r="Y1069" s="67"/>
      <c r="Z1069" s="67"/>
      <c r="AA1069" s="67"/>
      <c r="AB1069" s="67"/>
      <c r="AC1069" s="67"/>
      <c r="AD1069" s="67"/>
      <c r="AE1069" s="67"/>
      <c r="AF1069" s="67"/>
      <c r="AG1069" s="67"/>
      <c r="AH1069" s="67"/>
      <c r="AI1069" s="67"/>
      <c r="AK1069" s="67"/>
      <c r="AL1069" s="67"/>
      <c r="AM1069" s="67"/>
      <c r="AN1069" s="63" t="s">
        <v>4300</v>
      </c>
      <c r="AO1069" s="67"/>
      <c r="AP1069" s="67"/>
      <c r="AQ1069" s="67"/>
      <c r="AR1069" s="67"/>
      <c r="AS1069" s="67"/>
      <c r="AT1069" s="67"/>
      <c r="AU1069" s="67"/>
      <c r="AV1069" s="67"/>
      <c r="AW1069" s="67"/>
      <c r="AX1069" s="67"/>
      <c r="AY1069" s="67"/>
      <c r="AZ1069" s="37" t="str">
        <f>IFERROR(IF(COUNTA(H1069,I1069,J1069)=3,DATE(J1069,MATCH(I1069,{"Jan";"Feb";"Mar";"Apr";"May";"Jun";"Jul";"Aug";"Sep";"Oct";"Nov";"Dec"},0),H1069),""),"")</f>
        <v/>
      </c>
      <c r="BA1069" s="67"/>
      <c r="BB1069" s="67"/>
    </row>
    <row r="1070" spans="1:80" x14ac:dyDescent="0.25">
      <c r="A1070" s="51"/>
      <c r="B1070" s="23" t="s">
        <v>1177</v>
      </c>
      <c r="C1070" s="23" t="s">
        <v>1178</v>
      </c>
      <c r="D1070" s="23" t="s">
        <v>1179</v>
      </c>
      <c r="E1070" s="26"/>
      <c r="F1070" s="23" t="s">
        <v>1180</v>
      </c>
      <c r="G1070" s="26"/>
      <c r="H1070" s="23" t="s">
        <v>1181</v>
      </c>
      <c r="I1070" s="23" t="s">
        <v>1182</v>
      </c>
      <c r="J1070" s="23" t="s">
        <v>1183</v>
      </c>
      <c r="K1070" s="4"/>
      <c r="L1070" s="27"/>
      <c r="M1070" s="28"/>
      <c r="N1070" s="27"/>
      <c r="O1070" s="28"/>
      <c r="P1070" s="27"/>
      <c r="Q1070" s="24"/>
      <c r="R1070" s="66"/>
      <c r="S1070" s="66"/>
      <c r="T1070" s="66"/>
      <c r="U1070" s="66"/>
      <c r="V1070" s="66"/>
      <c r="W1070" s="66"/>
      <c r="X1070" s="66"/>
      <c r="Y1070" s="66"/>
      <c r="Z1070" s="66"/>
      <c r="AA1070" s="66"/>
      <c r="AB1070" s="66"/>
      <c r="AC1070" s="66"/>
      <c r="AD1070" s="66"/>
      <c r="AE1070" s="66"/>
      <c r="AF1070" s="66"/>
      <c r="AG1070" s="66"/>
      <c r="AH1070" s="66"/>
      <c r="AI1070" s="66"/>
      <c r="AK1070" s="66"/>
      <c r="AL1070" s="66"/>
      <c r="AM1070" s="66"/>
      <c r="AN1070" s="63" t="s">
        <v>4301</v>
      </c>
      <c r="AO1070" s="66"/>
      <c r="AP1070" s="66"/>
      <c r="AQ1070" s="66"/>
      <c r="AR1070" s="66"/>
      <c r="AS1070" s="66"/>
      <c r="AT1070" s="66"/>
      <c r="AU1070" s="66"/>
      <c r="AV1070" s="66"/>
      <c r="AW1070" s="66"/>
      <c r="AX1070" s="66"/>
      <c r="AY1070" s="66"/>
      <c r="AZ1070" s="37" t="str">
        <f>IFERROR(IF(COUNTA(H1070,I1070,J1070)=3,DATE(J1070,MATCH(I1070,{"Jan";"Feb";"Mar";"Apr";"May";"Jun";"Jul";"Aug";"Sep";"Oct";"Nov";"Dec"},0),H1070),""),"")</f>
        <v/>
      </c>
      <c r="BA1070" s="66"/>
      <c r="BB1070" s="66"/>
    </row>
    <row r="1071" spans="1:80" x14ac:dyDescent="0.25">
      <c r="A1071" s="51"/>
      <c r="B1071" s="90" t="str">
        <f ca="1">BA1071&amp;BB1071&amp;BC1071&amp;BD1071&amp;BE1071&amp;BF1071&amp;BG1071&amp;BH1071&amp;BI1071&amp;BJ1071&amp;BK1071&amp;BL1071&amp;BM1071</f>
        <v/>
      </c>
      <c r="C1071" s="91"/>
      <c r="D1071" s="91"/>
      <c r="E1071" s="91"/>
      <c r="F1071" s="91"/>
      <c r="G1071" s="91"/>
      <c r="H1071" s="91"/>
      <c r="I1071" s="91"/>
      <c r="J1071" s="91"/>
      <c r="K1071" s="91"/>
      <c r="L1071" s="91"/>
      <c r="M1071" s="91"/>
      <c r="N1071" s="91"/>
      <c r="O1071" s="91"/>
      <c r="P1071" s="91"/>
      <c r="Q1071" s="4"/>
      <c r="AN1071" s="63" t="s">
        <v>4302</v>
      </c>
      <c r="AZ1071" s="37" t="str">
        <f>IFERROR(IF(COUNTA(H1071,I1071,J1071)=3,DATE(J1071,MATCH(I1071,{"Jan";"Feb";"Mar";"Apr";"May";"Jun";"Jul";"Aug";"Sep";"Oct";"Nov";"Dec"},0),H1071),""),"")</f>
        <v/>
      </c>
      <c r="BA1071" s="37" t="str">
        <f>IF(AND(C1065="",H1069="",C1069&lt;&gt;""),"Please enter a complete visit or assessment date.  ","")</f>
        <v/>
      </c>
      <c r="BB1071" s="37" t="str">
        <f>IF(C1069="","",IF(AND(COUNTA(C1065,D1065,E1065)&gt;1,COUNTA(C1065,D1065,E1065)&lt;3),"Please enter a complete visit date.  ",IF(COUNTA(C1065,D1065,E1065)=0,"",IF(COUNTIF(AN$2:AN$7306,C1065&amp;D1065&amp;E1065)&gt;0,"","Enter a valid visit date.  "))))</f>
        <v/>
      </c>
      <c r="BC1071" s="37" t="str">
        <f>IF(AND(COUNTA(H1069,I1069,J1069)&gt;1,COUNTA(H1069,I1069,J1069)&lt;3),"Please enter a complete assessment date.  ",IF(COUNTA(H1069,I1069,J1069)=0,"",IF(COUNTIF(AN$2:AN$7306,H1069&amp;I1069&amp;J1069)&gt;0,"","Enter a valid assessment date.  ")))</f>
        <v/>
      </c>
      <c r="BD1071" s="37" t="str">
        <f>IF(AND(C1069="",H1069&amp;I1069&amp;H1069&amp;J1069&lt;&gt;""),"Information on this lesion exists, but no evaluation result is entered.  ","")</f>
        <v/>
      </c>
      <c r="BE1071" s="37" t="str">
        <f ca="1">IF(C1069="","",IF(AZ1065="","",IF(AZ1065&gt;NOW(),"Visit date is in the future.  ","")))</f>
        <v/>
      </c>
      <c r="BF1071" s="37" t="str">
        <f t="shared" ref="BF1071" ca="1" si="539">IF(AZ1069&lt;&gt;"",IF(AZ1069&gt;NOW(),"Assessment date is in the future.  ",""),"")</f>
        <v/>
      </c>
      <c r="BG1071" s="37" t="str">
        <f>IF(AND(C1069&lt;&gt;"",F1069&lt;&gt;""),"The result cannot be provided if indicated as Not Done.  ","")</f>
        <v/>
      </c>
      <c r="BH1071" s="37" t="str">
        <f>IF(AZ1065="","",IF(AZ1065&lt;=AZ1059,"Visit date is not after visit or assessment dates in the prior visit.  ",""))</f>
        <v/>
      </c>
      <c r="BI1071" s="37" t="str">
        <f>IF(AZ1069&lt;&gt;"",IF(AZ1069&lt;=AZ1059,"Assessment date is not after visit or assessment dates in the prior visit.  ",""),"")</f>
        <v/>
      </c>
      <c r="BJ1071" s="37" t="str">
        <f>IF(AND(C1062="",OR(C1069&lt;&gt;"",F1069&lt;&gt;"")),"The Visit ID is missing.  ","")</f>
        <v/>
      </c>
      <c r="BK1071" s="37" t="str">
        <f>IF(AND(OR(C1069&lt;&gt;"",F1069&lt;&gt;""),C$19=""),"No V0 lesion information exists for this same lesion (if you are adding a NEW lesion, go to New Lesion section).  ","")</f>
        <v/>
      </c>
      <c r="BL1071" s="37" t="str">
        <f>IF(AND(C1069&lt;&gt;"",D1069=""),"Select a Unit.  ","")</f>
        <v/>
      </c>
      <c r="BM1071" s="37" t="str">
        <f>IF(AND(C1069&lt;&gt;"",COUNTIF(AJ$2:AJ$21,C1062)&gt;1),"Visit ID already used.  ","")</f>
        <v/>
      </c>
      <c r="CA1071" s="37" t="e">
        <f ca="1">IF(BA1071&amp;BB1071&amp;BC1071&amp;BD1071&amp;BE1071&amp;BF1071&amp;BG1071&amp;BH1071&amp;BI1071&amp;BJ1071&amp;BK1071&amp;BL1071&amp;BM1071&amp;BN1071&amp;BO1071&amp;BP1071&amp;BQ1071&amp;BR1071&amp;BS1071&amp;BT1071&amp;BU1071&amp;#REF!&amp;BW1071&amp;BX1071&amp;BY1071&amp;BZ1071&lt;&gt;"","V7Issue","V7Clean")</f>
        <v>#REF!</v>
      </c>
    </row>
    <row r="1072" spans="1:80" x14ac:dyDescent="0.25">
      <c r="A1072" s="51"/>
      <c r="B1072" s="91"/>
      <c r="C1072" s="91"/>
      <c r="D1072" s="91"/>
      <c r="E1072" s="91"/>
      <c r="F1072" s="91"/>
      <c r="G1072" s="91"/>
      <c r="H1072" s="91"/>
      <c r="I1072" s="91"/>
      <c r="J1072" s="91"/>
      <c r="K1072" s="91"/>
      <c r="L1072" s="91"/>
      <c r="M1072" s="91"/>
      <c r="N1072" s="91"/>
      <c r="O1072" s="91"/>
      <c r="P1072" s="91"/>
      <c r="Q1072" s="4"/>
      <c r="AN1072" s="63" t="s">
        <v>4303</v>
      </c>
      <c r="AZ1072" s="37" t="str">
        <f>IFERROR(IF(COUNTA(H1072,I1072,J1072)=3,DATE(J1072,MATCH(I1072,{"Jan";"Feb";"Mar";"Apr";"May";"Jun";"Jul";"Aug";"Sep";"Oct";"Nov";"Dec"},0),H1072),""),"")</f>
        <v/>
      </c>
    </row>
    <row r="1073" spans="1:79" x14ac:dyDescent="0.25">
      <c r="A1073" s="51"/>
      <c r="B1073" s="4"/>
      <c r="C1073" s="25"/>
      <c r="D1073" s="25"/>
      <c r="E1073" s="25"/>
      <c r="F1073" s="25"/>
      <c r="G1073" s="4"/>
      <c r="H1073" s="19" t="s">
        <v>92</v>
      </c>
      <c r="I1073" s="4"/>
      <c r="J1073" s="4"/>
      <c r="K1073" s="4"/>
      <c r="L1073" s="51"/>
      <c r="M1073" s="4"/>
      <c r="N1073" s="4"/>
      <c r="O1073" s="4"/>
      <c r="P1073" s="4"/>
      <c r="Q1073" s="4"/>
      <c r="AN1073" s="63" t="s">
        <v>4304</v>
      </c>
      <c r="AZ1073" s="37" t="str">
        <f>IFERROR(IF(COUNTA(H1073,I1073,J1073)=3,DATE(J1073,MATCH(I1073,{"Jan";"Feb";"Mar";"Apr";"May";"Jun";"Jul";"Aug";"Sep";"Oct";"Nov";"Dec"},0),H1073),""),"")</f>
        <v/>
      </c>
    </row>
    <row r="1074" spans="1:79" x14ac:dyDescent="0.25">
      <c r="A1074" s="51"/>
      <c r="B1074" s="4"/>
      <c r="C1074" s="25" t="s">
        <v>35</v>
      </c>
      <c r="D1074" s="25" t="s">
        <v>36</v>
      </c>
      <c r="E1074" s="25"/>
      <c r="F1074" s="25" t="s">
        <v>315</v>
      </c>
      <c r="G1074" s="4"/>
      <c r="H1074" s="25" t="s">
        <v>47</v>
      </c>
      <c r="I1074" s="25" t="s">
        <v>48</v>
      </c>
      <c r="J1074" s="25" t="s">
        <v>49</v>
      </c>
      <c r="K1074" s="4"/>
      <c r="L1074" s="51"/>
      <c r="M1074" s="4"/>
      <c r="N1074" s="4"/>
      <c r="O1074" s="4"/>
      <c r="P1074" s="4"/>
      <c r="Q1074" s="4"/>
      <c r="AN1074" s="63" t="s">
        <v>4305</v>
      </c>
      <c r="AZ1074" s="37" t="str">
        <f>IFERROR(IF(COUNTA(H1074,I1074,J1074)=3,DATE(J1074,MATCH(I1074,{"Jan";"Feb";"Mar";"Apr";"May";"Jun";"Jul";"Aug";"Sep";"Oct";"Nov";"Dec"},0),H1074),""),"")</f>
        <v/>
      </c>
    </row>
    <row r="1075" spans="1:79" x14ac:dyDescent="0.25">
      <c r="A1075" s="51"/>
      <c r="B1075" s="34" t="str">
        <f xml:space="preserve"> C1062&amp;" Target Lesion (T2)"</f>
        <v>V7 Target Lesion (T2)</v>
      </c>
      <c r="C1075" s="16"/>
      <c r="D1075" s="15" t="s">
        <v>9</v>
      </c>
      <c r="E1075" s="4"/>
      <c r="F1075" s="17"/>
      <c r="G1075" s="4"/>
      <c r="H1075" s="32"/>
      <c r="I1075" s="32"/>
      <c r="J1075" s="32"/>
      <c r="K1075" s="4"/>
      <c r="L1075" s="51"/>
      <c r="M1075" s="51"/>
      <c r="N1075" s="51"/>
      <c r="O1075" s="51"/>
      <c r="P1075" s="51"/>
      <c r="Q1075" s="4"/>
      <c r="AN1075" s="63" t="s">
        <v>4306</v>
      </c>
      <c r="AZ1075" s="37" t="str">
        <f>IFERROR(IF(COUNTA(H1075,I1075,J1075)=3,DATE(J1075,MATCH(I1075,{"Jan";"Feb";"Mar";"Apr";"May";"Jun";"Jul";"Aug";"Sep";"Oct";"Nov";"Dec"},0),H1075),""),"")</f>
        <v/>
      </c>
    </row>
    <row r="1076" spans="1:79" x14ac:dyDescent="0.25">
      <c r="A1076" s="51"/>
      <c r="B1076" s="23" t="s">
        <v>1184</v>
      </c>
      <c r="C1076" s="23" t="s">
        <v>1185</v>
      </c>
      <c r="D1076" s="23" t="s">
        <v>1186</v>
      </c>
      <c r="E1076" s="26"/>
      <c r="F1076" s="23" t="s">
        <v>1187</v>
      </c>
      <c r="G1076" s="26"/>
      <c r="H1076" s="23" t="s">
        <v>1188</v>
      </c>
      <c r="I1076" s="23" t="s">
        <v>1189</v>
      </c>
      <c r="J1076" s="23" t="s">
        <v>1190</v>
      </c>
      <c r="K1076" s="4"/>
      <c r="L1076" s="27"/>
      <c r="M1076" s="28"/>
      <c r="N1076" s="27"/>
      <c r="O1076" s="28"/>
      <c r="P1076" s="27"/>
      <c r="Q1076" s="4"/>
      <c r="AN1076" s="63" t="s">
        <v>4307</v>
      </c>
      <c r="AZ1076" s="37" t="str">
        <f>IFERROR(IF(COUNTA(H1076,I1076,J1076)=3,DATE(J1076,MATCH(I1076,{"Jan";"Feb";"Mar";"Apr";"May";"Jun";"Jul";"Aug";"Sep";"Oct";"Nov";"Dec"},0),H1076),""),"")</f>
        <v/>
      </c>
    </row>
    <row r="1077" spans="1:79" x14ac:dyDescent="0.25">
      <c r="A1077" s="51"/>
      <c r="B1077" s="90" t="str">
        <f ca="1">BA1077&amp;BB1077&amp;BC1077&amp;BD1077&amp;BE1077&amp;BF1077&amp;BG1077&amp;BH1077&amp;BI1077&amp;BJ1077&amp;BK1077&amp;BL1077&amp;BM1077</f>
        <v/>
      </c>
      <c r="C1077" s="91"/>
      <c r="D1077" s="91"/>
      <c r="E1077" s="91"/>
      <c r="F1077" s="91"/>
      <c r="G1077" s="91"/>
      <c r="H1077" s="91"/>
      <c r="I1077" s="91"/>
      <c r="J1077" s="91"/>
      <c r="K1077" s="91"/>
      <c r="L1077" s="91"/>
      <c r="M1077" s="91"/>
      <c r="N1077" s="91"/>
      <c r="O1077" s="91"/>
      <c r="P1077" s="91"/>
      <c r="Q1077" s="4"/>
      <c r="AN1077" s="63" t="s">
        <v>4308</v>
      </c>
      <c r="AZ1077" s="37" t="str">
        <f>IFERROR(IF(COUNTA(H1077,I1077,J1077)=3,DATE(J1077,MATCH(I1077,{"Jan";"Feb";"Mar";"Apr";"May";"Jun";"Jul";"Aug";"Sep";"Oct";"Nov";"Dec"},0),H1077),""),"")</f>
        <v/>
      </c>
      <c r="BA1077" s="37" t="str">
        <f>IF(AND(C1065="",H1075="",C1075&lt;&gt;""),"Please enter a complete visit or assessment date.  ","")</f>
        <v/>
      </c>
      <c r="BB1077" s="37" t="str">
        <f>IF(C1075="","",IF(AND(COUNTA(C1065,D1065,E1065)&gt;1,COUNTA(C1065,D1065,E1065)&lt;3),"Please enter a complete visit date.  ",IF(COUNTA(C1065,D1065,E1065)=0,"",IF(COUNTIF(AN$2:AN$7306,C1065&amp;D1065&amp;E1065)&gt;0,"","Enter a valid visit date.  "))))</f>
        <v/>
      </c>
      <c r="BC1077" s="37" t="str">
        <f>IF(AND(COUNTA(H1075,I1075,J1075)&gt;1,COUNTA(H1075,I1075,J1075)&lt;3),"Please enter a complete assessment date.  ",IF(COUNTA(H1075,I1075,J1075)=0,"",IF(COUNTIF(AN$2:AN$7306,H1075&amp;I1075&amp;J1075)&gt;0,"","Enter a valid assessment date.  ")))</f>
        <v/>
      </c>
      <c r="BD1077" s="37" t="str">
        <f t="shared" ref="BD1077" si="540">IF(AND(C1075="",H1075&amp;I1075&amp;H1075&amp;J1075&lt;&gt;""),"Information on this lesion exists, but no evaluation result is entered.  ","")</f>
        <v/>
      </c>
      <c r="BE1077" s="37" t="str">
        <f ca="1">IF(C1075="","",IF(AZ1065="","",IF(AZ1065&gt;NOW(),"Visit date is in the future.  ","")))</f>
        <v/>
      </c>
      <c r="BF1077" s="37" t="str">
        <f t="shared" ref="BF1077" ca="1" si="541">IF(AZ1075&lt;&gt;"",IF(AZ1075&gt;NOW(),"Assessment date is in the future.  ",""),"")</f>
        <v/>
      </c>
      <c r="BG1077" s="37" t="str">
        <f t="shared" ref="BG1077" si="542">IF(AND(C1075&lt;&gt;"",F1075&lt;&gt;""),"The result cannot be provided if indicated as Not Done.  ","")</f>
        <v/>
      </c>
      <c r="BH1077" s="37" t="str">
        <f>IF(AZ1065="","",IF(AZ1065&lt;=AZ1059,"Visit date is not after visit or assessment dates in the prior visit.  ",""))</f>
        <v/>
      </c>
      <c r="BI1077" s="37" t="str">
        <f>IF(AZ1075&lt;&gt;"",IF(AZ1075&lt;=AZ1059,"Assessment date is not after visit or assessment dates in the prior visit.  ",""),"")</f>
        <v/>
      </c>
      <c r="BJ1077" s="37" t="str">
        <f>IF(AND(C1062="",OR(C1075&lt;&gt;"",F1075&lt;&gt;"")),"The Visit ID is missing.  ","")</f>
        <v/>
      </c>
      <c r="BK1077" s="37" t="str">
        <f>IF(AND(OR(C1075&lt;&gt;"",F1075&lt;&gt;""),C$25=""),"No V0 lesion information exists for this same lesion (if you are adding a NEW lesion, go to New Lesion section).  ","")</f>
        <v/>
      </c>
      <c r="BL1077" s="37" t="str">
        <f t="shared" ref="BL1077" si="543">IF(AND(C1075&lt;&gt;"",D1075=""),"Select a Unit.  ","")</f>
        <v/>
      </c>
      <c r="BM1077" s="37" t="str">
        <f>IF(AND(C1075&lt;&gt;"",COUNTIF(AJ$2:AJ$21,C1062)&gt;1),"Visit ID already used.  ","")</f>
        <v/>
      </c>
      <c r="CA1077" s="37" t="e">
        <f ca="1">IF(BA1077&amp;BB1077&amp;BC1077&amp;BD1077&amp;BE1077&amp;BF1077&amp;BG1077&amp;BH1077&amp;BI1077&amp;BJ1077&amp;BK1077&amp;BL1077&amp;BM1077&amp;BN1077&amp;BO1077&amp;BP1077&amp;BQ1077&amp;BR1077&amp;BS1077&amp;BT1077&amp;BU1077&amp;#REF!&amp;BW1077&amp;BX1077&amp;BY1077&amp;BZ1077&lt;&gt;"","V7Issue","V7Clean")</f>
        <v>#REF!</v>
      </c>
    </row>
    <row r="1078" spans="1:79" x14ac:dyDescent="0.25">
      <c r="A1078" s="51"/>
      <c r="B1078" s="91"/>
      <c r="C1078" s="91"/>
      <c r="D1078" s="91"/>
      <c r="E1078" s="91"/>
      <c r="F1078" s="91"/>
      <c r="G1078" s="91"/>
      <c r="H1078" s="91"/>
      <c r="I1078" s="91"/>
      <c r="J1078" s="91"/>
      <c r="K1078" s="91"/>
      <c r="L1078" s="91"/>
      <c r="M1078" s="91"/>
      <c r="N1078" s="91"/>
      <c r="O1078" s="91"/>
      <c r="P1078" s="91"/>
      <c r="Q1078" s="4"/>
      <c r="AN1078" s="63" t="s">
        <v>4309</v>
      </c>
      <c r="AZ1078" s="37" t="str">
        <f>IFERROR(IF(COUNTA(H1078,I1078,J1078)=3,DATE(J1078,MATCH(I1078,{"Jan";"Feb";"Mar";"Apr";"May";"Jun";"Jul";"Aug";"Sep";"Oct";"Nov";"Dec"},0),H1078),""),"")</f>
        <v/>
      </c>
    </row>
    <row r="1079" spans="1:79" x14ac:dyDescent="0.25">
      <c r="A1079" s="51"/>
      <c r="B1079" s="4"/>
      <c r="C1079" s="25"/>
      <c r="D1079" s="25"/>
      <c r="E1079" s="25"/>
      <c r="F1079" s="25"/>
      <c r="G1079" s="4"/>
      <c r="H1079" s="19" t="s">
        <v>92</v>
      </c>
      <c r="I1079" s="4"/>
      <c r="J1079" s="4"/>
      <c r="K1079" s="4"/>
      <c r="L1079" s="51"/>
      <c r="M1079" s="4"/>
      <c r="N1079" s="4"/>
      <c r="O1079" s="4"/>
      <c r="P1079" s="4"/>
      <c r="Q1079" s="4"/>
      <c r="AN1079" s="63" t="s">
        <v>4310</v>
      </c>
      <c r="AZ1079" s="37" t="str">
        <f>IFERROR(IF(COUNTA(H1079,I1079,J1079)=3,DATE(J1079,MATCH(I1079,{"Jan";"Feb";"Mar";"Apr";"May";"Jun";"Jul";"Aug";"Sep";"Oct";"Nov";"Dec"},0),H1079),""),"")</f>
        <v/>
      </c>
    </row>
    <row r="1080" spans="1:79" x14ac:dyDescent="0.25">
      <c r="A1080" s="51"/>
      <c r="B1080" s="4"/>
      <c r="C1080" s="25" t="s">
        <v>35</v>
      </c>
      <c r="D1080" s="25" t="s">
        <v>36</v>
      </c>
      <c r="E1080" s="25"/>
      <c r="F1080" s="25" t="s">
        <v>315</v>
      </c>
      <c r="G1080" s="4"/>
      <c r="H1080" s="25" t="s">
        <v>47</v>
      </c>
      <c r="I1080" s="25" t="s">
        <v>48</v>
      </c>
      <c r="J1080" s="25" t="s">
        <v>49</v>
      </c>
      <c r="K1080" s="4"/>
      <c r="L1080" s="51"/>
      <c r="M1080" s="4"/>
      <c r="N1080" s="4"/>
      <c r="O1080" s="4"/>
      <c r="P1080" s="4"/>
      <c r="Q1080" s="4"/>
      <c r="AN1080" s="63" t="s">
        <v>4311</v>
      </c>
      <c r="AZ1080" s="37" t="str">
        <f>IFERROR(IF(COUNTA(H1080,I1080,J1080)=3,DATE(J1080,MATCH(I1080,{"Jan";"Feb";"Mar";"Apr";"May";"Jun";"Jul";"Aug";"Sep";"Oct";"Nov";"Dec"},0),H1080),""),"")</f>
        <v/>
      </c>
    </row>
    <row r="1081" spans="1:79" x14ac:dyDescent="0.25">
      <c r="A1081" s="51"/>
      <c r="B1081" s="34" t="str">
        <f xml:space="preserve"> C1062&amp;"  Target Lesion (T3)"</f>
        <v>V7  Target Lesion (T3)</v>
      </c>
      <c r="C1081" s="16"/>
      <c r="D1081" s="15" t="s">
        <v>9</v>
      </c>
      <c r="E1081" s="4"/>
      <c r="F1081" s="17"/>
      <c r="G1081" s="4"/>
      <c r="H1081" s="32"/>
      <c r="I1081" s="32"/>
      <c r="J1081" s="32"/>
      <c r="K1081" s="4"/>
      <c r="L1081" s="51"/>
      <c r="M1081" s="51"/>
      <c r="N1081" s="51"/>
      <c r="O1081" s="51"/>
      <c r="P1081" s="51"/>
      <c r="Q1081" s="4"/>
      <c r="AN1081" s="63" t="s">
        <v>4312</v>
      </c>
      <c r="AZ1081" s="37" t="str">
        <f>IFERROR(IF(COUNTA(H1081,I1081,J1081)=3,DATE(J1081,MATCH(I1081,{"Jan";"Feb";"Mar";"Apr";"May";"Jun";"Jul";"Aug";"Sep";"Oct";"Nov";"Dec"},0),H1081),""),"")</f>
        <v/>
      </c>
    </row>
    <row r="1082" spans="1:79" x14ac:dyDescent="0.25">
      <c r="A1082" s="51"/>
      <c r="B1082" s="23" t="s">
        <v>1191</v>
      </c>
      <c r="C1082" s="23" t="s">
        <v>1192</v>
      </c>
      <c r="D1082" s="23" t="s">
        <v>1193</v>
      </c>
      <c r="E1082" s="26"/>
      <c r="F1082" s="23" t="s">
        <v>1194</v>
      </c>
      <c r="G1082" s="26"/>
      <c r="H1082" s="23" t="s">
        <v>1195</v>
      </c>
      <c r="I1082" s="23" t="s">
        <v>1196</v>
      </c>
      <c r="J1082" s="23" t="s">
        <v>1197</v>
      </c>
      <c r="K1082" s="4"/>
      <c r="L1082" s="27"/>
      <c r="M1082" s="28"/>
      <c r="N1082" s="27"/>
      <c r="O1082" s="28"/>
      <c r="P1082" s="27"/>
      <c r="Q1082" s="4"/>
      <c r="AN1082" s="63" t="s">
        <v>4313</v>
      </c>
      <c r="AZ1082" s="37" t="str">
        <f>IFERROR(IF(COUNTA(H1082,I1082,J1082)=3,DATE(J1082,MATCH(I1082,{"Jan";"Feb";"Mar";"Apr";"May";"Jun";"Jul";"Aug";"Sep";"Oct";"Nov";"Dec"},0),H1082),""),"")</f>
        <v/>
      </c>
    </row>
    <row r="1083" spans="1:79" x14ac:dyDescent="0.25">
      <c r="A1083" s="51"/>
      <c r="B1083" s="90" t="str">
        <f ca="1">BA1083&amp;BB1083&amp;BC1083&amp;BD1083&amp;BE1083&amp;BF1083&amp;BG1083&amp;BH1083&amp;BI1083&amp;BJ1083&amp;BK1083&amp;BL1083&amp;BM1083</f>
        <v/>
      </c>
      <c r="C1083" s="91"/>
      <c r="D1083" s="91"/>
      <c r="E1083" s="91"/>
      <c r="F1083" s="91"/>
      <c r="G1083" s="91"/>
      <c r="H1083" s="91"/>
      <c r="I1083" s="91"/>
      <c r="J1083" s="91"/>
      <c r="K1083" s="91"/>
      <c r="L1083" s="91"/>
      <c r="M1083" s="91"/>
      <c r="N1083" s="91"/>
      <c r="O1083" s="91"/>
      <c r="P1083" s="91"/>
      <c r="Q1083" s="4"/>
      <c r="AN1083" s="63" t="s">
        <v>4314</v>
      </c>
      <c r="AZ1083" s="37" t="str">
        <f>IFERROR(IF(COUNTA(H1083,I1083,J1083)=3,DATE(J1083,MATCH(I1083,{"Jan";"Feb";"Mar";"Apr";"May";"Jun";"Jul";"Aug";"Sep";"Oct";"Nov";"Dec"},0),H1083),""),"")</f>
        <v/>
      </c>
      <c r="BA1083" s="37" t="str">
        <f>IF(AND(C1065="",H1081="",C1081&lt;&gt;""),"Please enter a complete visit or assessment date.  ","")</f>
        <v/>
      </c>
      <c r="BB1083" s="37" t="str">
        <f>IF(C1081="","",IF(AND(COUNTA(C1065,D1065,E1065)&gt;1,COUNTA(C1065,D1065,E1065)&lt;3),"Please enter a complete visit date.  ",IF(COUNTA(C1065,D1065,E1065)=0,"",IF(COUNTIF(AN$2:AN$7306,C1065&amp;D1065&amp;E1065)&gt;0,"","Enter a valid visit date.  "))))</f>
        <v/>
      </c>
      <c r="BC1083" s="37" t="str">
        <f>IF(AND(COUNTA(H1081,I1081,J1081)&gt;1,COUNTA(H1081,I1081,J1081)&lt;3),"Please enter a complete assessment date.  ",IF(COUNTA(H1081,I1081,J1081)=0,"",IF(COUNTIF(AN$2:AN$7306,H1081&amp;I1081&amp;J1081)&gt;0,"","Enter a valid assessment date.  ")))</f>
        <v/>
      </c>
      <c r="BD1083" s="37" t="str">
        <f t="shared" ref="BD1083" si="544">IF(AND(C1081="",H1081&amp;I1081&amp;H1081&amp;J1081&lt;&gt;""),"Information on this lesion exists, but no evaluation result is entered.  ","")</f>
        <v/>
      </c>
      <c r="BE1083" s="37" t="str">
        <f ca="1">IF(C1081="","",IF(AZ1065="","",IF(AZ1065&gt;NOW(),"Visit date is in the future.  ","")))</f>
        <v/>
      </c>
      <c r="BF1083" s="37" t="str">
        <f t="shared" ref="BF1083" ca="1" si="545">IF(AZ1081&lt;&gt;"",IF(AZ1081&gt;NOW(),"Assessment date is in the future.  ",""),"")</f>
        <v/>
      </c>
      <c r="BG1083" s="37" t="str">
        <f t="shared" ref="BG1083" si="546">IF(AND(C1081&lt;&gt;"",F1081&lt;&gt;""),"The result cannot be provided if indicated as Not Done.  ","")</f>
        <v/>
      </c>
      <c r="BH1083" s="37" t="str">
        <f>IF(AZ1065="","",IF(AZ1065&lt;=AZ1059,"Visit date is not after visit or assessment dates in the prior visit.  ",""))</f>
        <v/>
      </c>
      <c r="BI1083" s="37" t="str">
        <f>IF(AZ1081&lt;&gt;"",IF(AZ1081&lt;=AZ1059,"Assessment date is not after visit or assessment dates in the prior visit.  ",""),"")</f>
        <v/>
      </c>
      <c r="BJ1083" s="37" t="str">
        <f>IF(AND(C1062="",OR(C1081&lt;&gt;"",F1081&lt;&gt;"")),"The Visit ID is missing.  ","")</f>
        <v/>
      </c>
      <c r="BK1083" s="37" t="str">
        <f>IF(AND(OR(C1081&lt;&gt;"",F1081&lt;&gt;""),C$31=""),"No V0 lesion information exists for this same lesion (if you are adding a NEW lesion, go to New Lesion section).  ","")</f>
        <v/>
      </c>
      <c r="BL1083" s="37" t="str">
        <f t="shared" ref="BL1083" si="547">IF(AND(C1081&lt;&gt;"",D1081=""),"Select a Unit.  ","")</f>
        <v/>
      </c>
      <c r="BM1083" s="37" t="str">
        <f>IF(AND(C1081&lt;&gt;"",COUNTIF(AJ$2:AJ$21,C1062)&gt;1),"Visit ID already used.  ","")</f>
        <v/>
      </c>
      <c r="CA1083" s="37" t="e">
        <f ca="1">IF(BA1083&amp;BB1083&amp;BC1083&amp;BD1083&amp;BE1083&amp;BF1083&amp;BG1083&amp;BH1083&amp;BI1083&amp;BJ1083&amp;BK1083&amp;BL1083&amp;BM1083&amp;BN1083&amp;BO1083&amp;BP1083&amp;BQ1083&amp;BR1083&amp;BS1083&amp;BT1083&amp;BU1083&amp;#REF!&amp;BW1083&amp;BX1083&amp;BY1083&amp;BZ1083&lt;&gt;"","V7Issue","V7Clean")</f>
        <v>#REF!</v>
      </c>
    </row>
    <row r="1084" spans="1:79" x14ac:dyDescent="0.25">
      <c r="A1084" s="51"/>
      <c r="B1084" s="91"/>
      <c r="C1084" s="91"/>
      <c r="D1084" s="91"/>
      <c r="E1084" s="91"/>
      <c r="F1084" s="91"/>
      <c r="G1084" s="91"/>
      <c r="H1084" s="91"/>
      <c r="I1084" s="91"/>
      <c r="J1084" s="91"/>
      <c r="K1084" s="91"/>
      <c r="L1084" s="91"/>
      <c r="M1084" s="91"/>
      <c r="N1084" s="91"/>
      <c r="O1084" s="91"/>
      <c r="P1084" s="91"/>
      <c r="Q1084" s="4"/>
      <c r="AN1084" s="63" t="s">
        <v>4315</v>
      </c>
      <c r="AZ1084" s="37" t="str">
        <f>IFERROR(IF(COUNTA(H1084,I1084,J1084)=3,DATE(J1084,MATCH(I1084,{"Jan";"Feb";"Mar";"Apr";"May";"Jun";"Jul";"Aug";"Sep";"Oct";"Nov";"Dec"},0),H1084),""),"")</f>
        <v/>
      </c>
    </row>
    <row r="1085" spans="1:79" x14ac:dyDescent="0.25">
      <c r="A1085" s="51"/>
      <c r="B1085" s="4"/>
      <c r="C1085" s="25"/>
      <c r="D1085" s="25"/>
      <c r="E1085" s="25"/>
      <c r="F1085" s="25"/>
      <c r="G1085" s="4"/>
      <c r="H1085" s="19" t="s">
        <v>92</v>
      </c>
      <c r="I1085" s="4"/>
      <c r="J1085" s="4"/>
      <c r="K1085" s="4"/>
      <c r="L1085" s="51"/>
      <c r="M1085" s="4"/>
      <c r="N1085" s="4"/>
      <c r="O1085" s="4"/>
      <c r="P1085" s="4"/>
      <c r="Q1085" s="4"/>
      <c r="AN1085" s="63" t="s">
        <v>4316</v>
      </c>
      <c r="AZ1085" s="37" t="str">
        <f>IFERROR(IF(COUNTA(H1085,I1085,J1085)=3,DATE(J1085,MATCH(I1085,{"Jan";"Feb";"Mar";"Apr";"May";"Jun";"Jul";"Aug";"Sep";"Oct";"Nov";"Dec"},0),H1085),""),"")</f>
        <v/>
      </c>
    </row>
    <row r="1086" spans="1:79" x14ac:dyDescent="0.25">
      <c r="A1086" s="51"/>
      <c r="B1086" s="4"/>
      <c r="C1086" s="25" t="s">
        <v>35</v>
      </c>
      <c r="D1086" s="25" t="s">
        <v>36</v>
      </c>
      <c r="E1086" s="25"/>
      <c r="F1086" s="25" t="s">
        <v>315</v>
      </c>
      <c r="G1086" s="4"/>
      <c r="H1086" s="25" t="s">
        <v>47</v>
      </c>
      <c r="I1086" s="25" t="s">
        <v>48</v>
      </c>
      <c r="J1086" s="25" t="s">
        <v>49</v>
      </c>
      <c r="K1086" s="4"/>
      <c r="L1086" s="51"/>
      <c r="M1086" s="4"/>
      <c r="N1086" s="4"/>
      <c r="O1086" s="4"/>
      <c r="P1086" s="4"/>
      <c r="Q1086" s="4"/>
      <c r="AN1086" s="63" t="s">
        <v>4317</v>
      </c>
      <c r="AZ1086" s="37" t="str">
        <f>IFERROR(IF(COUNTA(H1086,I1086,J1086)=3,DATE(J1086,MATCH(I1086,{"Jan";"Feb";"Mar";"Apr";"May";"Jun";"Jul";"Aug";"Sep";"Oct";"Nov";"Dec"},0),H1086),""),"")</f>
        <v/>
      </c>
    </row>
    <row r="1087" spans="1:79" x14ac:dyDescent="0.25">
      <c r="A1087" s="51"/>
      <c r="B1087" s="34" t="str">
        <f xml:space="preserve"> C1062&amp;"  Target Lesion (T4)"</f>
        <v>V7  Target Lesion (T4)</v>
      </c>
      <c r="C1087" s="16"/>
      <c r="D1087" s="15" t="s">
        <v>9</v>
      </c>
      <c r="E1087" s="4"/>
      <c r="F1087" s="17"/>
      <c r="G1087" s="4"/>
      <c r="H1087" s="32"/>
      <c r="I1087" s="32"/>
      <c r="J1087" s="32"/>
      <c r="K1087" s="4"/>
      <c r="L1087" s="51"/>
      <c r="M1087" s="51"/>
      <c r="N1087" s="51"/>
      <c r="O1087" s="51"/>
      <c r="P1087" s="51"/>
      <c r="Q1087" s="4"/>
      <c r="AN1087" s="63" t="s">
        <v>4318</v>
      </c>
      <c r="AZ1087" s="37" t="str">
        <f>IFERROR(IF(COUNTA(H1087,I1087,J1087)=3,DATE(J1087,MATCH(I1087,{"Jan";"Feb";"Mar";"Apr";"May";"Jun";"Jul";"Aug";"Sep";"Oct";"Nov";"Dec"},0),H1087),""),"")</f>
        <v/>
      </c>
    </row>
    <row r="1088" spans="1:79" x14ac:dyDescent="0.25">
      <c r="A1088" s="51"/>
      <c r="B1088" s="23" t="s">
        <v>1198</v>
      </c>
      <c r="C1088" s="23" t="s">
        <v>1199</v>
      </c>
      <c r="D1088" s="23" t="s">
        <v>1200</v>
      </c>
      <c r="E1088" s="26"/>
      <c r="F1088" s="23" t="s">
        <v>1201</v>
      </c>
      <c r="G1088" s="26"/>
      <c r="H1088" s="23" t="s">
        <v>1202</v>
      </c>
      <c r="I1088" s="23" t="s">
        <v>1203</v>
      </c>
      <c r="J1088" s="23" t="s">
        <v>1204</v>
      </c>
      <c r="K1088" s="4"/>
      <c r="L1088" s="27"/>
      <c r="M1088" s="28"/>
      <c r="N1088" s="27"/>
      <c r="O1088" s="28"/>
      <c r="P1088" s="27"/>
      <c r="Q1088" s="4"/>
      <c r="AN1088" s="63" t="s">
        <v>4319</v>
      </c>
      <c r="AZ1088" s="37" t="str">
        <f>IFERROR(IF(COUNTA(H1088,I1088,J1088)=3,DATE(J1088,MATCH(I1088,{"Jan";"Feb";"Mar";"Apr";"May";"Jun";"Jul";"Aug";"Sep";"Oct";"Nov";"Dec"},0),H1088),""),"")</f>
        <v/>
      </c>
    </row>
    <row r="1089" spans="1:79" x14ac:dyDescent="0.25">
      <c r="A1089" s="51"/>
      <c r="B1089" s="90" t="str">
        <f ca="1">BA1089&amp;BB1089&amp;BC1089&amp;BD1089&amp;BE1089&amp;BF1089&amp;BG1089&amp;BH1089&amp;BI1089&amp;BJ1089&amp;BK1089&amp;BL1089&amp;BM1089</f>
        <v/>
      </c>
      <c r="C1089" s="91"/>
      <c r="D1089" s="91"/>
      <c r="E1089" s="91"/>
      <c r="F1089" s="91"/>
      <c r="G1089" s="91"/>
      <c r="H1089" s="91"/>
      <c r="I1089" s="91"/>
      <c r="J1089" s="91"/>
      <c r="K1089" s="91"/>
      <c r="L1089" s="91"/>
      <c r="M1089" s="91"/>
      <c r="N1089" s="91"/>
      <c r="O1089" s="91"/>
      <c r="P1089" s="91"/>
      <c r="Q1089" s="4"/>
      <c r="AN1089" s="63" t="s">
        <v>4320</v>
      </c>
      <c r="AZ1089" s="37" t="str">
        <f>IFERROR(IF(COUNTA(H1089,I1089,J1089)=3,DATE(J1089,MATCH(I1089,{"Jan";"Feb";"Mar";"Apr";"May";"Jun";"Jul";"Aug";"Sep";"Oct";"Nov";"Dec"},0),H1089),""),"")</f>
        <v/>
      </c>
      <c r="BA1089" s="37" t="str">
        <f>IF(AND(C1065="",H1087="",C1087&lt;&gt;""),"Please enter a complete visit or assessment date.  ","")</f>
        <v/>
      </c>
      <c r="BB1089" s="37" t="str">
        <f>IF(C1087="","",IF(AND(COUNTA(C1065,D1065,E1065)&gt;1,COUNTA(C1065,D1065,E1065)&lt;3),"Please enter a complete visit date.  ",IF(COUNTA(C1065,D1065,E1065)=0,"",IF(COUNTIF(AN$2:AN$7306,C1065&amp;D1065&amp;E1065)&gt;0,"","Enter a valid visit date.  "))))</f>
        <v/>
      </c>
      <c r="BC1089" s="37" t="str">
        <f>IF(AND(COUNTA(H1087,I1087,J1087)&gt;1,COUNTA(H1087,I1087,J1087)&lt;3),"Please enter a complete assessment date.  ",IF(COUNTA(H1087,I1087,J1087)=0,"",IF(COUNTIF(AN$2:AN$7306,H1087&amp;I1087&amp;J1087)&gt;0,"","Enter a valid assessment date.  ")))</f>
        <v/>
      </c>
      <c r="BD1089" s="37" t="str">
        <f t="shared" ref="BD1089" si="548">IF(AND(C1087="",H1087&amp;I1087&amp;H1087&amp;J1087&lt;&gt;""),"Information on this lesion exists, but no evaluation result is entered.  ","")</f>
        <v/>
      </c>
      <c r="BE1089" s="37" t="str">
        <f ca="1">IF(C1087="","",IF(AZ1065="","",IF(AZ1065&gt;NOW(),"Visit date is in the future.  ","")))</f>
        <v/>
      </c>
      <c r="BF1089" s="37" t="str">
        <f t="shared" ref="BF1089" ca="1" si="549">IF(AZ1087&lt;&gt;"",IF(AZ1087&gt;NOW(),"Assessment date is in the future.  ",""),"")</f>
        <v/>
      </c>
      <c r="BG1089" s="37" t="str">
        <f t="shared" ref="BG1089" si="550">IF(AND(C1087&lt;&gt;"",F1087&lt;&gt;""),"The result cannot be provided if indicated as Not Done.  ","")</f>
        <v/>
      </c>
      <c r="BH1089" s="37" t="str">
        <f>IF(AZ1065="","",IF(AZ1065&lt;=AZ1059,"Visit date is not after visit or assessment dates in the prior visit.  ",""))</f>
        <v/>
      </c>
      <c r="BI1089" s="37" t="str">
        <f>IF(AZ1087&lt;&gt;"",IF(AZ1087&lt;=AZ1059,"Assessment date is not after visit or assessment dates in the prior visit.  ",""),"")</f>
        <v/>
      </c>
      <c r="BJ1089" s="37" t="str">
        <f>IF(AND(C1062="",OR(C1087&lt;&gt;"",F1087&lt;&gt;"")),"The Visit ID is missing.  ","")</f>
        <v/>
      </c>
      <c r="BK1089" s="37" t="str">
        <f>IF(AND(OR(C1087&lt;&gt;"",F1087&lt;&gt;""),C$37=""),"No V0 lesion information exists for this same lesion (if you are adding a NEW lesion, go to New Lesion section).  ","")</f>
        <v/>
      </c>
      <c r="BL1089" s="37" t="str">
        <f t="shared" ref="BL1089" si="551">IF(AND(C1087&lt;&gt;"",D1087=""),"Select a Unit.  ","")</f>
        <v/>
      </c>
      <c r="BM1089" s="37" t="str">
        <f>IF(AND(C1087&lt;&gt;"",COUNTIF(AJ$2:AJ$21,C1062)&gt;1),"Visit ID already used.  ","")</f>
        <v/>
      </c>
      <c r="CA1089" s="37" t="e">
        <f ca="1">IF(BA1089&amp;BB1089&amp;BC1089&amp;BD1089&amp;BE1089&amp;BF1089&amp;BG1089&amp;BH1089&amp;BI1089&amp;BJ1089&amp;BK1089&amp;BL1089&amp;BM1089&amp;BN1089&amp;BO1089&amp;BP1089&amp;BQ1089&amp;BR1089&amp;BS1089&amp;BT1089&amp;BU1089&amp;#REF!&amp;BW1089&amp;BX1089&amp;BY1089&amp;BZ1089&lt;&gt;"","V7Issue","V7Clean")</f>
        <v>#REF!</v>
      </c>
    </row>
    <row r="1090" spans="1:79" x14ac:dyDescent="0.25">
      <c r="A1090" s="51"/>
      <c r="B1090" s="91"/>
      <c r="C1090" s="91"/>
      <c r="D1090" s="91"/>
      <c r="E1090" s="91"/>
      <c r="F1090" s="91"/>
      <c r="G1090" s="91"/>
      <c r="H1090" s="91"/>
      <c r="I1090" s="91"/>
      <c r="J1090" s="91"/>
      <c r="K1090" s="91"/>
      <c r="L1090" s="91"/>
      <c r="M1090" s="91"/>
      <c r="N1090" s="91"/>
      <c r="O1090" s="91"/>
      <c r="P1090" s="91"/>
      <c r="Q1090" s="51"/>
      <c r="R1090" s="67"/>
      <c r="S1090" s="67"/>
      <c r="T1090" s="67"/>
      <c r="U1090" s="67"/>
      <c r="V1090" s="67"/>
      <c r="W1090" s="67"/>
      <c r="X1090" s="67"/>
      <c r="Y1090" s="67"/>
      <c r="Z1090" s="67"/>
      <c r="AA1090" s="67"/>
      <c r="AB1090" s="67"/>
      <c r="AC1090" s="67"/>
      <c r="AD1090" s="67"/>
      <c r="AE1090" s="67"/>
      <c r="AF1090" s="67"/>
      <c r="AG1090" s="67"/>
      <c r="AH1090" s="67"/>
      <c r="AI1090" s="67"/>
      <c r="AK1090" s="67"/>
      <c r="AL1090" s="67"/>
      <c r="AM1090" s="67"/>
      <c r="AN1090" s="63" t="s">
        <v>4321</v>
      </c>
      <c r="AO1090" s="67"/>
      <c r="AP1090" s="67"/>
      <c r="AQ1090" s="67"/>
      <c r="AR1090" s="67"/>
      <c r="AS1090" s="67"/>
      <c r="AT1090" s="67"/>
      <c r="AU1090" s="67"/>
      <c r="AV1090" s="67"/>
      <c r="AW1090" s="67"/>
      <c r="AX1090" s="67"/>
      <c r="AY1090" s="67"/>
      <c r="AZ1090" s="37" t="str">
        <f>IFERROR(IF(COUNTA(H1090,I1090,J1090)=3,DATE(J1090,MATCH(I1090,{"Jan";"Feb";"Mar";"Apr";"May";"Jun";"Jul";"Aug";"Sep";"Oct";"Nov";"Dec"},0),H1090),""),"")</f>
        <v/>
      </c>
    </row>
    <row r="1091" spans="1:79" x14ac:dyDescent="0.25">
      <c r="A1091" s="51"/>
      <c r="B1091" s="4"/>
      <c r="C1091" s="25"/>
      <c r="D1091" s="25"/>
      <c r="E1091" s="25"/>
      <c r="F1091" s="25"/>
      <c r="G1091" s="4"/>
      <c r="H1091" s="19" t="s">
        <v>92</v>
      </c>
      <c r="I1091" s="4"/>
      <c r="J1091" s="4"/>
      <c r="K1091" s="4"/>
      <c r="L1091" s="51"/>
      <c r="M1091" s="4"/>
      <c r="N1091" s="4"/>
      <c r="O1091" s="4"/>
      <c r="P1091" s="4"/>
      <c r="Q1091" s="51"/>
      <c r="R1091" s="67"/>
      <c r="S1091" s="67"/>
      <c r="T1091" s="67"/>
      <c r="U1091" s="67"/>
      <c r="V1091" s="67"/>
      <c r="W1091" s="67"/>
      <c r="X1091" s="67"/>
      <c r="Y1091" s="67"/>
      <c r="Z1091" s="67"/>
      <c r="AA1091" s="67"/>
      <c r="AB1091" s="67"/>
      <c r="AC1091" s="67"/>
      <c r="AD1091" s="67"/>
      <c r="AE1091" s="67"/>
      <c r="AF1091" s="67"/>
      <c r="AG1091" s="67"/>
      <c r="AH1091" s="67"/>
      <c r="AI1091" s="67"/>
      <c r="AK1091" s="67"/>
      <c r="AL1091" s="67"/>
      <c r="AM1091" s="67"/>
      <c r="AN1091" s="63" t="s">
        <v>4322</v>
      </c>
      <c r="AO1091" s="67"/>
      <c r="AP1091" s="67"/>
      <c r="AQ1091" s="67"/>
      <c r="AR1091" s="67"/>
      <c r="AS1091" s="67"/>
      <c r="AT1091" s="67"/>
      <c r="AU1091" s="67"/>
      <c r="AV1091" s="67"/>
      <c r="AW1091" s="67"/>
      <c r="AX1091" s="67"/>
      <c r="AY1091" s="67"/>
      <c r="AZ1091" s="37" t="str">
        <f>IFERROR(IF(COUNTA(H1091,I1091,J1091)=3,DATE(J1091,MATCH(I1091,{"Jan";"Feb";"Mar";"Apr";"May";"Jun";"Jul";"Aug";"Sep";"Oct";"Nov";"Dec"},0),H1091),""),"")</f>
        <v/>
      </c>
    </row>
    <row r="1092" spans="1:79" x14ac:dyDescent="0.25">
      <c r="A1092" s="51"/>
      <c r="B1092" s="4"/>
      <c r="C1092" s="25" t="s">
        <v>35</v>
      </c>
      <c r="D1092" s="25" t="s">
        <v>36</v>
      </c>
      <c r="E1092" s="25"/>
      <c r="F1092" s="25" t="s">
        <v>315</v>
      </c>
      <c r="G1092" s="4"/>
      <c r="H1092" s="25" t="s">
        <v>47</v>
      </c>
      <c r="I1092" s="25" t="s">
        <v>48</v>
      </c>
      <c r="J1092" s="25" t="s">
        <v>49</v>
      </c>
      <c r="K1092" s="4"/>
      <c r="L1092" s="51"/>
      <c r="M1092" s="4"/>
      <c r="N1092" s="4"/>
      <c r="O1092" s="4"/>
      <c r="P1092" s="4"/>
      <c r="Q1092" s="51"/>
      <c r="R1092" s="67"/>
      <c r="S1092" s="67"/>
      <c r="T1092" s="67"/>
      <c r="U1092" s="67"/>
      <c r="V1092" s="67"/>
      <c r="W1092" s="67"/>
      <c r="X1092" s="67"/>
      <c r="Y1092" s="67"/>
      <c r="Z1092" s="67"/>
      <c r="AA1092" s="67"/>
      <c r="AB1092" s="67"/>
      <c r="AC1092" s="67"/>
      <c r="AD1092" s="67"/>
      <c r="AE1092" s="67"/>
      <c r="AF1092" s="67"/>
      <c r="AG1092" s="67"/>
      <c r="AH1092" s="67"/>
      <c r="AI1092" s="67"/>
      <c r="AK1092" s="67"/>
      <c r="AL1092" s="67"/>
      <c r="AM1092" s="67"/>
      <c r="AN1092" s="63" t="s">
        <v>4323</v>
      </c>
      <c r="AO1092" s="67"/>
      <c r="AP1092" s="67"/>
      <c r="AQ1092" s="67"/>
      <c r="AR1092" s="67"/>
      <c r="AS1092" s="67"/>
      <c r="AT1092" s="67"/>
      <c r="AU1092" s="67"/>
      <c r="AV1092" s="67"/>
      <c r="AW1092" s="67"/>
      <c r="AX1092" s="67"/>
      <c r="AY1092" s="67"/>
      <c r="AZ1092" s="37" t="str">
        <f>IFERROR(IF(COUNTA(H1092,I1092,J1092)=3,DATE(J1092,MATCH(I1092,{"Jan";"Feb";"Mar";"Apr";"May";"Jun";"Jul";"Aug";"Sep";"Oct";"Nov";"Dec"},0),H1092),""),"")</f>
        <v/>
      </c>
    </row>
    <row r="1093" spans="1:79" x14ac:dyDescent="0.25">
      <c r="A1093" s="51"/>
      <c r="B1093" s="34" t="str">
        <f xml:space="preserve"> C1062&amp;"  Target Lesion (T5)"</f>
        <v>V7  Target Lesion (T5)</v>
      </c>
      <c r="C1093" s="16"/>
      <c r="D1093" s="15" t="s">
        <v>9</v>
      </c>
      <c r="E1093" s="4"/>
      <c r="F1093" s="17"/>
      <c r="G1093" s="4"/>
      <c r="H1093" s="32"/>
      <c r="I1093" s="32"/>
      <c r="J1093" s="32"/>
      <c r="K1093" s="4"/>
      <c r="L1093" s="51"/>
      <c r="M1093" s="51"/>
      <c r="N1093" s="51"/>
      <c r="O1093" s="51"/>
      <c r="P1093" s="51"/>
      <c r="Q1093" s="51"/>
      <c r="R1093" s="67"/>
      <c r="S1093" s="67"/>
      <c r="T1093" s="67"/>
      <c r="U1093" s="67"/>
      <c r="V1093" s="67"/>
      <c r="W1093" s="67"/>
      <c r="X1093" s="67"/>
      <c r="Y1093" s="67"/>
      <c r="Z1093" s="67"/>
      <c r="AA1093" s="67"/>
      <c r="AB1093" s="67"/>
      <c r="AC1093" s="67"/>
      <c r="AD1093" s="67"/>
      <c r="AE1093" s="67"/>
      <c r="AF1093" s="67"/>
      <c r="AG1093" s="67"/>
      <c r="AH1093" s="67"/>
      <c r="AI1093" s="67"/>
      <c r="AK1093" s="67"/>
      <c r="AL1093" s="67"/>
      <c r="AM1093" s="67"/>
      <c r="AN1093" s="63" t="s">
        <v>4324</v>
      </c>
      <c r="AO1093" s="67"/>
      <c r="AP1093" s="67"/>
      <c r="AQ1093" s="67"/>
      <c r="AR1093" s="67"/>
      <c r="AS1093" s="67"/>
      <c r="AT1093" s="67"/>
      <c r="AU1093" s="67"/>
      <c r="AV1093" s="67"/>
      <c r="AW1093" s="67"/>
      <c r="AX1093" s="67"/>
      <c r="AY1093" s="67"/>
      <c r="AZ1093" s="37" t="str">
        <f>IFERROR(IF(COUNTA(H1093,I1093,J1093)=3,DATE(J1093,MATCH(I1093,{"Jan";"Feb";"Mar";"Apr";"May";"Jun";"Jul";"Aug";"Sep";"Oct";"Nov";"Dec"},0),H1093),""),"")</f>
        <v/>
      </c>
    </row>
    <row r="1094" spans="1:79" x14ac:dyDescent="0.25">
      <c r="A1094" s="51"/>
      <c r="B1094" s="23" t="s">
        <v>1205</v>
      </c>
      <c r="C1094" s="23" t="s">
        <v>1206</v>
      </c>
      <c r="D1094" s="23" t="s">
        <v>1207</v>
      </c>
      <c r="E1094" s="26"/>
      <c r="F1094" s="23" t="s">
        <v>1208</v>
      </c>
      <c r="G1094" s="26"/>
      <c r="H1094" s="23" t="s">
        <v>1209</v>
      </c>
      <c r="I1094" s="23" t="s">
        <v>1210</v>
      </c>
      <c r="J1094" s="23" t="s">
        <v>1211</v>
      </c>
      <c r="K1094" s="4"/>
      <c r="L1094" s="27"/>
      <c r="M1094" s="28"/>
      <c r="N1094" s="27"/>
      <c r="O1094" s="28"/>
      <c r="P1094" s="27"/>
      <c r="Q1094" s="51"/>
      <c r="R1094" s="67"/>
      <c r="S1094" s="67"/>
      <c r="T1094" s="67"/>
      <c r="U1094" s="67"/>
      <c r="V1094" s="67"/>
      <c r="W1094" s="67"/>
      <c r="X1094" s="67"/>
      <c r="Y1094" s="67"/>
      <c r="Z1094" s="67"/>
      <c r="AA1094" s="67"/>
      <c r="AB1094" s="67"/>
      <c r="AC1094" s="67"/>
      <c r="AD1094" s="67"/>
      <c r="AE1094" s="67"/>
      <c r="AF1094" s="67"/>
      <c r="AG1094" s="67"/>
      <c r="AH1094" s="67"/>
      <c r="AI1094" s="67"/>
      <c r="AK1094" s="67"/>
      <c r="AL1094" s="67"/>
      <c r="AM1094" s="67"/>
      <c r="AN1094" s="63" t="s">
        <v>4325</v>
      </c>
      <c r="AO1094" s="67"/>
      <c r="AP1094" s="67"/>
      <c r="AQ1094" s="67"/>
      <c r="AR1094" s="67"/>
      <c r="AS1094" s="67"/>
      <c r="AT1094" s="67"/>
      <c r="AU1094" s="67"/>
      <c r="AV1094" s="67"/>
      <c r="AW1094" s="67"/>
      <c r="AX1094" s="67"/>
      <c r="AY1094" s="67"/>
      <c r="AZ1094" s="37" t="str">
        <f>IFERROR(IF(COUNTA(H1094,I1094,J1094)=3,DATE(J1094,MATCH(I1094,{"Jan";"Feb";"Mar";"Apr";"May";"Jun";"Jul";"Aug";"Sep";"Oct";"Nov";"Dec"},0),H1094),""),"")</f>
        <v/>
      </c>
    </row>
    <row r="1095" spans="1:79" x14ac:dyDescent="0.25">
      <c r="A1095" s="51"/>
      <c r="B1095" s="90" t="str">
        <f ca="1">BA1095&amp;BB1095&amp;BC1095&amp;BD1095&amp;BE1095&amp;BF1095&amp;BG1095&amp;BH1095&amp;BI1095&amp;BJ1095&amp;BK1095&amp;BL1095&amp;BM1095</f>
        <v/>
      </c>
      <c r="C1095" s="91"/>
      <c r="D1095" s="91"/>
      <c r="E1095" s="91"/>
      <c r="F1095" s="91"/>
      <c r="G1095" s="91"/>
      <c r="H1095" s="91"/>
      <c r="I1095" s="91"/>
      <c r="J1095" s="91"/>
      <c r="K1095" s="91"/>
      <c r="L1095" s="91"/>
      <c r="M1095" s="91"/>
      <c r="N1095" s="91"/>
      <c r="O1095" s="91"/>
      <c r="P1095" s="91"/>
      <c r="Q1095" s="51"/>
      <c r="R1095" s="67"/>
      <c r="S1095" s="67"/>
      <c r="T1095" s="67"/>
      <c r="U1095" s="67"/>
      <c r="V1095" s="67"/>
      <c r="W1095" s="67"/>
      <c r="X1095" s="67"/>
      <c r="Y1095" s="67"/>
      <c r="Z1095" s="67"/>
      <c r="AA1095" s="67"/>
      <c r="AB1095" s="67"/>
      <c r="AC1095" s="67"/>
      <c r="AD1095" s="67"/>
      <c r="AE1095" s="67"/>
      <c r="AF1095" s="67"/>
      <c r="AG1095" s="67"/>
      <c r="AH1095" s="67"/>
      <c r="AI1095" s="67"/>
      <c r="AK1095" s="67"/>
      <c r="AL1095" s="67"/>
      <c r="AM1095" s="67"/>
      <c r="AN1095" s="63" t="s">
        <v>4326</v>
      </c>
      <c r="AO1095" s="67"/>
      <c r="AP1095" s="67"/>
      <c r="AQ1095" s="67"/>
      <c r="AR1095" s="67"/>
      <c r="AS1095" s="67"/>
      <c r="AT1095" s="67"/>
      <c r="AU1095" s="67"/>
      <c r="AV1095" s="67"/>
      <c r="AW1095" s="67"/>
      <c r="AX1095" s="67"/>
      <c r="AY1095" s="67"/>
      <c r="AZ1095" s="37" t="str">
        <f>IFERROR(IF(COUNTA(H1095,I1095,J1095)=3,DATE(J1095,MATCH(I1095,{"Jan";"Feb";"Mar";"Apr";"May";"Jun";"Jul";"Aug";"Sep";"Oct";"Nov";"Dec"},0),H1095),""),"")</f>
        <v/>
      </c>
      <c r="BA1095" s="37" t="str">
        <f>IF(AND(C1065="",H1093="",C1093&lt;&gt;""),"Please enter a complete visit or assessment date.  ","")</f>
        <v/>
      </c>
      <c r="BB1095" s="37" t="str">
        <f>IF(C1093="","",IF(AND(COUNTA(C1065,D1065,E1065)&gt;1,COUNTA(C1065,D1065,E1065)&lt;3),"Please enter a complete visit date.  ",IF(COUNTA(C1065,D1065,E1065)=0,"",IF(COUNTIF(AN$2:AN$7306,C1065&amp;D1065&amp;E1065)&gt;0,"","Enter a valid visit date.  "))))</f>
        <v/>
      </c>
      <c r="BC1095" s="37" t="str">
        <f>IF(AND(COUNTA(H1093,I1093,J1093)&gt;1,COUNTA(H1093,I1093,J1093)&lt;3),"Please enter a complete assessment date.  ",IF(COUNTA(H1093,I1093,J1093)=0,"",IF(COUNTIF(AN$2:AN$7306,H1093&amp;I1093&amp;J1093)&gt;0,"","Enter a valid assessment date.  ")))</f>
        <v/>
      </c>
      <c r="BD1095" s="37" t="str">
        <f t="shared" ref="BD1095" si="552">IF(AND(C1093="",H1093&amp;I1093&amp;H1093&amp;J1093&lt;&gt;""),"Information on this lesion exists, but no evaluation result is entered.  ","")</f>
        <v/>
      </c>
      <c r="BE1095" s="37" t="str">
        <f ca="1">IF(C1093="","",IF(AZ1065="","",IF(AZ1065&gt;NOW(),"Visit date is in the future.  ","")))</f>
        <v/>
      </c>
      <c r="BF1095" s="37" t="str">
        <f t="shared" ref="BF1095" ca="1" si="553">IF(AZ1093&lt;&gt;"",IF(AZ1093&gt;NOW(),"Assessment date is in the future.  ",""),"")</f>
        <v/>
      </c>
      <c r="BG1095" s="37" t="str">
        <f t="shared" ref="BG1095" si="554">IF(AND(C1093&lt;&gt;"",F1093&lt;&gt;""),"The result cannot be provided if indicated as Not Done.  ","")</f>
        <v/>
      </c>
      <c r="BH1095" s="37" t="str">
        <f>IF(AZ1065="","",IF(AZ1065&lt;=AZ1059,"Visit date is not after visit or assessment dates in the prior visit.  ",""))</f>
        <v/>
      </c>
      <c r="BI1095" s="37" t="str">
        <f>IF(AZ1093&lt;&gt;"",IF(AZ1093&lt;=AZ1059,"Assessment date is not after visit or assessment dates in the prior visit.  ",""),"")</f>
        <v/>
      </c>
      <c r="BJ1095" s="37" t="str">
        <f>IF(AND(C1062="",OR(C1093&lt;&gt;"",F1093&lt;&gt;"")),"The Visit ID is missing.  ","")</f>
        <v/>
      </c>
      <c r="BK1095" s="37" t="str">
        <f>IF(AND(OR(C1093&lt;&gt;"",F1093&lt;&gt;""),C$43=""),"No V0 lesion information exists for this same lesion (if you are adding a NEW lesion, go to New Lesion section).  ","")</f>
        <v/>
      </c>
      <c r="BL1095" s="37" t="str">
        <f t="shared" ref="BL1095" si="555">IF(AND(C1093&lt;&gt;"",D1093=""),"Select a Unit.  ","")</f>
        <v/>
      </c>
      <c r="BM1095" s="37" t="str">
        <f>IF(AND(C1093&lt;&gt;"",COUNTIF(AJ$2:AJ$21,C1062)&gt;1),"Visit ID already used.  ","")</f>
        <v/>
      </c>
      <c r="CA1095" s="37" t="e">
        <f ca="1">IF(BA1095&amp;BB1095&amp;BC1095&amp;BD1095&amp;BE1095&amp;BF1095&amp;BG1095&amp;BH1095&amp;BI1095&amp;BJ1095&amp;BK1095&amp;BL1095&amp;BM1095&amp;BN1095&amp;BO1095&amp;BP1095&amp;BQ1095&amp;BR1095&amp;BS1095&amp;BT1095&amp;BU1095&amp;#REF!&amp;BW1095&amp;BX1095&amp;BY1095&amp;BZ1095&lt;&gt;"","V7Issue","V7Clean")</f>
        <v>#REF!</v>
      </c>
    </row>
    <row r="1096" spans="1:79" x14ac:dyDescent="0.25">
      <c r="A1096" s="51"/>
      <c r="B1096" s="91"/>
      <c r="C1096" s="91"/>
      <c r="D1096" s="91"/>
      <c r="E1096" s="91"/>
      <c r="F1096" s="91"/>
      <c r="G1096" s="91"/>
      <c r="H1096" s="91"/>
      <c r="I1096" s="91"/>
      <c r="J1096" s="91"/>
      <c r="K1096" s="91"/>
      <c r="L1096" s="91"/>
      <c r="M1096" s="91"/>
      <c r="N1096" s="91"/>
      <c r="O1096" s="91"/>
      <c r="P1096" s="91"/>
      <c r="Q1096" s="51"/>
      <c r="R1096" s="67"/>
      <c r="S1096" s="67"/>
      <c r="T1096" s="67"/>
      <c r="U1096" s="67"/>
      <c r="V1096" s="67"/>
      <c r="W1096" s="67"/>
      <c r="X1096" s="67"/>
      <c r="Y1096" s="67"/>
      <c r="Z1096" s="67"/>
      <c r="AA1096" s="67"/>
      <c r="AB1096" s="67"/>
      <c r="AC1096" s="67"/>
      <c r="AD1096" s="67"/>
      <c r="AE1096" s="67"/>
      <c r="AF1096" s="67"/>
      <c r="AG1096" s="67"/>
      <c r="AH1096" s="67"/>
      <c r="AI1096" s="67"/>
      <c r="AK1096" s="67"/>
      <c r="AL1096" s="67"/>
      <c r="AM1096" s="67"/>
      <c r="AN1096" s="63" t="s">
        <v>4327</v>
      </c>
      <c r="AO1096" s="67"/>
      <c r="AP1096" s="67"/>
      <c r="AQ1096" s="67"/>
      <c r="AR1096" s="67"/>
      <c r="AS1096" s="67"/>
      <c r="AT1096" s="67"/>
      <c r="AU1096" s="67"/>
      <c r="AV1096" s="67"/>
      <c r="AW1096" s="67"/>
      <c r="AX1096" s="67"/>
      <c r="AY1096" s="67"/>
      <c r="AZ1096" s="37" t="str">
        <f>IFERROR(IF(COUNTA(H1096,I1096,J1096)=3,DATE(J1096,MATCH(I1096,{"Jan";"Feb";"Mar";"Apr";"May";"Jun";"Jul";"Aug";"Sep";"Oct";"Nov";"Dec"},0),H1096),""),"")</f>
        <v/>
      </c>
    </row>
    <row r="1097" spans="1:79" x14ac:dyDescent="0.25">
      <c r="A1097" s="51"/>
      <c r="B1097" s="4"/>
      <c r="C1097" s="25"/>
      <c r="D1097" s="25"/>
      <c r="E1097" s="25"/>
      <c r="F1097" s="25"/>
      <c r="G1097" s="4"/>
      <c r="H1097" s="19" t="s">
        <v>92</v>
      </c>
      <c r="I1097" s="4"/>
      <c r="J1097" s="4"/>
      <c r="K1097" s="4"/>
      <c r="L1097" s="51"/>
      <c r="M1097" s="4"/>
      <c r="N1097" s="4"/>
      <c r="O1097" s="4"/>
      <c r="P1097" s="4"/>
      <c r="Q1097" s="51"/>
      <c r="R1097" s="67"/>
      <c r="S1097" s="67"/>
      <c r="T1097" s="67"/>
      <c r="U1097" s="67"/>
      <c r="V1097" s="67"/>
      <c r="W1097" s="67"/>
      <c r="X1097" s="67"/>
      <c r="Y1097" s="67"/>
      <c r="Z1097" s="67"/>
      <c r="AA1097" s="67"/>
      <c r="AB1097" s="67"/>
      <c r="AC1097" s="67"/>
      <c r="AD1097" s="67"/>
      <c r="AE1097" s="67"/>
      <c r="AF1097" s="67"/>
      <c r="AG1097" s="67"/>
      <c r="AH1097" s="67"/>
      <c r="AI1097" s="67"/>
      <c r="AK1097" s="67"/>
      <c r="AL1097" s="67"/>
      <c r="AM1097" s="67"/>
      <c r="AN1097" s="63" t="s">
        <v>4328</v>
      </c>
      <c r="AO1097" s="67"/>
      <c r="AP1097" s="67"/>
      <c r="AQ1097" s="67"/>
      <c r="AR1097" s="67"/>
      <c r="AS1097" s="67"/>
      <c r="AT1097" s="67"/>
      <c r="AU1097" s="67"/>
      <c r="AV1097" s="67"/>
      <c r="AW1097" s="67"/>
      <c r="AX1097" s="67"/>
      <c r="AY1097" s="67"/>
      <c r="AZ1097" s="37" t="str">
        <f>IFERROR(IF(COUNTA(H1097,I1097,J1097)=3,DATE(J1097,MATCH(I1097,{"Jan";"Feb";"Mar";"Apr";"May";"Jun";"Jul";"Aug";"Sep";"Oct";"Nov";"Dec"},0),H1097),""),"")</f>
        <v/>
      </c>
    </row>
    <row r="1098" spans="1:79" x14ac:dyDescent="0.25">
      <c r="A1098" s="51"/>
      <c r="B1098" s="4"/>
      <c r="C1098" s="25" t="s">
        <v>35</v>
      </c>
      <c r="D1098" s="25" t="s">
        <v>36</v>
      </c>
      <c r="E1098" s="25"/>
      <c r="F1098" s="25" t="s">
        <v>315</v>
      </c>
      <c r="G1098" s="4"/>
      <c r="H1098" s="25" t="s">
        <v>47</v>
      </c>
      <c r="I1098" s="25" t="s">
        <v>48</v>
      </c>
      <c r="J1098" s="25" t="s">
        <v>49</v>
      </c>
      <c r="K1098" s="4"/>
      <c r="L1098" s="51"/>
      <c r="M1098" s="4"/>
      <c r="N1098" s="4"/>
      <c r="O1098" s="4"/>
      <c r="P1098" s="4"/>
      <c r="Q1098" s="51"/>
      <c r="R1098" s="67"/>
      <c r="S1098" s="67"/>
      <c r="T1098" s="67"/>
      <c r="U1098" s="67"/>
      <c r="V1098" s="67"/>
      <c r="W1098" s="67"/>
      <c r="X1098" s="67"/>
      <c r="Y1098" s="67"/>
      <c r="Z1098" s="67"/>
      <c r="AA1098" s="67"/>
      <c r="AB1098" s="67"/>
      <c r="AC1098" s="67"/>
      <c r="AD1098" s="67"/>
      <c r="AE1098" s="67"/>
      <c r="AF1098" s="67"/>
      <c r="AG1098" s="67"/>
      <c r="AH1098" s="67"/>
      <c r="AI1098" s="67"/>
      <c r="AK1098" s="67"/>
      <c r="AL1098" s="67"/>
      <c r="AM1098" s="67"/>
      <c r="AN1098" s="63" t="s">
        <v>4329</v>
      </c>
      <c r="AO1098" s="67"/>
      <c r="AP1098" s="67"/>
      <c r="AQ1098" s="67"/>
      <c r="AR1098" s="67"/>
      <c r="AS1098" s="67"/>
      <c r="AT1098" s="67"/>
      <c r="AU1098" s="67"/>
      <c r="AV1098" s="67"/>
      <c r="AW1098" s="67"/>
      <c r="AX1098" s="67"/>
      <c r="AY1098" s="67"/>
      <c r="AZ1098" s="37" t="str">
        <f>IFERROR(IF(COUNTA(H1098,I1098,J1098)=3,DATE(J1098,MATCH(I1098,{"Jan";"Feb";"Mar";"Apr";"May";"Jun";"Jul";"Aug";"Sep";"Oct";"Nov";"Dec"},0),H1098),""),"")</f>
        <v/>
      </c>
    </row>
    <row r="1099" spans="1:79" x14ac:dyDescent="0.25">
      <c r="A1099" s="51"/>
      <c r="B1099" s="34" t="str">
        <f xml:space="preserve"> C1062&amp;" Target Lesion (T6)"</f>
        <v>V7 Target Lesion (T6)</v>
      </c>
      <c r="C1099" s="16"/>
      <c r="D1099" s="15" t="s">
        <v>9</v>
      </c>
      <c r="E1099" s="4"/>
      <c r="F1099" s="17"/>
      <c r="G1099" s="4"/>
      <c r="H1099" s="32"/>
      <c r="I1099" s="32"/>
      <c r="J1099" s="32"/>
      <c r="K1099" s="4"/>
      <c r="L1099" s="51"/>
      <c r="M1099" s="51"/>
      <c r="N1099" s="51"/>
      <c r="O1099" s="51"/>
      <c r="P1099" s="51"/>
      <c r="Q1099" s="51"/>
      <c r="R1099" s="67"/>
      <c r="S1099" s="67"/>
      <c r="T1099" s="67"/>
      <c r="U1099" s="67"/>
      <c r="V1099" s="67"/>
      <c r="W1099" s="67"/>
      <c r="X1099" s="67"/>
      <c r="Y1099" s="67"/>
      <c r="Z1099" s="67"/>
      <c r="AA1099" s="67"/>
      <c r="AB1099" s="67"/>
      <c r="AC1099" s="67"/>
      <c r="AD1099" s="67"/>
      <c r="AE1099" s="67"/>
      <c r="AF1099" s="67"/>
      <c r="AG1099" s="67"/>
      <c r="AH1099" s="67"/>
      <c r="AI1099" s="67"/>
      <c r="AK1099" s="67"/>
      <c r="AL1099" s="67"/>
      <c r="AM1099" s="67"/>
      <c r="AN1099" s="63" t="s">
        <v>4330</v>
      </c>
      <c r="AO1099" s="67"/>
      <c r="AP1099" s="67"/>
      <c r="AQ1099" s="67"/>
      <c r="AR1099" s="67"/>
      <c r="AS1099" s="67"/>
      <c r="AT1099" s="67"/>
      <c r="AU1099" s="67"/>
      <c r="AV1099" s="67"/>
      <c r="AW1099" s="67"/>
      <c r="AX1099" s="67"/>
      <c r="AY1099" s="67"/>
      <c r="AZ1099" s="37" t="str">
        <f>IFERROR(IF(COUNTA(H1099,I1099,J1099)=3,DATE(J1099,MATCH(I1099,{"Jan";"Feb";"Mar";"Apr";"May";"Jun";"Jul";"Aug";"Sep";"Oct";"Nov";"Dec"},0),H1099),""),"")</f>
        <v/>
      </c>
    </row>
    <row r="1100" spans="1:79" x14ac:dyDescent="0.25">
      <c r="A1100" s="51"/>
      <c r="B1100" s="23" t="s">
        <v>1212</v>
      </c>
      <c r="C1100" s="23" t="s">
        <v>1213</v>
      </c>
      <c r="D1100" s="23" t="s">
        <v>1214</v>
      </c>
      <c r="E1100" s="26"/>
      <c r="F1100" s="23" t="s">
        <v>1215</v>
      </c>
      <c r="G1100" s="26"/>
      <c r="H1100" s="23" t="s">
        <v>1216</v>
      </c>
      <c r="I1100" s="23" t="s">
        <v>1217</v>
      </c>
      <c r="J1100" s="23" t="s">
        <v>1218</v>
      </c>
      <c r="K1100" s="4"/>
      <c r="L1100" s="27"/>
      <c r="M1100" s="28"/>
      <c r="N1100" s="27"/>
      <c r="O1100" s="28"/>
      <c r="P1100" s="27"/>
      <c r="Q1100" s="51"/>
      <c r="R1100" s="67"/>
      <c r="S1100" s="67"/>
      <c r="T1100" s="67"/>
      <c r="U1100" s="67"/>
      <c r="V1100" s="67"/>
      <c r="W1100" s="67"/>
      <c r="X1100" s="67"/>
      <c r="Y1100" s="67"/>
      <c r="Z1100" s="67"/>
      <c r="AA1100" s="67"/>
      <c r="AB1100" s="67"/>
      <c r="AC1100" s="67"/>
      <c r="AD1100" s="67"/>
      <c r="AE1100" s="67"/>
      <c r="AF1100" s="67"/>
      <c r="AG1100" s="67"/>
      <c r="AH1100" s="67"/>
      <c r="AI1100" s="67"/>
      <c r="AK1100" s="67"/>
      <c r="AL1100" s="67"/>
      <c r="AM1100" s="67"/>
      <c r="AN1100" s="63" t="s">
        <v>4331</v>
      </c>
      <c r="AO1100" s="67"/>
      <c r="AP1100" s="67"/>
      <c r="AQ1100" s="67"/>
      <c r="AR1100" s="67"/>
      <c r="AS1100" s="67"/>
      <c r="AT1100" s="67"/>
      <c r="AU1100" s="67"/>
      <c r="AV1100" s="67"/>
      <c r="AW1100" s="67"/>
      <c r="AX1100" s="67"/>
      <c r="AY1100" s="67"/>
      <c r="AZ1100" s="37" t="str">
        <f>IFERROR(IF(COUNTA(H1100,I1100,J1100)=3,DATE(J1100,MATCH(I1100,{"Jan";"Feb";"Mar";"Apr";"May";"Jun";"Jul";"Aug";"Sep";"Oct";"Nov";"Dec"},0),H1100),""),"")</f>
        <v/>
      </c>
    </row>
    <row r="1101" spans="1:79" x14ac:dyDescent="0.25">
      <c r="A1101" s="51"/>
      <c r="B1101" s="90" t="str">
        <f ca="1">BA1101&amp;BB1101&amp;BC1101&amp;BD1101&amp;BE1101&amp;BF1101&amp;BG1101&amp;BH1101&amp;BI1101&amp;BJ1101&amp;BK1101&amp;BL1101&amp;BM1101</f>
        <v/>
      </c>
      <c r="C1101" s="91"/>
      <c r="D1101" s="91"/>
      <c r="E1101" s="91"/>
      <c r="F1101" s="91"/>
      <c r="G1101" s="91"/>
      <c r="H1101" s="91"/>
      <c r="I1101" s="91"/>
      <c r="J1101" s="91"/>
      <c r="K1101" s="91"/>
      <c r="L1101" s="91"/>
      <c r="M1101" s="91"/>
      <c r="N1101" s="91"/>
      <c r="O1101" s="91"/>
      <c r="P1101" s="91"/>
      <c r="Q1101" s="51"/>
      <c r="R1101" s="67"/>
      <c r="S1101" s="67"/>
      <c r="T1101" s="67"/>
      <c r="U1101" s="67"/>
      <c r="V1101" s="67"/>
      <c r="W1101" s="67"/>
      <c r="X1101" s="67"/>
      <c r="Y1101" s="67"/>
      <c r="Z1101" s="67"/>
      <c r="AA1101" s="67"/>
      <c r="AB1101" s="67"/>
      <c r="AC1101" s="67"/>
      <c r="AD1101" s="67"/>
      <c r="AE1101" s="67"/>
      <c r="AF1101" s="67"/>
      <c r="AG1101" s="67"/>
      <c r="AH1101" s="67"/>
      <c r="AI1101" s="67"/>
      <c r="AK1101" s="67"/>
      <c r="AL1101" s="67"/>
      <c r="AM1101" s="67"/>
      <c r="AN1101" s="63" t="s">
        <v>4332</v>
      </c>
      <c r="AO1101" s="67"/>
      <c r="AP1101" s="67"/>
      <c r="AQ1101" s="67"/>
      <c r="AR1101" s="67"/>
      <c r="AS1101" s="67"/>
      <c r="AT1101" s="67"/>
      <c r="AU1101" s="67"/>
      <c r="AV1101" s="67"/>
      <c r="AW1101" s="67"/>
      <c r="AX1101" s="67"/>
      <c r="AY1101" s="67"/>
      <c r="AZ1101" s="37" t="str">
        <f>IFERROR(IF(COUNTA(H1101,I1101,J1101)=3,DATE(J1101,MATCH(I1101,{"Jan";"Feb";"Mar";"Apr";"May";"Jun";"Jul";"Aug";"Sep";"Oct";"Nov";"Dec"},0),H1101),""),"")</f>
        <v/>
      </c>
      <c r="BA1101" s="37" t="str">
        <f>IF(AND(C1065="",H1099="",C1099&lt;&gt;""),"Please enter a complete visit or assessment date.  ","")</f>
        <v/>
      </c>
      <c r="BB1101" s="37" t="str">
        <f>IF(C1099="","",IF(AND(COUNTA(C1065,D1065,E1065)&gt;1,COUNTA(C1065,D1065,E1065)&lt;3),"Please enter a complete visit date.  ",IF(COUNTA(C1065,D1065,E1065)=0,"",IF(COUNTIF(AN$2:AN$7306,C1065&amp;D1065&amp;E1065)&gt;0,"","Enter a valid visit date.  "))))</f>
        <v/>
      </c>
      <c r="BC1101" s="37" t="str">
        <f>IF(AND(COUNTA(H1099,I1099,J1099)&gt;1,COUNTA(H1099,I1099,J1099)&lt;3),"Please enter a complete assessment date.  ",IF(COUNTA(H1099,I1099,J1099)=0,"",IF(COUNTIF(AN$2:AN$7306,H1099&amp;I1099&amp;J1099)&gt;0,"","Enter a valid assessment date.  ")))</f>
        <v/>
      </c>
      <c r="BD1101" s="37" t="str">
        <f t="shared" ref="BD1101" si="556">IF(AND(C1099="",H1099&amp;I1099&amp;H1099&amp;J1099&lt;&gt;""),"Information on this lesion exists, but no evaluation result is entered.  ","")</f>
        <v/>
      </c>
      <c r="BE1101" s="37" t="str">
        <f ca="1">IF(C1099="","",IF(AZ1065="","",IF(AZ1065&gt;NOW(),"Visit date is in the future.  ","")))</f>
        <v/>
      </c>
      <c r="BF1101" s="37" t="str">
        <f t="shared" ref="BF1101" ca="1" si="557">IF(AZ1099&lt;&gt;"",IF(AZ1099&gt;NOW(),"Assessment date is in the future.  ",""),"")</f>
        <v/>
      </c>
      <c r="BG1101" s="37" t="str">
        <f t="shared" ref="BG1101" si="558">IF(AND(C1099&lt;&gt;"",F1099&lt;&gt;""),"The result cannot be provided if indicated as Not Done.  ","")</f>
        <v/>
      </c>
      <c r="BH1101" s="37" t="str">
        <f>IF(AZ1065="","",IF(AZ1065&lt;=AZ1059,"Visit date is not after visit or assessment dates in the prior visit.  ",""))</f>
        <v/>
      </c>
      <c r="BI1101" s="37" t="str">
        <f>IF(AZ1099&lt;&gt;"",IF(AZ1099&lt;=AZ1059,"Assessment date is not after visit or assessment dates in the prior visit.  ",""),"")</f>
        <v/>
      </c>
      <c r="BJ1101" s="37" t="str">
        <f>IF(AND(C1062="",OR(C1099&lt;&gt;"",F1099&lt;&gt;"")),"The Visit ID is missing.  ","")</f>
        <v/>
      </c>
      <c r="BK1101" s="37" t="str">
        <f>IF(AND(OR(C1099&lt;&gt;"",F1099&lt;&gt;""),C$49=""),"No V0 lesion information exists for this same lesion (if you are adding a NEW lesion, go to New Lesion section).  ","")</f>
        <v/>
      </c>
      <c r="BL1101" s="37" t="str">
        <f t="shared" ref="BL1101" si="559">IF(AND(C1099&lt;&gt;"",D1099=""),"Select a Unit.  ","")</f>
        <v/>
      </c>
      <c r="BM1101" s="37" t="str">
        <f t="shared" ref="BM1101" si="560">IF(AND(C1099&lt;&gt;"",COUNTIF(AJ$2:AJ$21,C1068)&gt;1),"Visit ID already used.  ","")</f>
        <v/>
      </c>
      <c r="CA1101" s="37" t="e">
        <f ca="1">IF(BA1101&amp;BB1101&amp;BC1101&amp;BD1101&amp;BE1101&amp;BF1101&amp;BG1101&amp;BH1101&amp;BI1101&amp;BJ1101&amp;BK1101&amp;BL1101&amp;BM1101&amp;BN1101&amp;BO1101&amp;BP1101&amp;BQ1101&amp;BR1101&amp;BS1101&amp;BT1101&amp;BU1101&amp;#REF!&amp;BW1101&amp;BX1101&amp;BY1101&amp;BZ1101&lt;&gt;"","V7Issue","V7Clean")</f>
        <v>#REF!</v>
      </c>
    </row>
    <row r="1102" spans="1:79" x14ac:dyDescent="0.25">
      <c r="A1102" s="51"/>
      <c r="B1102" s="91"/>
      <c r="C1102" s="91"/>
      <c r="D1102" s="91"/>
      <c r="E1102" s="91"/>
      <c r="F1102" s="91"/>
      <c r="G1102" s="91"/>
      <c r="H1102" s="91"/>
      <c r="I1102" s="91"/>
      <c r="J1102" s="91"/>
      <c r="K1102" s="91"/>
      <c r="L1102" s="91"/>
      <c r="M1102" s="91"/>
      <c r="N1102" s="91"/>
      <c r="O1102" s="91"/>
      <c r="P1102" s="91"/>
      <c r="Q1102" s="51"/>
      <c r="R1102" s="67"/>
      <c r="S1102" s="67"/>
      <c r="T1102" s="67"/>
      <c r="U1102" s="67"/>
      <c r="V1102" s="67"/>
      <c r="W1102" s="67"/>
      <c r="X1102" s="67"/>
      <c r="Y1102" s="67"/>
      <c r="Z1102" s="67"/>
      <c r="AA1102" s="67"/>
      <c r="AB1102" s="67"/>
      <c r="AC1102" s="67"/>
      <c r="AD1102" s="67"/>
      <c r="AE1102" s="67"/>
      <c r="AF1102" s="67"/>
      <c r="AG1102" s="67"/>
      <c r="AH1102" s="67"/>
      <c r="AI1102" s="67"/>
      <c r="AK1102" s="67"/>
      <c r="AL1102" s="67"/>
      <c r="AM1102" s="67"/>
      <c r="AN1102" s="63" t="s">
        <v>4333</v>
      </c>
      <c r="AO1102" s="67"/>
      <c r="AP1102" s="67"/>
      <c r="AQ1102" s="67"/>
      <c r="AR1102" s="67"/>
      <c r="AS1102" s="67"/>
      <c r="AT1102" s="67"/>
      <c r="AU1102" s="67"/>
      <c r="AV1102" s="67"/>
      <c r="AW1102" s="67"/>
      <c r="AX1102" s="67"/>
      <c r="AY1102" s="67"/>
      <c r="AZ1102" s="37" t="str">
        <f>IFERROR(IF(COUNTA(H1102,I1102,J1102)=3,DATE(J1102,MATCH(I1102,{"Jan";"Feb";"Mar";"Apr";"May";"Jun";"Jul";"Aug";"Sep";"Oct";"Nov";"Dec"},0),H1102),""),"")</f>
        <v/>
      </c>
    </row>
    <row r="1103" spans="1:79" x14ac:dyDescent="0.25">
      <c r="A1103" s="51"/>
      <c r="B1103" s="4"/>
      <c r="C1103" s="25"/>
      <c r="D1103" s="25"/>
      <c r="E1103" s="25"/>
      <c r="F1103" s="25"/>
      <c r="G1103" s="4"/>
      <c r="H1103" s="19" t="s">
        <v>92</v>
      </c>
      <c r="I1103" s="4"/>
      <c r="J1103" s="4"/>
      <c r="K1103" s="4"/>
      <c r="L1103" s="51"/>
      <c r="M1103" s="4"/>
      <c r="N1103" s="4"/>
      <c r="O1103" s="4"/>
      <c r="P1103" s="4"/>
      <c r="Q1103" s="51"/>
      <c r="R1103" s="67"/>
      <c r="S1103" s="67"/>
      <c r="T1103" s="67"/>
      <c r="U1103" s="67"/>
      <c r="V1103" s="67"/>
      <c r="W1103" s="67"/>
      <c r="X1103" s="67"/>
      <c r="Y1103" s="67"/>
      <c r="Z1103" s="67"/>
      <c r="AA1103" s="67"/>
      <c r="AB1103" s="67"/>
      <c r="AC1103" s="67"/>
      <c r="AD1103" s="67"/>
      <c r="AE1103" s="67"/>
      <c r="AF1103" s="67"/>
      <c r="AG1103" s="67"/>
      <c r="AH1103" s="67"/>
      <c r="AI1103" s="67"/>
      <c r="AK1103" s="67"/>
      <c r="AL1103" s="67"/>
      <c r="AM1103" s="67"/>
      <c r="AN1103" s="63" t="s">
        <v>4334</v>
      </c>
      <c r="AO1103" s="67"/>
      <c r="AP1103" s="67"/>
      <c r="AQ1103" s="67"/>
      <c r="AR1103" s="67"/>
      <c r="AS1103" s="67"/>
      <c r="AT1103" s="67"/>
      <c r="AU1103" s="67"/>
      <c r="AV1103" s="67"/>
      <c r="AW1103" s="67"/>
      <c r="AX1103" s="67"/>
      <c r="AY1103" s="67"/>
      <c r="AZ1103" s="37" t="str">
        <f>IFERROR(IF(COUNTA(H1103,I1103,J1103)=3,DATE(J1103,MATCH(I1103,{"Jan";"Feb";"Mar";"Apr";"May";"Jun";"Jul";"Aug";"Sep";"Oct";"Nov";"Dec"},0),H1103),""),"")</f>
        <v/>
      </c>
    </row>
    <row r="1104" spans="1:79" x14ac:dyDescent="0.25">
      <c r="A1104" s="51"/>
      <c r="B1104" s="4"/>
      <c r="C1104" s="25" t="s">
        <v>35</v>
      </c>
      <c r="D1104" s="25" t="s">
        <v>36</v>
      </c>
      <c r="E1104" s="25"/>
      <c r="F1104" s="25" t="s">
        <v>315</v>
      </c>
      <c r="G1104" s="4"/>
      <c r="H1104" s="25" t="s">
        <v>47</v>
      </c>
      <c r="I1104" s="25" t="s">
        <v>48</v>
      </c>
      <c r="J1104" s="25" t="s">
        <v>49</v>
      </c>
      <c r="K1104" s="4"/>
      <c r="L1104" s="51"/>
      <c r="M1104" s="4"/>
      <c r="N1104" s="4"/>
      <c r="O1104" s="4"/>
      <c r="P1104" s="4"/>
      <c r="Q1104" s="51"/>
      <c r="R1104" s="67"/>
      <c r="S1104" s="67"/>
      <c r="T1104" s="67"/>
      <c r="U1104" s="67"/>
      <c r="V1104" s="67"/>
      <c r="W1104" s="67"/>
      <c r="X1104" s="67"/>
      <c r="Y1104" s="67"/>
      <c r="Z1104" s="67"/>
      <c r="AA1104" s="67"/>
      <c r="AB1104" s="67"/>
      <c r="AC1104" s="67"/>
      <c r="AD1104" s="67"/>
      <c r="AE1104" s="67"/>
      <c r="AF1104" s="67"/>
      <c r="AG1104" s="67"/>
      <c r="AH1104" s="67"/>
      <c r="AI1104" s="67"/>
      <c r="AK1104" s="67"/>
      <c r="AL1104" s="67"/>
      <c r="AM1104" s="67"/>
      <c r="AN1104" s="63" t="s">
        <v>4335</v>
      </c>
      <c r="AO1104" s="67"/>
      <c r="AP1104" s="67"/>
      <c r="AQ1104" s="67"/>
      <c r="AR1104" s="67"/>
      <c r="AS1104" s="67"/>
      <c r="AT1104" s="67"/>
      <c r="AU1104" s="67"/>
      <c r="AV1104" s="67"/>
      <c r="AW1104" s="67"/>
      <c r="AX1104" s="67"/>
      <c r="AY1104" s="67"/>
      <c r="AZ1104" s="37" t="str">
        <f>IFERROR(IF(COUNTA(H1104,I1104,J1104)=3,DATE(J1104,MATCH(I1104,{"Jan";"Feb";"Mar";"Apr";"May";"Jun";"Jul";"Aug";"Sep";"Oct";"Nov";"Dec"},0),H1104),""),"")</f>
        <v/>
      </c>
    </row>
    <row r="1105" spans="1:79" x14ac:dyDescent="0.25">
      <c r="A1105" s="51"/>
      <c r="B1105" s="34" t="str">
        <f xml:space="preserve"> C1062&amp;"  Target Lesion (T7)"</f>
        <v>V7  Target Lesion (T7)</v>
      </c>
      <c r="C1105" s="16"/>
      <c r="D1105" s="15" t="s">
        <v>9</v>
      </c>
      <c r="E1105" s="4"/>
      <c r="F1105" s="17"/>
      <c r="G1105" s="4"/>
      <c r="H1105" s="32"/>
      <c r="I1105" s="32"/>
      <c r="J1105" s="32"/>
      <c r="K1105" s="4"/>
      <c r="L1105" s="51"/>
      <c r="M1105" s="51"/>
      <c r="N1105" s="51"/>
      <c r="O1105" s="51"/>
      <c r="P1105" s="51"/>
      <c r="Q1105" s="51"/>
      <c r="R1105" s="67"/>
      <c r="S1105" s="67"/>
      <c r="T1105" s="67"/>
      <c r="U1105" s="67"/>
      <c r="V1105" s="67"/>
      <c r="W1105" s="67"/>
      <c r="X1105" s="67"/>
      <c r="Y1105" s="67"/>
      <c r="Z1105" s="67"/>
      <c r="AA1105" s="67"/>
      <c r="AB1105" s="67"/>
      <c r="AC1105" s="67"/>
      <c r="AD1105" s="67"/>
      <c r="AE1105" s="67"/>
      <c r="AF1105" s="67"/>
      <c r="AG1105" s="67"/>
      <c r="AH1105" s="67"/>
      <c r="AI1105" s="67"/>
      <c r="AK1105" s="67"/>
      <c r="AL1105" s="67"/>
      <c r="AM1105" s="67"/>
      <c r="AN1105" s="63" t="s">
        <v>4336</v>
      </c>
      <c r="AO1105" s="67"/>
      <c r="AP1105" s="67"/>
      <c r="AQ1105" s="67"/>
      <c r="AR1105" s="67"/>
      <c r="AS1105" s="67"/>
      <c r="AT1105" s="67"/>
      <c r="AU1105" s="67"/>
      <c r="AV1105" s="67"/>
      <c r="AW1105" s="67"/>
      <c r="AX1105" s="67"/>
      <c r="AY1105" s="67"/>
      <c r="AZ1105" s="37" t="str">
        <f>IFERROR(IF(COUNTA(H1105,I1105,J1105)=3,DATE(J1105,MATCH(I1105,{"Jan";"Feb";"Mar";"Apr";"May";"Jun";"Jul";"Aug";"Sep";"Oct";"Nov";"Dec"},0),H1105),""),"")</f>
        <v/>
      </c>
    </row>
    <row r="1106" spans="1:79" x14ac:dyDescent="0.25">
      <c r="A1106" s="51"/>
      <c r="B1106" s="23" t="s">
        <v>1219</v>
      </c>
      <c r="C1106" s="23" t="s">
        <v>1220</v>
      </c>
      <c r="D1106" s="23" t="s">
        <v>1221</v>
      </c>
      <c r="E1106" s="26"/>
      <c r="F1106" s="23" t="s">
        <v>1222</v>
      </c>
      <c r="G1106" s="26"/>
      <c r="H1106" s="23" t="s">
        <v>1223</v>
      </c>
      <c r="I1106" s="23" t="s">
        <v>1224</v>
      </c>
      <c r="J1106" s="23" t="s">
        <v>1225</v>
      </c>
      <c r="K1106" s="4"/>
      <c r="L1106" s="27"/>
      <c r="M1106" s="28"/>
      <c r="N1106" s="27"/>
      <c r="O1106" s="28"/>
      <c r="P1106" s="27"/>
      <c r="Q1106" s="51"/>
      <c r="R1106" s="67"/>
      <c r="S1106" s="67"/>
      <c r="T1106" s="67"/>
      <c r="U1106" s="67"/>
      <c r="V1106" s="67"/>
      <c r="W1106" s="67"/>
      <c r="X1106" s="67"/>
      <c r="Y1106" s="67"/>
      <c r="Z1106" s="67"/>
      <c r="AA1106" s="67"/>
      <c r="AB1106" s="67"/>
      <c r="AC1106" s="67"/>
      <c r="AD1106" s="67"/>
      <c r="AE1106" s="67"/>
      <c r="AF1106" s="67"/>
      <c r="AG1106" s="67"/>
      <c r="AH1106" s="67"/>
      <c r="AI1106" s="67"/>
      <c r="AK1106" s="67"/>
      <c r="AL1106" s="67"/>
      <c r="AM1106" s="67"/>
      <c r="AN1106" s="63" t="s">
        <v>4337</v>
      </c>
      <c r="AO1106" s="67"/>
      <c r="AP1106" s="67"/>
      <c r="AQ1106" s="67"/>
      <c r="AR1106" s="67"/>
      <c r="AS1106" s="67"/>
      <c r="AT1106" s="67"/>
      <c r="AU1106" s="67"/>
      <c r="AV1106" s="67"/>
      <c r="AW1106" s="67"/>
      <c r="AX1106" s="67"/>
      <c r="AY1106" s="67"/>
      <c r="AZ1106" s="37" t="str">
        <f>IFERROR(IF(COUNTA(H1106,I1106,J1106)=3,DATE(J1106,MATCH(I1106,{"Jan";"Feb";"Mar";"Apr";"May";"Jun";"Jul";"Aug";"Sep";"Oct";"Nov";"Dec"},0),H1106),""),"")</f>
        <v/>
      </c>
    </row>
    <row r="1107" spans="1:79" x14ac:dyDescent="0.25">
      <c r="A1107" s="51"/>
      <c r="B1107" s="90" t="str">
        <f ca="1">BA1107&amp;BB1107&amp;BC1107&amp;BD1107&amp;BE1107&amp;BF1107&amp;BG1107&amp;BH1107&amp;BI1107&amp;BJ1107&amp;BK1107&amp;BL1107&amp;BM1107</f>
        <v/>
      </c>
      <c r="C1107" s="91"/>
      <c r="D1107" s="91"/>
      <c r="E1107" s="91"/>
      <c r="F1107" s="91"/>
      <c r="G1107" s="91"/>
      <c r="H1107" s="91"/>
      <c r="I1107" s="91"/>
      <c r="J1107" s="91"/>
      <c r="K1107" s="91"/>
      <c r="L1107" s="91"/>
      <c r="M1107" s="91"/>
      <c r="N1107" s="91"/>
      <c r="O1107" s="91"/>
      <c r="P1107" s="91"/>
      <c r="Q1107" s="51"/>
      <c r="R1107" s="67"/>
      <c r="S1107" s="67"/>
      <c r="T1107" s="67"/>
      <c r="U1107" s="67"/>
      <c r="V1107" s="67"/>
      <c r="W1107" s="67"/>
      <c r="X1107" s="67"/>
      <c r="Y1107" s="67"/>
      <c r="Z1107" s="67"/>
      <c r="AA1107" s="67"/>
      <c r="AB1107" s="67"/>
      <c r="AC1107" s="67"/>
      <c r="AD1107" s="67"/>
      <c r="AE1107" s="67"/>
      <c r="AF1107" s="67"/>
      <c r="AG1107" s="67"/>
      <c r="AH1107" s="67"/>
      <c r="AI1107" s="67"/>
      <c r="AK1107" s="67"/>
      <c r="AL1107" s="67"/>
      <c r="AM1107" s="67"/>
      <c r="AN1107" s="63" t="s">
        <v>4338</v>
      </c>
      <c r="AO1107" s="67"/>
      <c r="AP1107" s="67"/>
      <c r="AQ1107" s="67"/>
      <c r="AR1107" s="67"/>
      <c r="AS1107" s="67"/>
      <c r="AT1107" s="67"/>
      <c r="AU1107" s="67"/>
      <c r="AV1107" s="67"/>
      <c r="AW1107" s="67"/>
      <c r="AX1107" s="67"/>
      <c r="AY1107" s="67"/>
      <c r="AZ1107" s="37" t="str">
        <f>IFERROR(IF(COUNTA(H1107,I1107,J1107)=3,DATE(J1107,MATCH(I1107,{"Jan";"Feb";"Mar";"Apr";"May";"Jun";"Jul";"Aug";"Sep";"Oct";"Nov";"Dec"},0),H1107),""),"")</f>
        <v/>
      </c>
      <c r="BA1107" s="37" t="str">
        <f>IF(AND(C1065="",H1105="",C1105&lt;&gt;""),"Please enter a complete visit or assessment date.  ","")</f>
        <v/>
      </c>
      <c r="BB1107" s="37" t="str">
        <f>IF(C1105="","",IF(AND(COUNTA(C1065,D1065,E1065)&gt;1,COUNTA(C1065,D1065,E1065)&lt;3),"Please enter a complete visit date.  ",IF(COUNTA(C1065,D1065,E1065)=0,"",IF(COUNTIF(AN$2:AN$7306,C1065&amp;D1065&amp;E1065)&gt;0,"","Enter a valid visit date.  "))))</f>
        <v/>
      </c>
      <c r="BC1107" s="37" t="str">
        <f>IF(AND(COUNTA(H1105,I1105,J1105)&gt;1,COUNTA(H1105,I1105,J1105)&lt;3),"Please enter a complete assessment date.  ",IF(COUNTA(H1105,I1105,J1105)=0,"",IF(COUNTIF(AN$2:AN$7306,H1105&amp;I1105&amp;J1105)&gt;0,"","Enter a valid assessment date.  ")))</f>
        <v/>
      </c>
      <c r="BD1107" s="37" t="str">
        <f t="shared" ref="BD1107" si="561">IF(AND(C1105="",H1105&amp;I1105&amp;H1105&amp;J1105&lt;&gt;""),"Information on this lesion exists, but no evaluation result is entered.  ","")</f>
        <v/>
      </c>
      <c r="BE1107" s="37" t="str">
        <f ca="1">IF(C1105="","",IF(AZ1065="","",IF(AZ1065&gt;NOW(),"Visit date is in the future.  ","")))</f>
        <v/>
      </c>
      <c r="BF1107" s="37" t="str">
        <f t="shared" ref="BF1107" ca="1" si="562">IF(AZ1105&lt;&gt;"",IF(AZ1105&gt;NOW(),"Assessment date is in the future.  ",""),"")</f>
        <v/>
      </c>
      <c r="BG1107" s="37" t="str">
        <f t="shared" ref="BG1107" si="563">IF(AND(C1105&lt;&gt;"",F1105&lt;&gt;""),"The result cannot be provided if indicated as Not Done.  ","")</f>
        <v/>
      </c>
      <c r="BH1107" s="37" t="str">
        <f>IF(AZ1065="","",IF(AZ1065&lt;=AZ1059,"Visit date is not after visit or assessment dates in the prior visit.  ",""))</f>
        <v/>
      </c>
      <c r="BI1107" s="37" t="str">
        <f>IF(AZ1105&lt;&gt;"",IF(AZ1105&lt;=AZ1059,"Assessment date is not after visit or assessment dates in the prior visit.  ",""),"")</f>
        <v/>
      </c>
      <c r="BJ1107" s="37" t="str">
        <f>IF(AND(C1062="",OR(C1105&lt;&gt;"",F1105&lt;&gt;"")),"The Visit ID is missing.  ","")</f>
        <v/>
      </c>
      <c r="BK1107" s="37" t="str">
        <f>IF(AND(OR(C1105&lt;&gt;"",F1105&lt;&gt;""),C$55=""),"No V0 lesion information exists for this same lesion (if you are adding a NEW lesion, go to New Lesion section).  ","")</f>
        <v/>
      </c>
      <c r="BL1107" s="37" t="str">
        <f t="shared" ref="BL1107" si="564">IF(AND(C1105&lt;&gt;"",D1105=""),"Select a Unit.  ","")</f>
        <v/>
      </c>
      <c r="BM1107" s="37" t="str">
        <f>IF(AND(C1105&lt;&gt;"",COUNTIF(AJ$2:AJ$21,C1062)&gt;1),"Visit ID already used.  ","")</f>
        <v/>
      </c>
      <c r="CA1107" s="37" t="e">
        <f ca="1">IF(BA1107&amp;BB1107&amp;BC1107&amp;BD1107&amp;BE1107&amp;BF1107&amp;BG1107&amp;BH1107&amp;BI1107&amp;BJ1107&amp;BK1107&amp;BL1107&amp;BM1107&amp;BN1107&amp;BO1107&amp;BP1107&amp;BQ1107&amp;BR1107&amp;BS1107&amp;BT1107&amp;BU1107&amp;#REF!&amp;BW1107&amp;BX1107&amp;BY1107&amp;BZ1107&lt;&gt;"","V7Issue","V7Clean")</f>
        <v>#REF!</v>
      </c>
    </row>
    <row r="1108" spans="1:79" x14ac:dyDescent="0.25">
      <c r="A1108" s="51"/>
      <c r="B1108" s="91"/>
      <c r="C1108" s="91"/>
      <c r="D1108" s="91"/>
      <c r="E1108" s="91"/>
      <c r="F1108" s="91"/>
      <c r="G1108" s="91"/>
      <c r="H1108" s="91"/>
      <c r="I1108" s="91"/>
      <c r="J1108" s="91"/>
      <c r="K1108" s="91"/>
      <c r="L1108" s="91"/>
      <c r="M1108" s="91"/>
      <c r="N1108" s="91"/>
      <c r="O1108" s="91"/>
      <c r="P1108" s="91"/>
      <c r="Q1108" s="51"/>
      <c r="R1108" s="67"/>
      <c r="S1108" s="67"/>
      <c r="T1108" s="67"/>
      <c r="U1108" s="67"/>
      <c r="V1108" s="67"/>
      <c r="W1108" s="67"/>
      <c r="X1108" s="67"/>
      <c r="Y1108" s="67"/>
      <c r="Z1108" s="67"/>
      <c r="AA1108" s="67"/>
      <c r="AB1108" s="67"/>
      <c r="AC1108" s="67"/>
      <c r="AD1108" s="67"/>
      <c r="AE1108" s="67"/>
      <c r="AF1108" s="67"/>
      <c r="AG1108" s="67"/>
      <c r="AH1108" s="67"/>
      <c r="AI1108" s="67"/>
      <c r="AK1108" s="67"/>
      <c r="AL1108" s="67"/>
      <c r="AM1108" s="67"/>
      <c r="AN1108" s="63" t="s">
        <v>4339</v>
      </c>
      <c r="AO1108" s="67"/>
      <c r="AP1108" s="67"/>
      <c r="AQ1108" s="67"/>
      <c r="AR1108" s="67"/>
      <c r="AS1108" s="67"/>
      <c r="AT1108" s="67"/>
      <c r="AU1108" s="67"/>
      <c r="AV1108" s="67"/>
      <c r="AW1108" s="67"/>
      <c r="AX1108" s="67"/>
      <c r="AY1108" s="67"/>
      <c r="AZ1108" s="37" t="str">
        <f>IFERROR(IF(COUNTA(H1108,I1108,J1108)=3,DATE(J1108,MATCH(I1108,{"Jan";"Feb";"Mar";"Apr";"May";"Jun";"Jul";"Aug";"Sep";"Oct";"Nov";"Dec"},0),H1108),""),"")</f>
        <v/>
      </c>
    </row>
    <row r="1109" spans="1:79" x14ac:dyDescent="0.25">
      <c r="A1109" s="51"/>
      <c r="B1109" s="4"/>
      <c r="C1109" s="25"/>
      <c r="D1109" s="25"/>
      <c r="E1109" s="25"/>
      <c r="F1109" s="25"/>
      <c r="G1109" s="4"/>
      <c r="H1109" s="19" t="s">
        <v>92</v>
      </c>
      <c r="I1109" s="4"/>
      <c r="J1109" s="4"/>
      <c r="K1109" s="4"/>
      <c r="L1109" s="51"/>
      <c r="M1109" s="4"/>
      <c r="N1109" s="4"/>
      <c r="O1109" s="4"/>
      <c r="P1109" s="4"/>
      <c r="Q1109" s="51"/>
      <c r="R1109" s="67"/>
      <c r="S1109" s="67"/>
      <c r="T1109" s="67"/>
      <c r="U1109" s="67"/>
      <c r="V1109" s="67"/>
      <c r="W1109" s="67"/>
      <c r="X1109" s="67"/>
      <c r="Y1109" s="67"/>
      <c r="Z1109" s="67"/>
      <c r="AA1109" s="67"/>
      <c r="AB1109" s="67"/>
      <c r="AC1109" s="67"/>
      <c r="AD1109" s="67"/>
      <c r="AE1109" s="67"/>
      <c r="AF1109" s="67"/>
      <c r="AG1109" s="67"/>
      <c r="AH1109" s="67"/>
      <c r="AI1109" s="67"/>
      <c r="AK1109" s="67"/>
      <c r="AL1109" s="67"/>
      <c r="AM1109" s="67"/>
      <c r="AN1109" s="63" t="s">
        <v>4340</v>
      </c>
      <c r="AO1109" s="67"/>
      <c r="AP1109" s="67"/>
      <c r="AQ1109" s="67"/>
      <c r="AR1109" s="67"/>
      <c r="AS1109" s="67"/>
      <c r="AT1109" s="67"/>
      <c r="AU1109" s="67"/>
      <c r="AV1109" s="67"/>
      <c r="AW1109" s="67"/>
      <c r="AX1109" s="67"/>
      <c r="AY1109" s="67"/>
      <c r="AZ1109" s="37" t="str">
        <f>IFERROR(IF(COUNTA(H1109,I1109,J1109)=3,DATE(J1109,MATCH(I1109,{"Jan";"Feb";"Mar";"Apr";"May";"Jun";"Jul";"Aug";"Sep";"Oct";"Nov";"Dec"},0),H1109),""),"")</f>
        <v/>
      </c>
    </row>
    <row r="1110" spans="1:79" x14ac:dyDescent="0.25">
      <c r="A1110" s="51"/>
      <c r="B1110" s="4"/>
      <c r="C1110" s="25" t="s">
        <v>35</v>
      </c>
      <c r="D1110" s="25" t="s">
        <v>36</v>
      </c>
      <c r="E1110" s="25"/>
      <c r="F1110" s="25" t="s">
        <v>315</v>
      </c>
      <c r="G1110" s="4"/>
      <c r="H1110" s="25" t="s">
        <v>47</v>
      </c>
      <c r="I1110" s="25" t="s">
        <v>48</v>
      </c>
      <c r="J1110" s="25" t="s">
        <v>49</v>
      </c>
      <c r="K1110" s="4"/>
      <c r="L1110" s="51"/>
      <c r="M1110" s="4"/>
      <c r="N1110" s="4"/>
      <c r="O1110" s="4"/>
      <c r="P1110" s="4"/>
      <c r="Q1110" s="51"/>
      <c r="R1110" s="67"/>
      <c r="S1110" s="67"/>
      <c r="T1110" s="67"/>
      <c r="U1110" s="67"/>
      <c r="V1110" s="67"/>
      <c r="W1110" s="67"/>
      <c r="X1110" s="67"/>
      <c r="Y1110" s="67"/>
      <c r="Z1110" s="67"/>
      <c r="AA1110" s="67"/>
      <c r="AB1110" s="67"/>
      <c r="AC1110" s="67"/>
      <c r="AD1110" s="67"/>
      <c r="AE1110" s="67"/>
      <c r="AF1110" s="67"/>
      <c r="AG1110" s="67"/>
      <c r="AH1110" s="67"/>
      <c r="AI1110" s="67"/>
      <c r="AK1110" s="67"/>
      <c r="AL1110" s="67"/>
      <c r="AM1110" s="67"/>
      <c r="AN1110" s="63" t="s">
        <v>4341</v>
      </c>
      <c r="AO1110" s="67"/>
      <c r="AP1110" s="67"/>
      <c r="AQ1110" s="67"/>
      <c r="AR1110" s="67"/>
      <c r="AS1110" s="67"/>
      <c r="AT1110" s="67"/>
      <c r="AU1110" s="67"/>
      <c r="AV1110" s="67"/>
      <c r="AW1110" s="67"/>
      <c r="AX1110" s="67"/>
      <c r="AY1110" s="67"/>
      <c r="AZ1110" s="37" t="str">
        <f>IFERROR(IF(COUNTA(H1110,I1110,J1110)=3,DATE(J1110,MATCH(I1110,{"Jan";"Feb";"Mar";"Apr";"May";"Jun";"Jul";"Aug";"Sep";"Oct";"Nov";"Dec"},0),H1110),""),"")</f>
        <v/>
      </c>
    </row>
    <row r="1111" spans="1:79" x14ac:dyDescent="0.25">
      <c r="A1111" s="51"/>
      <c r="B1111" s="34" t="str">
        <f xml:space="preserve"> C1062&amp;"  Target Lesion (T8)"</f>
        <v>V7  Target Lesion (T8)</v>
      </c>
      <c r="C1111" s="16"/>
      <c r="D1111" s="15" t="s">
        <v>9</v>
      </c>
      <c r="E1111" s="4"/>
      <c r="F1111" s="17"/>
      <c r="G1111" s="4"/>
      <c r="H1111" s="32"/>
      <c r="I1111" s="32"/>
      <c r="J1111" s="32"/>
      <c r="K1111" s="4"/>
      <c r="L1111" s="51"/>
      <c r="M1111" s="51"/>
      <c r="N1111" s="51"/>
      <c r="O1111" s="51"/>
      <c r="P1111" s="51"/>
      <c r="Q1111" s="51"/>
      <c r="R1111" s="67"/>
      <c r="S1111" s="67"/>
      <c r="T1111" s="67"/>
      <c r="U1111" s="67"/>
      <c r="V1111" s="67"/>
      <c r="W1111" s="67"/>
      <c r="X1111" s="67"/>
      <c r="Y1111" s="67"/>
      <c r="Z1111" s="67"/>
      <c r="AA1111" s="67"/>
      <c r="AB1111" s="67"/>
      <c r="AC1111" s="67"/>
      <c r="AD1111" s="67"/>
      <c r="AE1111" s="67"/>
      <c r="AF1111" s="67"/>
      <c r="AG1111" s="67"/>
      <c r="AH1111" s="67"/>
      <c r="AI1111" s="67"/>
      <c r="AK1111" s="67"/>
      <c r="AL1111" s="67"/>
      <c r="AM1111" s="67"/>
      <c r="AN1111" s="63" t="s">
        <v>4342</v>
      </c>
      <c r="AO1111" s="67"/>
      <c r="AP1111" s="67"/>
      <c r="AQ1111" s="67"/>
      <c r="AR1111" s="67"/>
      <c r="AS1111" s="67"/>
      <c r="AT1111" s="67"/>
      <c r="AU1111" s="67"/>
      <c r="AV1111" s="67"/>
      <c r="AW1111" s="67"/>
      <c r="AX1111" s="67"/>
      <c r="AY1111" s="67"/>
      <c r="AZ1111" s="37" t="str">
        <f>IFERROR(IF(COUNTA(H1111,I1111,J1111)=3,DATE(J1111,MATCH(I1111,{"Jan";"Feb";"Mar";"Apr";"May";"Jun";"Jul";"Aug";"Sep";"Oct";"Nov";"Dec"},0),H1111),""),"")</f>
        <v/>
      </c>
    </row>
    <row r="1112" spans="1:79" x14ac:dyDescent="0.25">
      <c r="A1112" s="51"/>
      <c r="B1112" s="23" t="s">
        <v>1226</v>
      </c>
      <c r="C1112" s="23" t="s">
        <v>1227</v>
      </c>
      <c r="D1112" s="23" t="s">
        <v>1228</v>
      </c>
      <c r="E1112" s="26"/>
      <c r="F1112" s="23" t="s">
        <v>1229</v>
      </c>
      <c r="G1112" s="26"/>
      <c r="H1112" s="23" t="s">
        <v>1230</v>
      </c>
      <c r="I1112" s="23" t="s">
        <v>1231</v>
      </c>
      <c r="J1112" s="23" t="s">
        <v>1232</v>
      </c>
      <c r="K1112" s="4"/>
      <c r="L1112" s="27"/>
      <c r="M1112" s="28"/>
      <c r="N1112" s="27"/>
      <c r="O1112" s="28"/>
      <c r="P1112" s="27"/>
      <c r="Q1112" s="51"/>
      <c r="R1112" s="67"/>
      <c r="S1112" s="67"/>
      <c r="T1112" s="67"/>
      <c r="U1112" s="67"/>
      <c r="V1112" s="67"/>
      <c r="W1112" s="67"/>
      <c r="X1112" s="67"/>
      <c r="Y1112" s="67"/>
      <c r="Z1112" s="67"/>
      <c r="AA1112" s="67"/>
      <c r="AB1112" s="67"/>
      <c r="AC1112" s="67"/>
      <c r="AD1112" s="67"/>
      <c r="AE1112" s="67"/>
      <c r="AF1112" s="67"/>
      <c r="AG1112" s="67"/>
      <c r="AH1112" s="67"/>
      <c r="AI1112" s="67"/>
      <c r="AK1112" s="67"/>
      <c r="AL1112" s="67"/>
      <c r="AM1112" s="67"/>
      <c r="AN1112" s="63" t="s">
        <v>4343</v>
      </c>
      <c r="AO1112" s="67"/>
      <c r="AP1112" s="67"/>
      <c r="AQ1112" s="67"/>
      <c r="AR1112" s="67"/>
      <c r="AS1112" s="67"/>
      <c r="AT1112" s="67"/>
      <c r="AU1112" s="67"/>
      <c r="AV1112" s="67"/>
      <c r="AW1112" s="67"/>
      <c r="AX1112" s="67"/>
      <c r="AY1112" s="67"/>
      <c r="AZ1112" s="37" t="str">
        <f>IFERROR(IF(COUNTA(H1112,I1112,J1112)=3,DATE(J1112,MATCH(I1112,{"Jan";"Feb";"Mar";"Apr";"May";"Jun";"Jul";"Aug";"Sep";"Oct";"Nov";"Dec"},0),H1112),""),"")</f>
        <v/>
      </c>
    </row>
    <row r="1113" spans="1:79" x14ac:dyDescent="0.25">
      <c r="A1113" s="51"/>
      <c r="B1113" s="90" t="str">
        <f ca="1">BA1113&amp;BB1113&amp;BC1113&amp;BD1113&amp;BE1113&amp;BF1113&amp;BG1113&amp;BH1113&amp;BI1113&amp;BJ1113&amp;BK1113&amp;BL1113&amp;BM1113</f>
        <v/>
      </c>
      <c r="C1113" s="91"/>
      <c r="D1113" s="91"/>
      <c r="E1113" s="91"/>
      <c r="F1113" s="91"/>
      <c r="G1113" s="91"/>
      <c r="H1113" s="91"/>
      <c r="I1113" s="91"/>
      <c r="J1113" s="91"/>
      <c r="K1113" s="91"/>
      <c r="L1113" s="91"/>
      <c r="M1113" s="91"/>
      <c r="N1113" s="91"/>
      <c r="O1113" s="91"/>
      <c r="P1113" s="91"/>
      <c r="Q1113" s="51"/>
      <c r="R1113" s="67"/>
      <c r="S1113" s="67"/>
      <c r="T1113" s="67"/>
      <c r="U1113" s="67"/>
      <c r="V1113" s="67"/>
      <c r="W1113" s="67"/>
      <c r="X1113" s="67"/>
      <c r="Y1113" s="67"/>
      <c r="Z1113" s="67"/>
      <c r="AA1113" s="67"/>
      <c r="AB1113" s="67"/>
      <c r="AC1113" s="67"/>
      <c r="AD1113" s="67"/>
      <c r="AE1113" s="67"/>
      <c r="AF1113" s="67"/>
      <c r="AG1113" s="67"/>
      <c r="AH1113" s="67"/>
      <c r="AI1113" s="67"/>
      <c r="AK1113" s="67"/>
      <c r="AL1113" s="67"/>
      <c r="AM1113" s="67"/>
      <c r="AN1113" s="63" t="s">
        <v>4344</v>
      </c>
      <c r="AO1113" s="67"/>
      <c r="AP1113" s="67"/>
      <c r="AQ1113" s="67"/>
      <c r="AR1113" s="67"/>
      <c r="AS1113" s="67"/>
      <c r="AT1113" s="67"/>
      <c r="AU1113" s="67"/>
      <c r="AV1113" s="67"/>
      <c r="AW1113" s="67"/>
      <c r="AX1113" s="67"/>
      <c r="AY1113" s="67"/>
      <c r="AZ1113" s="37" t="str">
        <f>IFERROR(IF(COUNTA(H1113,I1113,J1113)=3,DATE(J1113,MATCH(I1113,{"Jan";"Feb";"Mar";"Apr";"May";"Jun";"Jul";"Aug";"Sep";"Oct";"Nov";"Dec"},0),H1113),""),"")</f>
        <v/>
      </c>
      <c r="BA1113" s="37" t="str">
        <f>IF(AND(C1065="",H1111="",C1111&lt;&gt;""),"Please enter a complete visit or assessment date.  ","")</f>
        <v/>
      </c>
      <c r="BB1113" s="37" t="str">
        <f>IF(C1111="","",IF(AND(COUNTA(C1065,D1065,E1065)&gt;1,COUNTA(C1065,D1065,E1065)&lt;3),"Please enter a complete visit date.  ",IF(COUNTA(C1065,D1065,E1065)=0,"",IF(COUNTIF(AN$2:AN$7306,C1065&amp;D1065&amp;E1065)&gt;0,"","Enter a valid visit date.  "))))</f>
        <v/>
      </c>
      <c r="BC1113" s="37" t="str">
        <f>IF(AND(COUNTA(H1111,I1111,J1111)&gt;1,COUNTA(H1111,I1111,J1111)&lt;3),"Please enter a complete assessment date.  ",IF(COUNTA(H1111,I1111,J1111)=0,"",IF(COUNTIF(AN$2:AN$7306,H1111&amp;I1111&amp;J1111)&gt;0,"","Enter a valid assessment date.  ")))</f>
        <v/>
      </c>
      <c r="BD1113" s="37" t="str">
        <f t="shared" ref="BD1113" si="565">IF(AND(C1111="",H1111&amp;I1111&amp;H1111&amp;J1111&lt;&gt;""),"Information on this lesion exists, but no evaluation result is entered.  ","")</f>
        <v/>
      </c>
      <c r="BE1113" s="37" t="str">
        <f ca="1">IF(C1111="","",IF(AZ1065="","",IF(AZ1065&gt;NOW(),"Visit date is in the future.  ","")))</f>
        <v/>
      </c>
      <c r="BF1113" s="37" t="str">
        <f t="shared" ref="BF1113" ca="1" si="566">IF(AZ1111&lt;&gt;"",IF(AZ1111&gt;NOW(),"Assessment date is in the future.  ",""),"")</f>
        <v/>
      </c>
      <c r="BG1113" s="37" t="str">
        <f t="shared" ref="BG1113" si="567">IF(AND(C1111&lt;&gt;"",F1111&lt;&gt;""),"The result cannot be provided if indicated as Not Done.  ","")</f>
        <v/>
      </c>
      <c r="BH1113" s="37" t="str">
        <f>IF(AZ1065="","",IF(AZ1065&lt;=AZ1059,"Visit date is not after visit or assessment dates in the prior visit.  ",""))</f>
        <v/>
      </c>
      <c r="BI1113" s="37" t="str">
        <f>IF(AZ1111&lt;&gt;"",IF(AZ1111&lt;=AZ1059,"Assessment date is not after visit or assessment dates in the prior visit.  ",""),"")</f>
        <v/>
      </c>
      <c r="BJ1113" s="37" t="str">
        <f>IF(AND(C1062="",OR(C1111&lt;&gt;"",F1111&lt;&gt;"")),"The Visit ID is missing.  ","")</f>
        <v/>
      </c>
      <c r="BK1113" s="37" t="str">
        <f>IF(AND(OR(C1111&lt;&gt;"",F1111&lt;&gt;""),C$61=""),"No V0 lesion information exists for this same lesion (if you are adding a NEW lesion, go to New Lesion section).  ","")</f>
        <v/>
      </c>
      <c r="BL1113" s="37" t="str">
        <f t="shared" ref="BL1113" si="568">IF(AND(C1111&lt;&gt;"",D1111=""),"Select a Unit.  ","")</f>
        <v/>
      </c>
      <c r="BM1113" s="37" t="str">
        <f>IF(AND(C1111&lt;&gt;"",COUNTIF(AJ$2:AJ$21,C1062)&gt;1),"Visit ID already used.  ","")</f>
        <v/>
      </c>
      <c r="CA1113" s="37" t="e">
        <f ca="1">IF(BA1113&amp;BB1113&amp;BC1113&amp;BD1113&amp;BE1113&amp;BF1113&amp;BG1113&amp;BH1113&amp;BI1113&amp;BJ1113&amp;BK1113&amp;BL1113&amp;BM1113&amp;BN1113&amp;BO1113&amp;BP1113&amp;BQ1113&amp;BR1113&amp;BS1113&amp;BT1113&amp;BU1113&amp;#REF!&amp;BW1113&amp;BX1113&amp;BY1113&amp;BZ1113&lt;&gt;"","V7Issue","V7Clean")</f>
        <v>#REF!</v>
      </c>
    </row>
    <row r="1114" spans="1:79" x14ac:dyDescent="0.25">
      <c r="A1114" s="51"/>
      <c r="B1114" s="91"/>
      <c r="C1114" s="91"/>
      <c r="D1114" s="91"/>
      <c r="E1114" s="91"/>
      <c r="F1114" s="91"/>
      <c r="G1114" s="91"/>
      <c r="H1114" s="91"/>
      <c r="I1114" s="91"/>
      <c r="J1114" s="91"/>
      <c r="K1114" s="91"/>
      <c r="L1114" s="91"/>
      <c r="M1114" s="91"/>
      <c r="N1114" s="91"/>
      <c r="O1114" s="91"/>
      <c r="P1114" s="91"/>
      <c r="Q1114" s="51"/>
      <c r="R1114" s="67"/>
      <c r="S1114" s="67"/>
      <c r="T1114" s="67"/>
      <c r="U1114" s="67"/>
      <c r="V1114" s="67"/>
      <c r="W1114" s="67"/>
      <c r="X1114" s="67"/>
      <c r="Y1114" s="67"/>
      <c r="Z1114" s="67"/>
      <c r="AA1114" s="67"/>
      <c r="AB1114" s="67"/>
      <c r="AC1114" s="67"/>
      <c r="AD1114" s="67"/>
      <c r="AE1114" s="67"/>
      <c r="AF1114" s="67"/>
      <c r="AG1114" s="67"/>
      <c r="AH1114" s="67"/>
      <c r="AI1114" s="67"/>
      <c r="AK1114" s="67"/>
      <c r="AL1114" s="67"/>
      <c r="AM1114" s="67"/>
      <c r="AN1114" s="63" t="s">
        <v>4345</v>
      </c>
      <c r="AO1114" s="67"/>
      <c r="AP1114" s="67"/>
      <c r="AQ1114" s="67"/>
      <c r="AR1114" s="67"/>
      <c r="AS1114" s="67"/>
      <c r="AT1114" s="67"/>
      <c r="AU1114" s="67"/>
      <c r="AV1114" s="67"/>
      <c r="AW1114" s="67"/>
      <c r="AX1114" s="67"/>
      <c r="AY1114" s="67"/>
      <c r="AZ1114" s="37" t="str">
        <f>IFERROR(IF(COUNTA(H1114,I1114,J1114)=3,DATE(J1114,MATCH(I1114,{"Jan";"Feb";"Mar";"Apr";"May";"Jun";"Jul";"Aug";"Sep";"Oct";"Nov";"Dec"},0),H1114),""),"")</f>
        <v/>
      </c>
    </row>
    <row r="1115" spans="1:79" x14ac:dyDescent="0.25">
      <c r="A1115" s="51"/>
      <c r="B1115" s="4"/>
      <c r="C1115" s="25"/>
      <c r="D1115" s="25"/>
      <c r="E1115" s="25"/>
      <c r="F1115" s="25"/>
      <c r="G1115" s="4"/>
      <c r="H1115" s="19" t="s">
        <v>92</v>
      </c>
      <c r="I1115" s="4"/>
      <c r="J1115" s="4"/>
      <c r="K1115" s="4"/>
      <c r="L1115" s="51"/>
      <c r="M1115" s="4"/>
      <c r="N1115" s="4"/>
      <c r="O1115" s="4"/>
      <c r="P1115" s="4"/>
      <c r="Q1115" s="51"/>
      <c r="R1115" s="67"/>
      <c r="S1115" s="67"/>
      <c r="T1115" s="67"/>
      <c r="U1115" s="67"/>
      <c r="V1115" s="67"/>
      <c r="W1115" s="67"/>
      <c r="X1115" s="67"/>
      <c r="Y1115" s="67"/>
      <c r="Z1115" s="67"/>
      <c r="AA1115" s="67"/>
      <c r="AB1115" s="67"/>
      <c r="AC1115" s="67"/>
      <c r="AD1115" s="67"/>
      <c r="AE1115" s="67"/>
      <c r="AF1115" s="67"/>
      <c r="AG1115" s="67"/>
      <c r="AH1115" s="67"/>
      <c r="AI1115" s="67"/>
      <c r="AK1115" s="67"/>
      <c r="AL1115" s="67"/>
      <c r="AM1115" s="67"/>
      <c r="AN1115" s="63" t="s">
        <v>4346</v>
      </c>
      <c r="AO1115" s="67"/>
      <c r="AP1115" s="67"/>
      <c r="AQ1115" s="67"/>
      <c r="AR1115" s="67"/>
      <c r="AS1115" s="67"/>
      <c r="AT1115" s="67"/>
      <c r="AU1115" s="67"/>
      <c r="AV1115" s="67"/>
      <c r="AW1115" s="67"/>
      <c r="AX1115" s="67"/>
      <c r="AY1115" s="67"/>
      <c r="AZ1115" s="37" t="str">
        <f>IFERROR(IF(COUNTA(H1115,I1115,J1115)=3,DATE(J1115,MATCH(I1115,{"Jan";"Feb";"Mar";"Apr";"May";"Jun";"Jul";"Aug";"Sep";"Oct";"Nov";"Dec"},0),H1115),""),"")</f>
        <v/>
      </c>
    </row>
    <row r="1116" spans="1:79" x14ac:dyDescent="0.25">
      <c r="A1116" s="51"/>
      <c r="B1116" s="4"/>
      <c r="C1116" s="25" t="s">
        <v>35</v>
      </c>
      <c r="D1116" s="25" t="s">
        <v>36</v>
      </c>
      <c r="E1116" s="25"/>
      <c r="F1116" s="25" t="s">
        <v>315</v>
      </c>
      <c r="G1116" s="4"/>
      <c r="H1116" s="25" t="s">
        <v>47</v>
      </c>
      <c r="I1116" s="25" t="s">
        <v>48</v>
      </c>
      <c r="J1116" s="25" t="s">
        <v>49</v>
      </c>
      <c r="K1116" s="4"/>
      <c r="L1116" s="51"/>
      <c r="M1116" s="4"/>
      <c r="N1116" s="4"/>
      <c r="O1116" s="4"/>
      <c r="P1116" s="4"/>
      <c r="Q1116" s="51"/>
      <c r="R1116" s="67"/>
      <c r="S1116" s="67"/>
      <c r="T1116" s="67"/>
      <c r="U1116" s="67"/>
      <c r="V1116" s="67"/>
      <c r="W1116" s="67"/>
      <c r="X1116" s="67"/>
      <c r="Y1116" s="67"/>
      <c r="Z1116" s="67"/>
      <c r="AA1116" s="67"/>
      <c r="AB1116" s="67"/>
      <c r="AC1116" s="67"/>
      <c r="AD1116" s="67"/>
      <c r="AE1116" s="67"/>
      <c r="AF1116" s="67"/>
      <c r="AG1116" s="67"/>
      <c r="AH1116" s="67"/>
      <c r="AI1116" s="67"/>
      <c r="AK1116" s="67"/>
      <c r="AL1116" s="67"/>
      <c r="AM1116" s="67"/>
      <c r="AN1116" s="63" t="s">
        <v>4347</v>
      </c>
      <c r="AO1116" s="67"/>
      <c r="AP1116" s="67"/>
      <c r="AQ1116" s="67"/>
      <c r="AR1116" s="67"/>
      <c r="AS1116" s="67"/>
      <c r="AT1116" s="67"/>
      <c r="AU1116" s="67"/>
      <c r="AV1116" s="67"/>
      <c r="AW1116" s="67"/>
      <c r="AX1116" s="67"/>
      <c r="AY1116" s="67"/>
      <c r="AZ1116" s="37" t="str">
        <f>IFERROR(IF(COUNTA(H1116,I1116,J1116)=3,DATE(J1116,MATCH(I1116,{"Jan";"Feb";"Mar";"Apr";"May";"Jun";"Jul";"Aug";"Sep";"Oct";"Nov";"Dec"},0),H1116),""),"")</f>
        <v/>
      </c>
    </row>
    <row r="1117" spans="1:79" x14ac:dyDescent="0.25">
      <c r="A1117" s="51"/>
      <c r="B1117" s="34" t="str">
        <f xml:space="preserve"> C1062&amp;"  Target Lesion (T9)"</f>
        <v>V7  Target Lesion (T9)</v>
      </c>
      <c r="C1117" s="16"/>
      <c r="D1117" s="15" t="s">
        <v>9</v>
      </c>
      <c r="E1117" s="4"/>
      <c r="F1117" s="17"/>
      <c r="G1117" s="4"/>
      <c r="H1117" s="32"/>
      <c r="I1117" s="32"/>
      <c r="J1117" s="32"/>
      <c r="K1117" s="4"/>
      <c r="L1117" s="51"/>
      <c r="M1117" s="51"/>
      <c r="N1117" s="51"/>
      <c r="O1117" s="51"/>
      <c r="P1117" s="51"/>
      <c r="Q1117" s="51"/>
      <c r="R1117" s="67"/>
      <c r="S1117" s="67"/>
      <c r="T1117" s="67"/>
      <c r="U1117" s="67"/>
      <c r="V1117" s="67"/>
      <c r="W1117" s="67"/>
      <c r="X1117" s="67"/>
      <c r="Y1117" s="67"/>
      <c r="Z1117" s="67"/>
      <c r="AA1117" s="67"/>
      <c r="AB1117" s="67"/>
      <c r="AC1117" s="67"/>
      <c r="AD1117" s="67"/>
      <c r="AE1117" s="67"/>
      <c r="AF1117" s="67"/>
      <c r="AG1117" s="67"/>
      <c r="AH1117" s="67"/>
      <c r="AI1117" s="67"/>
      <c r="AK1117" s="67"/>
      <c r="AL1117" s="67"/>
      <c r="AM1117" s="67"/>
      <c r="AN1117" s="63" t="s">
        <v>4348</v>
      </c>
      <c r="AO1117" s="67"/>
      <c r="AP1117" s="67"/>
      <c r="AQ1117" s="67"/>
      <c r="AR1117" s="67"/>
      <c r="AS1117" s="67"/>
      <c r="AT1117" s="67"/>
      <c r="AU1117" s="67"/>
      <c r="AV1117" s="67"/>
      <c r="AW1117" s="67"/>
      <c r="AX1117" s="67"/>
      <c r="AY1117" s="67"/>
      <c r="AZ1117" s="37" t="str">
        <f>IFERROR(IF(COUNTA(H1117,I1117,J1117)=3,DATE(J1117,MATCH(I1117,{"Jan";"Feb";"Mar";"Apr";"May";"Jun";"Jul";"Aug";"Sep";"Oct";"Nov";"Dec"},0),H1117),""),"")</f>
        <v/>
      </c>
    </row>
    <row r="1118" spans="1:79" x14ac:dyDescent="0.25">
      <c r="A1118" s="51"/>
      <c r="B1118" s="23" t="s">
        <v>1233</v>
      </c>
      <c r="C1118" s="23" t="s">
        <v>1234</v>
      </c>
      <c r="D1118" s="23" t="s">
        <v>1235</v>
      </c>
      <c r="E1118" s="26"/>
      <c r="F1118" s="23" t="s">
        <v>1236</v>
      </c>
      <c r="G1118" s="26"/>
      <c r="H1118" s="23" t="s">
        <v>1237</v>
      </c>
      <c r="I1118" s="23" t="s">
        <v>1238</v>
      </c>
      <c r="J1118" s="23" t="s">
        <v>1239</v>
      </c>
      <c r="K1118" s="4"/>
      <c r="L1118" s="27"/>
      <c r="M1118" s="28"/>
      <c r="N1118" s="27"/>
      <c r="O1118" s="28"/>
      <c r="P1118" s="27"/>
      <c r="Q1118" s="51"/>
      <c r="R1118" s="67"/>
      <c r="S1118" s="67"/>
      <c r="T1118" s="67"/>
      <c r="U1118" s="67"/>
      <c r="V1118" s="67"/>
      <c r="W1118" s="67"/>
      <c r="X1118" s="67"/>
      <c r="Y1118" s="67"/>
      <c r="Z1118" s="67"/>
      <c r="AA1118" s="67"/>
      <c r="AB1118" s="67"/>
      <c r="AC1118" s="67"/>
      <c r="AD1118" s="67"/>
      <c r="AE1118" s="67"/>
      <c r="AF1118" s="67"/>
      <c r="AG1118" s="67"/>
      <c r="AH1118" s="67"/>
      <c r="AI1118" s="67"/>
      <c r="AK1118" s="67"/>
      <c r="AL1118" s="67"/>
      <c r="AM1118" s="67"/>
      <c r="AN1118" s="63" t="s">
        <v>4349</v>
      </c>
      <c r="AO1118" s="67"/>
      <c r="AP1118" s="67"/>
      <c r="AQ1118" s="67"/>
      <c r="AR1118" s="67"/>
      <c r="AS1118" s="67"/>
      <c r="AT1118" s="67"/>
      <c r="AU1118" s="67"/>
      <c r="AV1118" s="67"/>
      <c r="AW1118" s="67"/>
      <c r="AX1118" s="67"/>
      <c r="AY1118" s="67"/>
      <c r="AZ1118" s="37" t="str">
        <f>IFERROR(IF(COUNTA(H1118,I1118,J1118)=3,DATE(J1118,MATCH(I1118,{"Jan";"Feb";"Mar";"Apr";"May";"Jun";"Jul";"Aug";"Sep";"Oct";"Nov";"Dec"},0),H1118),""),"")</f>
        <v/>
      </c>
    </row>
    <row r="1119" spans="1:79" x14ac:dyDescent="0.25">
      <c r="A1119" s="51"/>
      <c r="B1119" s="90" t="str">
        <f ca="1">BA1119&amp;BB1119&amp;BC1119&amp;BD1119&amp;BE1119&amp;BF1119&amp;BG1119&amp;BH1119&amp;BI1119&amp;BJ1119&amp;BK1119&amp;BL1119&amp;BM1119</f>
        <v/>
      </c>
      <c r="C1119" s="91"/>
      <c r="D1119" s="91"/>
      <c r="E1119" s="91"/>
      <c r="F1119" s="91"/>
      <c r="G1119" s="91"/>
      <c r="H1119" s="91"/>
      <c r="I1119" s="91"/>
      <c r="J1119" s="91"/>
      <c r="K1119" s="91"/>
      <c r="L1119" s="91"/>
      <c r="M1119" s="91"/>
      <c r="N1119" s="91"/>
      <c r="O1119" s="91"/>
      <c r="P1119" s="91"/>
      <c r="Q1119" s="51"/>
      <c r="R1119" s="67"/>
      <c r="S1119" s="67"/>
      <c r="T1119" s="67"/>
      <c r="U1119" s="67"/>
      <c r="V1119" s="67"/>
      <c r="W1119" s="67"/>
      <c r="X1119" s="67"/>
      <c r="Y1119" s="67"/>
      <c r="Z1119" s="67"/>
      <c r="AA1119" s="67"/>
      <c r="AB1119" s="67"/>
      <c r="AC1119" s="67"/>
      <c r="AD1119" s="67"/>
      <c r="AE1119" s="67"/>
      <c r="AF1119" s="67"/>
      <c r="AG1119" s="67"/>
      <c r="AH1119" s="67"/>
      <c r="AI1119" s="67"/>
      <c r="AK1119" s="67"/>
      <c r="AL1119" s="67"/>
      <c r="AM1119" s="67"/>
      <c r="AN1119" s="63" t="s">
        <v>4350</v>
      </c>
      <c r="AO1119" s="67"/>
      <c r="AP1119" s="67"/>
      <c r="AQ1119" s="67"/>
      <c r="AR1119" s="67"/>
      <c r="AS1119" s="67"/>
      <c r="AT1119" s="67"/>
      <c r="AU1119" s="67"/>
      <c r="AV1119" s="67"/>
      <c r="AW1119" s="67"/>
      <c r="AX1119" s="67"/>
      <c r="AY1119" s="67"/>
      <c r="AZ1119" s="37" t="str">
        <f>IFERROR(IF(COUNTA(H1119,I1119,J1119)=3,DATE(J1119,MATCH(I1119,{"Jan";"Feb";"Mar";"Apr";"May";"Jun";"Jul";"Aug";"Sep";"Oct";"Nov";"Dec"},0),H1119),""),"")</f>
        <v/>
      </c>
      <c r="BA1119" s="37" t="str">
        <f>IF(AND(C1065="",H1117="",C1117&lt;&gt;""),"Please enter a complete visit or assessment date.  ","")</f>
        <v/>
      </c>
      <c r="BB1119" s="37" t="str">
        <f>IF(C1117="","",IF(AND(COUNTA(C1065,D1065,E1065)&gt;1,COUNTA(C1065,D1065,E1065)&lt;3),"Please enter a complete visit date.  ",IF(COUNTA(C1065,D1065,E1065)=0,"",IF(COUNTIF(AN$2:AN$7306,C1065&amp;D1065&amp;E1065)&gt;0,"","Enter a valid visit date.  "))))</f>
        <v/>
      </c>
      <c r="BC1119" s="37" t="str">
        <f>IF(AND(COUNTA(H1117,I1117,J1117)&gt;1,COUNTA(H1117,I1117,J1117)&lt;3),"Please enter a complete assessment date.  ",IF(COUNTA(H1117,I1117,J1117)=0,"",IF(COUNTIF(AN$2:AN$7306,H1117&amp;I1117&amp;J1117)&gt;0,"","Enter a valid assessment date.  ")))</f>
        <v/>
      </c>
      <c r="BD1119" s="37" t="str">
        <f t="shared" ref="BD1119" si="569">IF(AND(C1117="",H1117&amp;I1117&amp;H1117&amp;J1117&lt;&gt;""),"Information on this lesion exists, but no evaluation result is entered.  ","")</f>
        <v/>
      </c>
      <c r="BE1119" s="37" t="str">
        <f ca="1">IF(C1117="","",IF(AZ1065="","",IF(AZ1065&gt;NOW(),"Visit date is in the future.  ","")))</f>
        <v/>
      </c>
      <c r="BF1119" s="37" t="str">
        <f t="shared" ref="BF1119" ca="1" si="570">IF(AZ1117&lt;&gt;"",IF(AZ1117&gt;NOW(),"Assessment date is in the future.  ",""),"")</f>
        <v/>
      </c>
      <c r="BG1119" s="37" t="str">
        <f t="shared" ref="BG1119" si="571">IF(AND(C1117&lt;&gt;"",F1117&lt;&gt;""),"The result cannot be provided if indicated as Not Done.  ","")</f>
        <v/>
      </c>
      <c r="BH1119" s="37" t="str">
        <f>IF(AZ1065="","",IF(AZ1065&lt;=AZ1059,"Visit date is not after visit or assessment dates in the prior visit.  ",""))</f>
        <v/>
      </c>
      <c r="BI1119" s="37" t="str">
        <f>IF(AZ1117&lt;&gt;"",IF(AZ1117&lt;=AZ1059,"Assessment date is not after visit or assessment dates in the prior visit.  ",""),"")</f>
        <v/>
      </c>
      <c r="BJ1119" s="37" t="str">
        <f>IF(AND(C1062="",OR(C1117&lt;&gt;"",F1117&lt;&gt;"")),"The Visit ID is missing.  ","")</f>
        <v/>
      </c>
      <c r="BK1119" s="37" t="str">
        <f>IF(AND(OR(C1117&lt;&gt;"",F1117&lt;&gt;""),C$67=""),"No V0 lesion information exists for this same lesion (if you are adding a NEW lesion, go to New Lesion section).  ","")</f>
        <v/>
      </c>
      <c r="BL1119" s="37" t="str">
        <f t="shared" ref="BL1119" si="572">IF(AND(C1117&lt;&gt;"",D1117=""),"Select a Unit.  ","")</f>
        <v/>
      </c>
      <c r="BM1119" s="37" t="str">
        <f>IF(AND(C1117&lt;&gt;"",COUNTIF(AJ$2:AJ$21,C1062)&gt;1),"Visit ID already used.  ","")</f>
        <v/>
      </c>
      <c r="CA1119" s="37" t="e">
        <f ca="1">IF(BA1119&amp;BB1119&amp;BC1119&amp;BD1119&amp;BE1119&amp;BF1119&amp;BG1119&amp;BH1119&amp;BI1119&amp;BJ1119&amp;BK1119&amp;BL1119&amp;BM1119&amp;BN1119&amp;BO1119&amp;BP1119&amp;BQ1119&amp;BR1119&amp;BS1119&amp;BT1119&amp;BU1119&amp;#REF!&amp;BW1119&amp;BX1119&amp;BY1119&amp;BZ1119&lt;&gt;"","V7Issue","V7Clean")</f>
        <v>#REF!</v>
      </c>
    </row>
    <row r="1120" spans="1:79" x14ac:dyDescent="0.25">
      <c r="A1120" s="51"/>
      <c r="B1120" s="91"/>
      <c r="C1120" s="91"/>
      <c r="D1120" s="91"/>
      <c r="E1120" s="91"/>
      <c r="F1120" s="91"/>
      <c r="G1120" s="91"/>
      <c r="H1120" s="91"/>
      <c r="I1120" s="91"/>
      <c r="J1120" s="91"/>
      <c r="K1120" s="91"/>
      <c r="L1120" s="91"/>
      <c r="M1120" s="91"/>
      <c r="N1120" s="91"/>
      <c r="O1120" s="91"/>
      <c r="P1120" s="91"/>
      <c r="Q1120" s="51"/>
      <c r="R1120" s="67"/>
      <c r="S1120" s="67"/>
      <c r="T1120" s="67"/>
      <c r="U1120" s="67"/>
      <c r="V1120" s="67"/>
      <c r="W1120" s="67"/>
      <c r="X1120" s="67"/>
      <c r="Y1120" s="67"/>
      <c r="Z1120" s="67"/>
      <c r="AA1120" s="67"/>
      <c r="AB1120" s="67"/>
      <c r="AC1120" s="67"/>
      <c r="AD1120" s="67"/>
      <c r="AE1120" s="67"/>
      <c r="AF1120" s="67"/>
      <c r="AG1120" s="67"/>
      <c r="AH1120" s="67"/>
      <c r="AI1120" s="67"/>
      <c r="AK1120" s="67"/>
      <c r="AL1120" s="67"/>
      <c r="AM1120" s="67"/>
      <c r="AN1120" s="63" t="s">
        <v>4351</v>
      </c>
      <c r="AO1120" s="67"/>
      <c r="AP1120" s="67"/>
      <c r="AQ1120" s="67"/>
      <c r="AR1120" s="67"/>
      <c r="AS1120" s="67"/>
      <c r="AT1120" s="67"/>
      <c r="AU1120" s="67"/>
      <c r="AV1120" s="67"/>
      <c r="AW1120" s="67"/>
      <c r="AX1120" s="67"/>
      <c r="AY1120" s="67"/>
      <c r="AZ1120" s="37" t="str">
        <f>IFERROR(IF(COUNTA(H1120,I1120,J1120)=3,DATE(J1120,MATCH(I1120,{"Jan";"Feb";"Mar";"Apr";"May";"Jun";"Jul";"Aug";"Sep";"Oct";"Nov";"Dec"},0),H1120),""),"")</f>
        <v/>
      </c>
    </row>
    <row r="1121" spans="1:79" x14ac:dyDescent="0.25">
      <c r="A1121" s="51"/>
      <c r="B1121" s="4"/>
      <c r="C1121" s="25"/>
      <c r="D1121" s="25"/>
      <c r="E1121" s="25"/>
      <c r="F1121" s="25"/>
      <c r="G1121" s="4"/>
      <c r="H1121" s="19" t="s">
        <v>92</v>
      </c>
      <c r="I1121" s="4"/>
      <c r="J1121" s="4"/>
      <c r="K1121" s="4"/>
      <c r="L1121" s="51"/>
      <c r="M1121" s="4"/>
      <c r="N1121" s="4"/>
      <c r="O1121" s="4"/>
      <c r="P1121" s="4"/>
      <c r="Q1121" s="51"/>
      <c r="R1121" s="67"/>
      <c r="S1121" s="67"/>
      <c r="T1121" s="67"/>
      <c r="U1121" s="67"/>
      <c r="V1121" s="67"/>
      <c r="W1121" s="67"/>
      <c r="X1121" s="67"/>
      <c r="Y1121" s="67"/>
      <c r="Z1121" s="67"/>
      <c r="AA1121" s="67"/>
      <c r="AB1121" s="67"/>
      <c r="AC1121" s="67"/>
      <c r="AD1121" s="67"/>
      <c r="AE1121" s="67"/>
      <c r="AF1121" s="67"/>
      <c r="AG1121" s="67"/>
      <c r="AH1121" s="67"/>
      <c r="AI1121" s="67"/>
      <c r="AK1121" s="67"/>
      <c r="AL1121" s="67"/>
      <c r="AM1121" s="67"/>
      <c r="AN1121" s="63" t="s">
        <v>4352</v>
      </c>
      <c r="AO1121" s="67"/>
      <c r="AP1121" s="67"/>
      <c r="AQ1121" s="67"/>
      <c r="AR1121" s="67"/>
      <c r="AS1121" s="67"/>
      <c r="AT1121" s="67"/>
      <c r="AU1121" s="67"/>
      <c r="AV1121" s="67"/>
      <c r="AW1121" s="67"/>
      <c r="AX1121" s="67"/>
      <c r="AY1121" s="67"/>
      <c r="AZ1121" s="37" t="str">
        <f>IFERROR(IF(COUNTA(H1121,I1121,J1121)=3,DATE(J1121,MATCH(I1121,{"Jan";"Feb";"Mar";"Apr";"May";"Jun";"Jul";"Aug";"Sep";"Oct";"Nov";"Dec"},0),H1121),""),"")</f>
        <v/>
      </c>
    </row>
    <row r="1122" spans="1:79" x14ac:dyDescent="0.25">
      <c r="A1122" s="51"/>
      <c r="B1122" s="4"/>
      <c r="C1122" s="25" t="s">
        <v>35</v>
      </c>
      <c r="D1122" s="25" t="s">
        <v>36</v>
      </c>
      <c r="E1122" s="25"/>
      <c r="F1122" s="25" t="s">
        <v>315</v>
      </c>
      <c r="G1122" s="4"/>
      <c r="H1122" s="25" t="s">
        <v>47</v>
      </c>
      <c r="I1122" s="25" t="s">
        <v>48</v>
      </c>
      <c r="J1122" s="25" t="s">
        <v>49</v>
      </c>
      <c r="K1122" s="4"/>
      <c r="L1122" s="51"/>
      <c r="M1122" s="4"/>
      <c r="N1122" s="4"/>
      <c r="O1122" s="4"/>
      <c r="P1122" s="4"/>
      <c r="Q1122" s="51"/>
      <c r="R1122" s="67"/>
      <c r="S1122" s="67"/>
      <c r="T1122" s="67"/>
      <c r="U1122" s="67"/>
      <c r="V1122" s="67"/>
      <c r="W1122" s="67"/>
      <c r="X1122" s="67"/>
      <c r="Y1122" s="67"/>
      <c r="Z1122" s="67"/>
      <c r="AA1122" s="67"/>
      <c r="AB1122" s="67"/>
      <c r="AC1122" s="67"/>
      <c r="AD1122" s="67"/>
      <c r="AE1122" s="67"/>
      <c r="AF1122" s="67"/>
      <c r="AG1122" s="67"/>
      <c r="AH1122" s="67"/>
      <c r="AI1122" s="67"/>
      <c r="AK1122" s="67"/>
      <c r="AL1122" s="67"/>
      <c r="AM1122" s="67"/>
      <c r="AN1122" s="63" t="s">
        <v>4353</v>
      </c>
      <c r="AO1122" s="67"/>
      <c r="AP1122" s="67"/>
      <c r="AQ1122" s="67"/>
      <c r="AR1122" s="67"/>
      <c r="AS1122" s="67"/>
      <c r="AT1122" s="67"/>
      <c r="AU1122" s="67"/>
      <c r="AV1122" s="67"/>
      <c r="AW1122" s="67"/>
      <c r="AX1122" s="67"/>
      <c r="AY1122" s="67"/>
      <c r="AZ1122" s="37" t="str">
        <f>IFERROR(IF(COUNTA(H1122,I1122,J1122)=3,DATE(J1122,MATCH(I1122,{"Jan";"Feb";"Mar";"Apr";"May";"Jun";"Jul";"Aug";"Sep";"Oct";"Nov";"Dec"},0),H1122),""),"")</f>
        <v/>
      </c>
    </row>
    <row r="1123" spans="1:79" x14ac:dyDescent="0.25">
      <c r="A1123" s="51"/>
      <c r="B1123" s="34" t="str">
        <f xml:space="preserve"> C1062&amp;" Target Lesion (T10)"</f>
        <v>V7 Target Lesion (T10)</v>
      </c>
      <c r="C1123" s="16"/>
      <c r="D1123" s="15" t="s">
        <v>9</v>
      </c>
      <c r="E1123" s="4"/>
      <c r="F1123" s="17"/>
      <c r="G1123" s="4"/>
      <c r="H1123" s="32"/>
      <c r="I1123" s="32"/>
      <c r="J1123" s="32"/>
      <c r="K1123" s="4"/>
      <c r="L1123" s="51"/>
      <c r="M1123" s="51"/>
      <c r="N1123" s="51"/>
      <c r="O1123" s="51"/>
      <c r="P1123" s="51"/>
      <c r="Q1123" s="51"/>
      <c r="R1123" s="67"/>
      <c r="S1123" s="67"/>
      <c r="T1123" s="67"/>
      <c r="U1123" s="67"/>
      <c r="V1123" s="67"/>
      <c r="W1123" s="67"/>
      <c r="X1123" s="67"/>
      <c r="Y1123" s="67"/>
      <c r="Z1123" s="67"/>
      <c r="AA1123" s="67"/>
      <c r="AB1123" s="67"/>
      <c r="AC1123" s="67"/>
      <c r="AD1123" s="67"/>
      <c r="AE1123" s="67"/>
      <c r="AF1123" s="67"/>
      <c r="AG1123" s="67"/>
      <c r="AH1123" s="67"/>
      <c r="AI1123" s="67"/>
      <c r="AK1123" s="67"/>
      <c r="AL1123" s="67"/>
      <c r="AM1123" s="67"/>
      <c r="AN1123" s="63" t="s">
        <v>4354</v>
      </c>
      <c r="AO1123" s="67"/>
      <c r="AP1123" s="67"/>
      <c r="AQ1123" s="67"/>
      <c r="AR1123" s="67"/>
      <c r="AS1123" s="67"/>
      <c r="AT1123" s="67"/>
      <c r="AU1123" s="67"/>
      <c r="AV1123" s="67"/>
      <c r="AW1123" s="67"/>
      <c r="AX1123" s="67"/>
      <c r="AY1123" s="67"/>
      <c r="AZ1123" s="37" t="str">
        <f>IFERROR(IF(COUNTA(H1123,I1123,J1123)=3,DATE(J1123,MATCH(I1123,{"Jan";"Feb";"Mar";"Apr";"May";"Jun";"Jul";"Aug";"Sep";"Oct";"Nov";"Dec"},0),H1123),""),"")</f>
        <v/>
      </c>
    </row>
    <row r="1124" spans="1:79" x14ac:dyDescent="0.25">
      <c r="A1124" s="51"/>
      <c r="B1124" s="23" t="s">
        <v>1240</v>
      </c>
      <c r="C1124" s="23" t="s">
        <v>1241</v>
      </c>
      <c r="D1124" s="23" t="s">
        <v>1242</v>
      </c>
      <c r="E1124" s="26"/>
      <c r="F1124" s="23" t="s">
        <v>1243</v>
      </c>
      <c r="G1124" s="26"/>
      <c r="H1124" s="23" t="s">
        <v>1244</v>
      </c>
      <c r="I1124" s="23" t="s">
        <v>1245</v>
      </c>
      <c r="J1124" s="23" t="s">
        <v>1246</v>
      </c>
      <c r="K1124" s="4"/>
      <c r="L1124" s="27"/>
      <c r="M1124" s="28"/>
      <c r="N1124" s="27"/>
      <c r="O1124" s="28"/>
      <c r="P1124" s="27"/>
      <c r="Q1124" s="51"/>
      <c r="R1124" s="67"/>
      <c r="S1124" s="67"/>
      <c r="T1124" s="67"/>
      <c r="U1124" s="67"/>
      <c r="V1124" s="67"/>
      <c r="W1124" s="67"/>
      <c r="X1124" s="67"/>
      <c r="Y1124" s="67"/>
      <c r="Z1124" s="67"/>
      <c r="AA1124" s="67"/>
      <c r="AB1124" s="67"/>
      <c r="AC1124" s="67"/>
      <c r="AD1124" s="67"/>
      <c r="AE1124" s="67"/>
      <c r="AF1124" s="67"/>
      <c r="AG1124" s="67"/>
      <c r="AH1124" s="67"/>
      <c r="AI1124" s="67"/>
      <c r="AK1124" s="67"/>
      <c r="AL1124" s="67"/>
      <c r="AM1124" s="67"/>
      <c r="AN1124" s="63" t="s">
        <v>4355</v>
      </c>
      <c r="AO1124" s="67"/>
      <c r="AP1124" s="67"/>
      <c r="AQ1124" s="67"/>
      <c r="AR1124" s="67"/>
      <c r="AS1124" s="67"/>
      <c r="AT1124" s="67"/>
      <c r="AU1124" s="67"/>
      <c r="AV1124" s="67"/>
      <c r="AW1124" s="67"/>
      <c r="AX1124" s="67"/>
      <c r="AY1124" s="67"/>
      <c r="AZ1124" s="37" t="str">
        <f>IFERROR(IF(COUNTA(H1124,I1124,J1124)=3,DATE(J1124,MATCH(I1124,{"Jan";"Feb";"Mar";"Apr";"May";"Jun";"Jul";"Aug";"Sep";"Oct";"Nov";"Dec"},0),H1124),""),"")</f>
        <v/>
      </c>
    </row>
    <row r="1125" spans="1:79" x14ac:dyDescent="0.25">
      <c r="A1125" s="51"/>
      <c r="B1125" s="90" t="str">
        <f ca="1">BA1125&amp;BB1125&amp;BC1125&amp;BD1125&amp;BE1125&amp;BF1125&amp;BG1125&amp;BH1125&amp;BI1125&amp;BJ1125&amp;BK1125&amp;BL1125&amp;BM1125</f>
        <v/>
      </c>
      <c r="C1125" s="91"/>
      <c r="D1125" s="91"/>
      <c r="E1125" s="91"/>
      <c r="F1125" s="91"/>
      <c r="G1125" s="91"/>
      <c r="H1125" s="91"/>
      <c r="I1125" s="91"/>
      <c r="J1125" s="91"/>
      <c r="K1125" s="91"/>
      <c r="L1125" s="91"/>
      <c r="M1125" s="91"/>
      <c r="N1125" s="91"/>
      <c r="O1125" s="91"/>
      <c r="P1125" s="91"/>
      <c r="Q1125" s="51"/>
      <c r="R1125" s="67"/>
      <c r="S1125" s="67"/>
      <c r="T1125" s="67"/>
      <c r="U1125" s="67"/>
      <c r="V1125" s="67"/>
      <c r="W1125" s="67"/>
      <c r="X1125" s="67"/>
      <c r="Y1125" s="67"/>
      <c r="Z1125" s="67"/>
      <c r="AA1125" s="67"/>
      <c r="AB1125" s="67"/>
      <c r="AC1125" s="67"/>
      <c r="AD1125" s="67"/>
      <c r="AE1125" s="67"/>
      <c r="AF1125" s="67"/>
      <c r="AG1125" s="67"/>
      <c r="AH1125" s="67"/>
      <c r="AI1125" s="67"/>
      <c r="AK1125" s="67"/>
      <c r="AL1125" s="67"/>
      <c r="AM1125" s="67"/>
      <c r="AN1125" s="63" t="s">
        <v>4356</v>
      </c>
      <c r="AO1125" s="67"/>
      <c r="AP1125" s="67"/>
      <c r="AQ1125" s="67"/>
      <c r="AR1125" s="67"/>
      <c r="AS1125" s="67"/>
      <c r="AT1125" s="67"/>
      <c r="AU1125" s="67"/>
      <c r="AV1125" s="67"/>
      <c r="AW1125" s="67"/>
      <c r="AX1125" s="67"/>
      <c r="AY1125" s="67"/>
      <c r="AZ1125" s="37" t="str">
        <f>IFERROR(IF(COUNTA(H1125,I1125,J1125)=3,DATE(J1125,MATCH(I1125,{"Jan";"Feb";"Mar";"Apr";"May";"Jun";"Jul";"Aug";"Sep";"Oct";"Nov";"Dec"},0),H1125),""),"")</f>
        <v/>
      </c>
      <c r="BA1125" s="37" t="str">
        <f>IF(AND(C1065="",H1123="",C1123&lt;&gt;""),"Please enter a complete visit or assessment date.  ","")</f>
        <v/>
      </c>
      <c r="BB1125" s="37" t="str">
        <f>IF(C1123="","",IF(AND(COUNTA(C1065,D1065,E1065)&gt;1,COUNTA(C1065,D1065,E1065)&lt;3),"Please enter a complete visit date.  ",IF(COUNTA(C1065,D1065,E1065)=0,"",IF(COUNTIF(AN$2:AN$7306,C1065&amp;D1065&amp;E1065)&gt;0,"","Enter a valid visit date.  "))))</f>
        <v/>
      </c>
      <c r="BC1125" s="37" t="str">
        <f>IF(AND(COUNTA(H1123,I1123,J1123)&gt;1,COUNTA(H1123,I1123,J1123)&lt;3),"Please enter a complete assessment date.  ",IF(COUNTA(H1123,I1123,J1123)=0,"",IF(COUNTIF(AN$2:AN$7306,H1123&amp;I1123&amp;J1123)&gt;0,"","Enter a valid assessment date.  ")))</f>
        <v/>
      </c>
      <c r="BD1125" s="37" t="str">
        <f t="shared" ref="BD1125" si="573">IF(AND(C1123="",H1123&amp;I1123&amp;H1123&amp;J1123&lt;&gt;""),"Information on this lesion exists, but no evaluation result is entered.  ","")</f>
        <v/>
      </c>
      <c r="BE1125" s="37" t="str">
        <f ca="1">IF(C1123="","",IF(AZ1065="","",IF(AZ1065&gt;NOW(),"Visit date is in the future.  ","")))</f>
        <v/>
      </c>
      <c r="BF1125" s="37" t="str">
        <f t="shared" ref="BF1125" ca="1" si="574">IF(AZ1123&lt;&gt;"",IF(AZ1123&gt;NOW(),"Assessment date is in the future.  ",""),"")</f>
        <v/>
      </c>
      <c r="BG1125" s="37" t="str">
        <f t="shared" ref="BG1125" si="575">IF(AND(C1123&lt;&gt;"",F1123&lt;&gt;""),"The result cannot be provided if indicated as Not Done.  ","")</f>
        <v/>
      </c>
      <c r="BH1125" s="37" t="str">
        <f>IF(AZ1065="","",IF(AZ1065&lt;=AZ1059,"Visit date is not after visit or assessment dates in the prior visit.  ",""))</f>
        <v/>
      </c>
      <c r="BI1125" s="37" t="str">
        <f>IF(AZ1123&lt;&gt;"",IF(AZ1123&lt;=AZ1059,"Assessment date is not after visit or assessment dates in the prior visit.  ",""),"")</f>
        <v/>
      </c>
      <c r="BJ1125" s="37" t="str">
        <f>IF(AND(C1062="",OR(C1123&lt;&gt;"",F1123&lt;&gt;"")),"The Visit ID is missing.  ","")</f>
        <v/>
      </c>
      <c r="BK1125" s="37" t="str">
        <f>IF(AND(OR(C1123&lt;&gt;"",F1123&lt;&gt;""),C$73=""),"No V0 lesion information exists for this same lesion (if you are adding a NEW lesion, go to New Lesion section).  ","")</f>
        <v/>
      </c>
      <c r="BL1125" s="37" t="str">
        <f t="shared" ref="BL1125" si="576">IF(AND(C1123&lt;&gt;"",D1123=""),"Select a Unit.  ","")</f>
        <v/>
      </c>
      <c r="BM1125" s="37" t="str">
        <f>IF(AND(C1123&lt;&gt;"",COUNTIF(AJ$2:AJ$21,C1062)&gt;1),"Visit ID already used.  ","")</f>
        <v/>
      </c>
      <c r="CA1125" s="37" t="e">
        <f ca="1">IF(BA1125&amp;BB1125&amp;BC1125&amp;BD1125&amp;BE1125&amp;BF1125&amp;BG1125&amp;BH1125&amp;BI1125&amp;BJ1125&amp;BK1125&amp;BL1125&amp;BM1125&amp;BN1125&amp;BO1125&amp;BP1125&amp;BQ1125&amp;BR1125&amp;BS1125&amp;BT1125&amp;BU1125&amp;#REF!&amp;BW1125&amp;BX1125&amp;BY1125&amp;BZ1125&lt;&gt;"","V7Issue","V7Clean")</f>
        <v>#REF!</v>
      </c>
    </row>
    <row r="1126" spans="1:79" x14ac:dyDescent="0.25">
      <c r="A1126" s="51"/>
      <c r="B1126" s="91"/>
      <c r="C1126" s="91"/>
      <c r="D1126" s="91"/>
      <c r="E1126" s="91"/>
      <c r="F1126" s="91"/>
      <c r="G1126" s="91"/>
      <c r="H1126" s="91"/>
      <c r="I1126" s="91"/>
      <c r="J1126" s="91"/>
      <c r="K1126" s="91"/>
      <c r="L1126" s="91"/>
      <c r="M1126" s="91"/>
      <c r="N1126" s="91"/>
      <c r="O1126" s="91"/>
      <c r="P1126" s="91"/>
      <c r="Q1126" s="51"/>
      <c r="R1126" s="67"/>
      <c r="S1126" s="67"/>
      <c r="T1126" s="67"/>
      <c r="U1126" s="67"/>
      <c r="V1126" s="67"/>
      <c r="W1126" s="67"/>
      <c r="X1126" s="67"/>
      <c r="Y1126" s="67"/>
      <c r="Z1126" s="67"/>
      <c r="AA1126" s="67"/>
      <c r="AB1126" s="67"/>
      <c r="AC1126" s="67"/>
      <c r="AD1126" s="67"/>
      <c r="AE1126" s="67"/>
      <c r="AF1126" s="67"/>
      <c r="AG1126" s="67"/>
      <c r="AH1126" s="67"/>
      <c r="AI1126" s="67"/>
      <c r="AK1126" s="67"/>
      <c r="AL1126" s="67"/>
      <c r="AM1126" s="67"/>
      <c r="AN1126" s="63" t="s">
        <v>4357</v>
      </c>
      <c r="AO1126" s="67"/>
      <c r="AP1126" s="67"/>
      <c r="AQ1126" s="67"/>
      <c r="AR1126" s="67"/>
      <c r="AS1126" s="67"/>
      <c r="AT1126" s="67"/>
      <c r="AU1126" s="67"/>
      <c r="AV1126" s="67"/>
      <c r="AW1126" s="67"/>
      <c r="AX1126" s="67"/>
      <c r="AY1126" s="67"/>
      <c r="AZ1126" s="37" t="str">
        <f>IFERROR(IF(COUNTA(H1126,I1126,J1126)=3,DATE(J1126,MATCH(I1126,{"Jan";"Feb";"Mar";"Apr";"May";"Jun";"Jul";"Aug";"Sep";"Oct";"Nov";"Dec"},0),H1126),""),"")</f>
        <v/>
      </c>
    </row>
    <row r="1127" spans="1:79" x14ac:dyDescent="0.25">
      <c r="A1127" s="51"/>
      <c r="B1127" s="51"/>
      <c r="C1127" s="29"/>
      <c r="D1127" s="29"/>
      <c r="E1127" s="29"/>
      <c r="F1127" s="29"/>
      <c r="G1127" s="29"/>
      <c r="H1127" s="29"/>
      <c r="I1127" s="29"/>
      <c r="J1127" s="51"/>
      <c r="K1127" s="51"/>
      <c r="L1127" s="51"/>
      <c r="M1127" s="51"/>
      <c r="N1127" s="51"/>
      <c r="O1127" s="51"/>
      <c r="P1127" s="51"/>
      <c r="Q1127" s="51"/>
      <c r="R1127" s="67"/>
      <c r="S1127" s="67"/>
      <c r="T1127" s="67"/>
      <c r="U1127" s="67"/>
      <c r="V1127" s="67"/>
      <c r="W1127" s="67"/>
      <c r="X1127" s="67"/>
      <c r="Y1127" s="67"/>
      <c r="Z1127" s="67"/>
      <c r="AA1127" s="67"/>
      <c r="AB1127" s="67"/>
      <c r="AC1127" s="67"/>
      <c r="AD1127" s="67"/>
      <c r="AE1127" s="67"/>
      <c r="AF1127" s="67"/>
      <c r="AG1127" s="67"/>
      <c r="AH1127" s="67"/>
      <c r="AI1127" s="67"/>
      <c r="AK1127" s="67"/>
      <c r="AL1127" s="67"/>
      <c r="AM1127" s="67"/>
      <c r="AN1127" s="63" t="s">
        <v>4358</v>
      </c>
      <c r="AO1127" s="67"/>
      <c r="AP1127" s="67"/>
      <c r="AQ1127" s="67"/>
      <c r="AR1127" s="67"/>
      <c r="AS1127" s="67"/>
      <c r="AT1127" s="67"/>
      <c r="AU1127" s="67"/>
      <c r="AV1127" s="67"/>
      <c r="AW1127" s="67"/>
      <c r="AX1127" s="67"/>
      <c r="AY1127" s="67"/>
      <c r="AZ1127" s="37" t="str">
        <f>IFERROR(IF(COUNTA(H1127,I1127,J1127)=3,DATE(J1127,MATCH(I1127,{"Jan";"Feb";"Mar";"Apr";"May";"Jun";"Jul";"Aug";"Sep";"Oct";"Nov";"Dec"},0),H1127),""),"")</f>
        <v/>
      </c>
      <c r="BA1127" s="67"/>
      <c r="BB1127" s="67"/>
    </row>
    <row r="1128" spans="1:79" x14ac:dyDescent="0.25">
      <c r="A1128" s="51"/>
      <c r="B1128" s="51"/>
      <c r="C1128" s="51"/>
      <c r="D1128" s="51"/>
      <c r="E1128" s="51"/>
      <c r="F1128" s="51"/>
      <c r="G1128" s="51"/>
      <c r="H1128" s="19" t="s">
        <v>92</v>
      </c>
      <c r="I1128" s="4"/>
      <c r="J1128" s="4"/>
      <c r="K1128" s="4"/>
      <c r="L1128" s="51"/>
      <c r="M1128" s="51"/>
      <c r="N1128" s="51"/>
      <c r="O1128" s="51"/>
      <c r="P1128" s="51"/>
      <c r="Q1128" s="4"/>
      <c r="AN1128" s="63" t="s">
        <v>4359</v>
      </c>
      <c r="AZ1128" s="37" t="str">
        <f>IFERROR(IF(COUNTA(H1128,I1128,J1128)=3,DATE(J1128,MATCH(I1128,{"Jan";"Feb";"Mar";"Apr";"May";"Jun";"Jul";"Aug";"Sep";"Oct";"Nov";"Dec"},0),H1128),""),"")</f>
        <v/>
      </c>
    </row>
    <row r="1129" spans="1:79" x14ac:dyDescent="0.25">
      <c r="A1129" s="51"/>
      <c r="B1129" s="4"/>
      <c r="C1129" s="25" t="s">
        <v>186</v>
      </c>
      <c r="D1129" s="25"/>
      <c r="E1129" s="25"/>
      <c r="F1129" s="25" t="s">
        <v>315</v>
      </c>
      <c r="G1129" s="4"/>
      <c r="H1129" s="25" t="s">
        <v>47</v>
      </c>
      <c r="I1129" s="25" t="s">
        <v>48</v>
      </c>
      <c r="J1129" s="25" t="s">
        <v>49</v>
      </c>
      <c r="K1129" s="4"/>
      <c r="L1129" s="51"/>
      <c r="M1129" s="51"/>
      <c r="N1129" s="51"/>
      <c r="O1129" s="4"/>
      <c r="P1129" s="4"/>
      <c r="Q1129" s="4"/>
      <c r="AN1129" s="63" t="s">
        <v>4360</v>
      </c>
      <c r="AZ1129" s="37" t="str">
        <f>IFERROR(IF(COUNTA(H1129,I1129,J1129)=3,DATE(J1129,MATCH(I1129,{"Jan";"Feb";"Mar";"Apr";"May";"Jun";"Jul";"Aug";"Sep";"Oct";"Nov";"Dec"},0),H1129),""),"")</f>
        <v/>
      </c>
    </row>
    <row r="1130" spans="1:79" x14ac:dyDescent="0.25">
      <c r="A1130" s="51"/>
      <c r="B1130" s="34" t="str">
        <f xml:space="preserve"> C1062&amp;" Non-Target Lesion (NT1)"</f>
        <v>V7 Non-Target Lesion (NT1)</v>
      </c>
      <c r="C1130" s="74"/>
      <c r="D1130" s="75"/>
      <c r="E1130" s="4"/>
      <c r="F1130" s="17"/>
      <c r="G1130" s="4"/>
      <c r="H1130" s="32"/>
      <c r="I1130" s="32"/>
      <c r="J1130" s="32"/>
      <c r="K1130" s="4"/>
      <c r="L1130" s="51"/>
      <c r="M1130" s="51"/>
      <c r="N1130" s="51"/>
      <c r="O1130" s="4"/>
      <c r="P1130" s="4"/>
      <c r="Q1130" s="4"/>
      <c r="AN1130" s="63" t="s">
        <v>4361</v>
      </c>
      <c r="AZ1130" s="37" t="str">
        <f>IFERROR(IF(COUNTA(H1130,I1130,J1130)=3,DATE(J1130,MATCH(I1130,{"Jan";"Feb";"Mar";"Apr";"May";"Jun";"Jul";"Aug";"Sep";"Oct";"Nov";"Dec"},0),H1130),""),"")</f>
        <v/>
      </c>
    </row>
    <row r="1131" spans="1:79" x14ac:dyDescent="0.25">
      <c r="A1131" s="51"/>
      <c r="B1131" s="23" t="s">
        <v>1247</v>
      </c>
      <c r="C1131" s="23" t="s">
        <v>1248</v>
      </c>
      <c r="D1131" s="23"/>
      <c r="E1131" s="26"/>
      <c r="F1131" s="23" t="s">
        <v>1249</v>
      </c>
      <c r="G1131" s="26"/>
      <c r="H1131" s="23" t="s">
        <v>1250</v>
      </c>
      <c r="I1131" s="23" t="s">
        <v>1251</v>
      </c>
      <c r="J1131" s="23" t="s">
        <v>1252</v>
      </c>
      <c r="K1131" s="4"/>
      <c r="L1131" s="23"/>
      <c r="M1131" s="26"/>
      <c r="N1131" s="23"/>
      <c r="O1131" s="4"/>
      <c r="P1131" s="4"/>
      <c r="Q1131" s="4"/>
      <c r="AN1131" s="63" t="s">
        <v>4362</v>
      </c>
      <c r="AZ1131" s="37" t="str">
        <f>IFERROR(IF(COUNTA(H1131,I1131,J1131)=3,DATE(J1131,MATCH(I1131,{"Jan";"Feb";"Mar";"Apr";"May";"Jun";"Jul";"Aug";"Sep";"Oct";"Nov";"Dec"},0),H1131),""),"")</f>
        <v/>
      </c>
    </row>
    <row r="1132" spans="1:79" x14ac:dyDescent="0.25">
      <c r="A1132" s="51"/>
      <c r="B1132" s="90" t="str">
        <f ca="1">BA1132&amp;BB1132&amp;BC1132&amp;BD1132&amp;BE1132&amp;BF1132&amp;BG1132&amp;BH1132&amp;BI1132&amp;BJ1132&amp;BK1132&amp;BL1132&amp;BM1132</f>
        <v/>
      </c>
      <c r="C1132" s="91"/>
      <c r="D1132" s="91"/>
      <c r="E1132" s="91"/>
      <c r="F1132" s="91"/>
      <c r="G1132" s="91"/>
      <c r="H1132" s="91"/>
      <c r="I1132" s="91"/>
      <c r="J1132" s="91"/>
      <c r="K1132" s="91"/>
      <c r="L1132" s="91"/>
      <c r="M1132" s="91"/>
      <c r="N1132" s="91"/>
      <c r="O1132" s="91"/>
      <c r="P1132" s="91"/>
      <c r="Q1132" s="4"/>
      <c r="AN1132" s="63" t="s">
        <v>4363</v>
      </c>
      <c r="AZ1132" s="37" t="str">
        <f>IFERROR(IF(COUNTA(H1132,I1132,J1132)=3,DATE(J1132,MATCH(I1132,{"Jan";"Feb";"Mar";"Apr";"May";"Jun";"Jul";"Aug";"Sep";"Oct";"Nov";"Dec"},0),H1132),""),"")</f>
        <v/>
      </c>
      <c r="BA1132" s="37" t="str">
        <f>IF(AND(C1065="",H1130="",C1130&lt;&gt;""),"Please enter a complete visit or assessment date.  ","")</f>
        <v/>
      </c>
      <c r="BB1132" s="37" t="str">
        <f>IF(C1130="","",IF(AND(COUNTA(C1065,D1065,E1065)&gt;1,COUNTA(C1065,D1065,E1065)&lt;3),"Please enter a complete visit date.  ",IF(COUNTA(C1065,D1065,E1065)=0,"",IF(COUNTIF(AN$2:AN$7306,C1065&amp;D1065&amp;E1065)&gt;0,"","Enter a valid visit date.  "))))</f>
        <v/>
      </c>
      <c r="BC1132" s="37" t="str">
        <f>IF(AND(COUNTA(H1130,I1130,J1130)&gt;1,COUNTA(H1130,I1130,J1130)&lt;3),"Please enter a complete assessment date.  ",IF(COUNTA(H1130,I1130,J1130)=0,"",IF(COUNTIF(AN$2:AN$7306,H1130&amp;I1130&amp;J1130)&gt;0,"","Enter a valid assessment date.  ")))</f>
        <v/>
      </c>
      <c r="BD1132" s="37" t="str">
        <f t="shared" ref="BD1132" si="577">IF(AND(C1130="",H1130&amp;I1130&amp;H1130&amp;J1130&lt;&gt;""),"Information on this lesion exists, but no evaluation result is entered.  ","")</f>
        <v/>
      </c>
      <c r="BE1132" s="37" t="str">
        <f ca="1">IF(C1130="","",IF(AZ1065="","",IF(AZ1065&gt;NOW(),"Visit date is in the future.  ","")))</f>
        <v/>
      </c>
      <c r="BF1132" s="37" t="str">
        <f ca="1">IF(AZ1130&lt;&gt;"",IF(AZ1130&gt;NOW(),"Assessment date is in the future.  ",""),"")</f>
        <v/>
      </c>
      <c r="BG1132" s="37" t="str">
        <f>IF(AND(C1130&lt;&gt;"",F1130&lt;&gt;""),"The result cannot be provided if indicated as Not Done.  ","")</f>
        <v/>
      </c>
      <c r="BH1132" s="37" t="str">
        <f>IF(AZ1065="","",IF(AZ1065&lt;=AZ1059,"Visit date is not after visit or assessment dates in the prior visit.  ",""))</f>
        <v/>
      </c>
      <c r="BI1132" s="37" t="str">
        <f>IF(AZ1130&lt;&gt;"",IF(AZ1130&lt;=AZ1059,"Assessment date is not after visit or assessment dates in the prior visit.  ",""),"")</f>
        <v/>
      </c>
      <c r="BJ1132" s="37" t="str">
        <f>IF(AND(C1062="",OR(C1130&lt;&gt;"",F1130&lt;&gt;"")),"The Visit ID is missing.  ","")</f>
        <v/>
      </c>
      <c r="BK1132" s="37" t="str">
        <f>IF(AND(OR(C1130&lt;&gt;"",F1130&lt;&gt;""),C$80=""),"No V0 lesion information exists for this same lesion (if you are adding a NEW lesion, go to New Lesion section).  ","")</f>
        <v/>
      </c>
      <c r="BM1132" s="37" t="str">
        <f>IF(AND(C1130&lt;&gt;"",COUNTIF(AJ$2:AJ$21,C1062)&gt;1),"Visit ID already used.  ","")</f>
        <v/>
      </c>
      <c r="CA1132" s="37" t="e">
        <f ca="1">IF(BA1132&amp;BB1132&amp;BC1132&amp;BD1132&amp;BE1132&amp;BF1132&amp;BG1132&amp;BH1132&amp;BI1132&amp;BJ1132&amp;BK1132&amp;BL1132&amp;BM1132&amp;BN1132&amp;BO1132&amp;BP1132&amp;BQ1132&amp;BR1132&amp;BS1132&amp;BT1132&amp;BU1132&amp;#REF!&amp;BW1132&amp;BX1132&amp;BY1132&amp;BZ1132&lt;&gt;"","V7Issue","V7Clean")</f>
        <v>#REF!</v>
      </c>
    </row>
    <row r="1133" spans="1:79" x14ac:dyDescent="0.25">
      <c r="A1133" s="51"/>
      <c r="B1133" s="91"/>
      <c r="C1133" s="91"/>
      <c r="D1133" s="91"/>
      <c r="E1133" s="91"/>
      <c r="F1133" s="91"/>
      <c r="G1133" s="91"/>
      <c r="H1133" s="91"/>
      <c r="I1133" s="91"/>
      <c r="J1133" s="91"/>
      <c r="K1133" s="91"/>
      <c r="L1133" s="91"/>
      <c r="M1133" s="91"/>
      <c r="N1133" s="91"/>
      <c r="O1133" s="91"/>
      <c r="P1133" s="91"/>
      <c r="Q1133" s="4"/>
      <c r="AN1133" s="63" t="s">
        <v>4364</v>
      </c>
      <c r="AZ1133" s="37" t="str">
        <f>IFERROR(IF(COUNTA(H1133,I1133,J1133)=3,DATE(J1133,MATCH(I1133,{"Jan";"Feb";"Mar";"Apr";"May";"Jun";"Jul";"Aug";"Sep";"Oct";"Nov";"Dec"},0),H1133),""),"")</f>
        <v/>
      </c>
    </row>
    <row r="1134" spans="1:79" x14ac:dyDescent="0.25">
      <c r="A1134" s="51"/>
      <c r="B1134" s="51"/>
      <c r="C1134" s="51"/>
      <c r="D1134" s="51"/>
      <c r="E1134" s="51"/>
      <c r="F1134" s="51"/>
      <c r="G1134" s="51"/>
      <c r="H1134" s="19"/>
      <c r="I1134" s="4"/>
      <c r="J1134" s="4"/>
      <c r="K1134" s="4"/>
      <c r="L1134" s="51"/>
      <c r="M1134" s="51"/>
      <c r="N1134" s="51"/>
      <c r="O1134" s="51"/>
      <c r="P1134" s="51"/>
      <c r="Q1134" s="4"/>
      <c r="AN1134" s="63" t="s">
        <v>4365</v>
      </c>
      <c r="AZ1134" s="37" t="str">
        <f>IFERROR(IF(COUNTA(H1134,I1134,J1134)=3,DATE(J1134,MATCH(I1134,{"Jan";"Feb";"Mar";"Apr";"May";"Jun";"Jul";"Aug";"Sep";"Oct";"Nov";"Dec"},0),H1134),""),"")</f>
        <v/>
      </c>
    </row>
    <row r="1135" spans="1:79" x14ac:dyDescent="0.25">
      <c r="A1135" s="51"/>
      <c r="B1135" s="51"/>
      <c r="C1135" s="51"/>
      <c r="D1135" s="51"/>
      <c r="E1135" s="51"/>
      <c r="F1135" s="51"/>
      <c r="G1135" s="51"/>
      <c r="H1135" s="19" t="s">
        <v>92</v>
      </c>
      <c r="I1135" s="4"/>
      <c r="J1135" s="4"/>
      <c r="K1135" s="4"/>
      <c r="L1135" s="51"/>
      <c r="M1135" s="51"/>
      <c r="N1135" s="51"/>
      <c r="O1135" s="51"/>
      <c r="P1135" s="51"/>
      <c r="Q1135" s="4"/>
      <c r="AN1135" s="63" t="s">
        <v>4366</v>
      </c>
      <c r="AZ1135" s="37" t="str">
        <f>IFERROR(IF(COUNTA(H1135,I1135,J1135)=3,DATE(J1135,MATCH(I1135,{"Jan";"Feb";"Mar";"Apr";"May";"Jun";"Jul";"Aug";"Sep";"Oct";"Nov";"Dec"},0),H1135),""),"")</f>
        <v/>
      </c>
    </row>
    <row r="1136" spans="1:79" x14ac:dyDescent="0.25">
      <c r="A1136" s="51"/>
      <c r="B1136" s="4"/>
      <c r="C1136" s="25" t="s">
        <v>186</v>
      </c>
      <c r="D1136" s="25"/>
      <c r="E1136" s="25"/>
      <c r="F1136" s="25" t="s">
        <v>315</v>
      </c>
      <c r="G1136" s="4"/>
      <c r="H1136" s="25" t="s">
        <v>47</v>
      </c>
      <c r="I1136" s="25" t="s">
        <v>48</v>
      </c>
      <c r="J1136" s="25" t="s">
        <v>49</v>
      </c>
      <c r="K1136" s="4"/>
      <c r="L1136" s="51"/>
      <c r="M1136" s="51"/>
      <c r="N1136" s="51"/>
      <c r="O1136" s="51"/>
      <c r="P1136" s="51"/>
      <c r="Q1136" s="4"/>
      <c r="AN1136" s="63" t="s">
        <v>4367</v>
      </c>
      <c r="AZ1136" s="37" t="str">
        <f>IFERROR(IF(COUNTA(H1136,I1136,J1136)=3,DATE(J1136,MATCH(I1136,{"Jan";"Feb";"Mar";"Apr";"May";"Jun";"Jul";"Aug";"Sep";"Oct";"Nov";"Dec"},0),H1136),""),"")</f>
        <v/>
      </c>
    </row>
    <row r="1137" spans="1:79" x14ac:dyDescent="0.25">
      <c r="A1137" s="51"/>
      <c r="B1137" s="34" t="str">
        <f xml:space="preserve"> C1062&amp;" Non-Target Lesion (NT2)"</f>
        <v>V7 Non-Target Lesion (NT2)</v>
      </c>
      <c r="C1137" s="74"/>
      <c r="D1137" s="75"/>
      <c r="E1137" s="4"/>
      <c r="F1137" s="17"/>
      <c r="G1137" s="4"/>
      <c r="H1137" s="32"/>
      <c r="I1137" s="32"/>
      <c r="J1137" s="32"/>
      <c r="K1137" s="4"/>
      <c r="L1137" s="51"/>
      <c r="M1137" s="51"/>
      <c r="N1137" s="51"/>
      <c r="O1137" s="51"/>
      <c r="P1137" s="51"/>
      <c r="Q1137" s="4"/>
      <c r="AN1137" s="63" t="s">
        <v>4368</v>
      </c>
      <c r="AZ1137" s="37" t="str">
        <f>IFERROR(IF(COUNTA(H1137,I1137,J1137)=3,DATE(J1137,MATCH(I1137,{"Jan";"Feb";"Mar";"Apr";"May";"Jun";"Jul";"Aug";"Sep";"Oct";"Nov";"Dec"},0),H1137),""),"")</f>
        <v/>
      </c>
    </row>
    <row r="1138" spans="1:79" x14ac:dyDescent="0.25">
      <c r="A1138" s="51"/>
      <c r="B1138" s="23" t="s">
        <v>1253</v>
      </c>
      <c r="C1138" s="23" t="s">
        <v>1254</v>
      </c>
      <c r="D1138" s="23"/>
      <c r="E1138" s="26"/>
      <c r="F1138" s="23" t="s">
        <v>1255</v>
      </c>
      <c r="G1138" s="26"/>
      <c r="H1138" s="23" t="s">
        <v>1256</v>
      </c>
      <c r="I1138" s="23" t="s">
        <v>1257</v>
      </c>
      <c r="J1138" s="23" t="s">
        <v>1258</v>
      </c>
      <c r="K1138" s="4"/>
      <c r="L1138" s="51"/>
      <c r="M1138" s="51"/>
      <c r="N1138" s="51"/>
      <c r="O1138" s="51"/>
      <c r="P1138" s="51"/>
      <c r="Q1138" s="4"/>
      <c r="AN1138" s="63" t="s">
        <v>4369</v>
      </c>
      <c r="AZ1138" s="37" t="str">
        <f>IFERROR(IF(COUNTA(H1138,I1138,J1138)=3,DATE(J1138,MATCH(I1138,{"Jan";"Feb";"Mar";"Apr";"May";"Jun";"Jul";"Aug";"Sep";"Oct";"Nov";"Dec"},0),H1138),""),"")</f>
        <v/>
      </c>
    </row>
    <row r="1139" spans="1:79" x14ac:dyDescent="0.25">
      <c r="A1139" s="51"/>
      <c r="B1139" s="90" t="str">
        <f ca="1">BA1139&amp;BB1139&amp;BC1139&amp;BD1139&amp;BE1139&amp;BF1139&amp;BG1139&amp;BH1139&amp;BI1139&amp;BJ1139&amp;BK1139&amp;BL1139&amp;BM1139</f>
        <v/>
      </c>
      <c r="C1139" s="91"/>
      <c r="D1139" s="91"/>
      <c r="E1139" s="91"/>
      <c r="F1139" s="91"/>
      <c r="G1139" s="91"/>
      <c r="H1139" s="91"/>
      <c r="I1139" s="91"/>
      <c r="J1139" s="91"/>
      <c r="K1139" s="91"/>
      <c r="L1139" s="91"/>
      <c r="M1139" s="91"/>
      <c r="N1139" s="91"/>
      <c r="O1139" s="91"/>
      <c r="P1139" s="91"/>
      <c r="Q1139" s="4"/>
      <c r="AN1139" s="63" t="s">
        <v>4370</v>
      </c>
      <c r="AZ1139" s="37" t="str">
        <f>IFERROR(IF(COUNTA(H1139,I1139,J1139)=3,DATE(J1139,MATCH(I1139,{"Jan";"Feb";"Mar";"Apr";"May";"Jun";"Jul";"Aug";"Sep";"Oct";"Nov";"Dec"},0),H1139),""),"")</f>
        <v/>
      </c>
      <c r="BA1139" s="37" t="str">
        <f>IF(AND(C1065="",H1137="",C1137&lt;&gt;""),"Please enter a complete visit or assessment date.  ","")</f>
        <v/>
      </c>
      <c r="BB1139" s="37" t="str">
        <f>IF(C1137="","",IF(AND(COUNTA(C1065,D1065,E1065)&gt;1,COUNTA(C1065,D1065,E1065)&lt;3),"Please enter a complete visit date.  ",IF(COUNTA(C1065,D1065,E1065)=0,"",IF(COUNTIF(AN$2:AN$7306,C1065&amp;D1065&amp;E1065)&gt;0,"","Enter a valid visit date.  "))))</f>
        <v/>
      </c>
      <c r="BC1139" s="37" t="str">
        <f>IF(AND(COUNTA(H1137,I1137,J1137)&gt;1,COUNTA(H1137,I1137,J1137)&lt;3),"Please enter a complete assessment date.  ",IF(COUNTA(H1137,I1137,J1137)=0,"",IF(COUNTIF(AN$2:AN$7306,H1137&amp;I1137&amp;J1137)&gt;0,"","Enter a valid assessment date.  ")))</f>
        <v/>
      </c>
      <c r="BD1139" s="37" t="str">
        <f t="shared" ref="BD1139" si="578">IF(AND(C1137="",H1137&amp;I1137&amp;H1137&amp;J1137&lt;&gt;""),"Information on this lesion exists, but no evaluation result is entered.  ","")</f>
        <v/>
      </c>
      <c r="BE1139" s="37" t="str">
        <f ca="1">IF(C1137="","",IF(AZ1065="","",IF(AZ1065&gt;NOW(),"Visit date is in the future.  ","")))</f>
        <v/>
      </c>
      <c r="BF1139" s="37" t="str">
        <f t="shared" ref="BF1139" ca="1" si="579">IF(AZ1137&lt;&gt;"",IF(AZ1137&gt;NOW(),"Assessment date is in the future.  ",""),"")</f>
        <v/>
      </c>
      <c r="BG1139" s="37" t="str">
        <f t="shared" ref="BG1139" si="580">IF(AND(C1137&lt;&gt;"",F1137&lt;&gt;""),"The result cannot be provided if indicated as Not Done.  ","")</f>
        <v/>
      </c>
      <c r="BH1139" s="37" t="str">
        <f>IF(AZ1065="","",IF(AZ1065&lt;=AZ1059,"Visit date is not after visit or assessment dates in the prior visit.  ",""))</f>
        <v/>
      </c>
      <c r="BI1139" s="37" t="str">
        <f>IF(AZ1137&lt;&gt;"",IF(AZ1137&lt;=AZ1059,"Assessment date is not after visit or assessment dates in the prior visit.  ",""),"")</f>
        <v/>
      </c>
      <c r="BJ1139" s="37" t="str">
        <f>IF(AND(C1062="",OR(C1137&lt;&gt;"",F1137&lt;&gt;"")),"The Visit ID is missing.  ","")</f>
        <v/>
      </c>
      <c r="BK1139" s="37" t="str">
        <f>IF(AND(OR(C1137&lt;&gt;"",F1137&lt;&gt;""),C$87=""),"No V0 lesion information exists for this same lesion (if you are adding a NEW lesion, go to New Lesion section).  ","")</f>
        <v/>
      </c>
      <c r="BM1139" s="37" t="str">
        <f>IF(AND(C1137&lt;&gt;"",COUNTIF(AJ$2:AJ$21,C1062)&gt;1),"Visit ID already used.  ","")</f>
        <v/>
      </c>
      <c r="CA1139" s="37" t="e">
        <f ca="1">IF(BA1139&amp;BB1139&amp;BC1139&amp;BD1139&amp;BE1139&amp;BF1139&amp;BG1139&amp;BH1139&amp;BI1139&amp;BJ1139&amp;BK1139&amp;BL1139&amp;BM1139&amp;BN1139&amp;BO1139&amp;BP1139&amp;BQ1139&amp;BR1139&amp;BS1139&amp;BT1139&amp;BU1139&amp;#REF!&amp;BW1139&amp;BX1139&amp;BY1139&amp;BZ1139&lt;&gt;"","V7Issue","V7Clean")</f>
        <v>#REF!</v>
      </c>
    </row>
    <row r="1140" spans="1:79" x14ac:dyDescent="0.25">
      <c r="A1140" s="51"/>
      <c r="B1140" s="91"/>
      <c r="C1140" s="91"/>
      <c r="D1140" s="91"/>
      <c r="E1140" s="91"/>
      <c r="F1140" s="91"/>
      <c r="G1140" s="91"/>
      <c r="H1140" s="91"/>
      <c r="I1140" s="91"/>
      <c r="J1140" s="91"/>
      <c r="K1140" s="91"/>
      <c r="L1140" s="91"/>
      <c r="M1140" s="91"/>
      <c r="N1140" s="91"/>
      <c r="O1140" s="91"/>
      <c r="P1140" s="91"/>
      <c r="Q1140" s="4"/>
      <c r="AN1140" s="63" t="s">
        <v>4371</v>
      </c>
      <c r="AZ1140" s="37" t="str">
        <f>IFERROR(IF(COUNTA(H1140,I1140,J1140)=3,DATE(J1140,MATCH(I1140,{"Jan";"Feb";"Mar";"Apr";"May";"Jun";"Jul";"Aug";"Sep";"Oct";"Nov";"Dec"},0),H1140),""),"")</f>
        <v/>
      </c>
    </row>
    <row r="1141" spans="1:79" x14ac:dyDescent="0.25">
      <c r="A1141" s="51"/>
      <c r="B1141" s="51"/>
      <c r="C1141" s="51"/>
      <c r="D1141" s="51"/>
      <c r="E1141" s="51"/>
      <c r="F1141" s="51"/>
      <c r="G1141" s="51"/>
      <c r="H1141" s="19"/>
      <c r="I1141" s="4"/>
      <c r="J1141" s="4"/>
      <c r="K1141" s="4"/>
      <c r="L1141" s="51"/>
      <c r="M1141" s="51"/>
      <c r="N1141" s="51"/>
      <c r="O1141" s="51"/>
      <c r="P1141" s="51"/>
      <c r="Q1141" s="4"/>
      <c r="AN1141" s="63" t="s">
        <v>4372</v>
      </c>
      <c r="AZ1141" s="37" t="str">
        <f>IFERROR(IF(COUNTA(H1141,I1141,J1141)=3,DATE(J1141,MATCH(I1141,{"Jan";"Feb";"Mar";"Apr";"May";"Jun";"Jul";"Aug";"Sep";"Oct";"Nov";"Dec"},0),H1141),""),"")</f>
        <v/>
      </c>
    </row>
    <row r="1142" spans="1:79" x14ac:dyDescent="0.25">
      <c r="A1142" s="51"/>
      <c r="B1142" s="51"/>
      <c r="C1142" s="51"/>
      <c r="D1142" s="51"/>
      <c r="E1142" s="51"/>
      <c r="F1142" s="51"/>
      <c r="G1142" s="51"/>
      <c r="H1142" s="19" t="s">
        <v>92</v>
      </c>
      <c r="I1142" s="4"/>
      <c r="J1142" s="4"/>
      <c r="K1142" s="4"/>
      <c r="L1142" s="51"/>
      <c r="M1142" s="51"/>
      <c r="N1142" s="51"/>
      <c r="O1142" s="51"/>
      <c r="P1142" s="51"/>
      <c r="Q1142" s="4"/>
      <c r="AN1142" s="63" t="s">
        <v>4373</v>
      </c>
      <c r="AZ1142" s="37" t="str">
        <f>IFERROR(IF(COUNTA(H1142,I1142,J1142)=3,DATE(J1142,MATCH(I1142,{"Jan";"Feb";"Mar";"Apr";"May";"Jun";"Jul";"Aug";"Sep";"Oct";"Nov";"Dec"},0),H1142),""),"")</f>
        <v/>
      </c>
    </row>
    <row r="1143" spans="1:79" x14ac:dyDescent="0.25">
      <c r="A1143" s="51"/>
      <c r="B1143" s="4"/>
      <c r="C1143" s="25" t="s">
        <v>186</v>
      </c>
      <c r="D1143" s="25"/>
      <c r="E1143" s="25"/>
      <c r="F1143" s="25" t="s">
        <v>315</v>
      </c>
      <c r="G1143" s="4"/>
      <c r="H1143" s="25" t="s">
        <v>47</v>
      </c>
      <c r="I1143" s="25" t="s">
        <v>48</v>
      </c>
      <c r="J1143" s="25" t="s">
        <v>49</v>
      </c>
      <c r="K1143" s="4"/>
      <c r="L1143" s="51"/>
      <c r="M1143" s="51"/>
      <c r="N1143" s="51"/>
      <c r="O1143" s="51"/>
      <c r="P1143" s="51"/>
      <c r="Q1143" s="4"/>
      <c r="AN1143" s="63" t="s">
        <v>4374</v>
      </c>
      <c r="AZ1143" s="37" t="str">
        <f>IFERROR(IF(COUNTA(H1143,I1143,J1143)=3,DATE(J1143,MATCH(I1143,{"Jan";"Feb";"Mar";"Apr";"May";"Jun";"Jul";"Aug";"Sep";"Oct";"Nov";"Dec"},0),H1143),""),"")</f>
        <v/>
      </c>
    </row>
    <row r="1144" spans="1:79" x14ac:dyDescent="0.25">
      <c r="A1144" s="51"/>
      <c r="B1144" s="34" t="str">
        <f xml:space="preserve"> C1062&amp;" Non-Target Lesion (NT3)"</f>
        <v>V7 Non-Target Lesion (NT3)</v>
      </c>
      <c r="C1144" s="74"/>
      <c r="D1144" s="75"/>
      <c r="E1144" s="4"/>
      <c r="F1144" s="17"/>
      <c r="G1144" s="4"/>
      <c r="H1144" s="32"/>
      <c r="I1144" s="32"/>
      <c r="J1144" s="32"/>
      <c r="K1144" s="4"/>
      <c r="L1144" s="51"/>
      <c r="M1144" s="51"/>
      <c r="N1144" s="51"/>
      <c r="O1144" s="51"/>
      <c r="P1144" s="51"/>
      <c r="Q1144" s="4"/>
      <c r="AN1144" s="63" t="s">
        <v>4375</v>
      </c>
      <c r="AZ1144" s="37" t="str">
        <f>IFERROR(IF(COUNTA(H1144,I1144,J1144)=3,DATE(J1144,MATCH(I1144,{"Jan";"Feb";"Mar";"Apr";"May";"Jun";"Jul";"Aug";"Sep";"Oct";"Nov";"Dec"},0),H1144),""),"")</f>
        <v/>
      </c>
    </row>
    <row r="1145" spans="1:79" x14ac:dyDescent="0.25">
      <c r="A1145" s="51"/>
      <c r="B1145" s="23" t="s">
        <v>1259</v>
      </c>
      <c r="C1145" s="23" t="s">
        <v>1260</v>
      </c>
      <c r="D1145" s="23"/>
      <c r="E1145" s="26"/>
      <c r="F1145" s="23" t="s">
        <v>1261</v>
      </c>
      <c r="G1145" s="26"/>
      <c r="H1145" s="23" t="s">
        <v>1262</v>
      </c>
      <c r="I1145" s="23" t="s">
        <v>1263</v>
      </c>
      <c r="J1145" s="23" t="s">
        <v>1264</v>
      </c>
      <c r="K1145" s="4"/>
      <c r="L1145" s="51"/>
      <c r="M1145" s="51"/>
      <c r="N1145" s="51"/>
      <c r="O1145" s="51"/>
      <c r="P1145" s="51"/>
      <c r="Q1145" s="4"/>
      <c r="AN1145" s="63" t="s">
        <v>4376</v>
      </c>
      <c r="AZ1145" s="37" t="str">
        <f>IFERROR(IF(COUNTA(H1145,I1145,J1145)=3,DATE(J1145,MATCH(I1145,{"Jan";"Feb";"Mar";"Apr";"May";"Jun";"Jul";"Aug";"Sep";"Oct";"Nov";"Dec"},0),H1145),""),"")</f>
        <v/>
      </c>
    </row>
    <row r="1146" spans="1:79" x14ac:dyDescent="0.25">
      <c r="A1146" s="51"/>
      <c r="B1146" s="90" t="str">
        <f ca="1">BA1146&amp;BB1146&amp;BC1146&amp;BD1146&amp;BE1146&amp;BF1146&amp;BG1146&amp;BH1146&amp;BI1146&amp;BJ1146&amp;BK1146&amp;BL1146&amp;BM1146</f>
        <v/>
      </c>
      <c r="C1146" s="91"/>
      <c r="D1146" s="91"/>
      <c r="E1146" s="91"/>
      <c r="F1146" s="91"/>
      <c r="G1146" s="91"/>
      <c r="H1146" s="91"/>
      <c r="I1146" s="91"/>
      <c r="J1146" s="91"/>
      <c r="K1146" s="91"/>
      <c r="L1146" s="91"/>
      <c r="M1146" s="91"/>
      <c r="N1146" s="91"/>
      <c r="O1146" s="91"/>
      <c r="P1146" s="91"/>
      <c r="Q1146" s="4"/>
      <c r="AN1146" s="63" t="s">
        <v>4377</v>
      </c>
      <c r="AZ1146" s="37" t="str">
        <f>IFERROR(IF(COUNTA(H1146,I1146,J1146)=3,DATE(J1146,MATCH(I1146,{"Jan";"Feb";"Mar";"Apr";"May";"Jun";"Jul";"Aug";"Sep";"Oct";"Nov";"Dec"},0),H1146),""),"")</f>
        <v/>
      </c>
      <c r="BA1146" s="37" t="str">
        <f>IF(AND(C1065="",H1144="",C1144&lt;&gt;""),"Please enter a complete visit or assessment date.  ","")</f>
        <v/>
      </c>
      <c r="BB1146" s="37" t="str">
        <f>IF(C1144="","",IF(AND(COUNTA(C1065,D1065,E1065)&gt;1,COUNTA(C1065,D1065,E1065)&lt;3),"Please enter a complete visit date.  ",IF(COUNTA(C1065,D1065,E1065)=0,"",IF(COUNTIF(AN$2:AN$7306,C1065&amp;D1065&amp;E1065)&gt;0,"","Enter a valid visit date.  "))))</f>
        <v/>
      </c>
      <c r="BC1146" s="37" t="str">
        <f>IF(AND(COUNTA(H1144,I1144,J1144)&gt;1,COUNTA(H1144,I1144,J1144)&lt;3),"Please enter a complete assessment date.  ",IF(COUNTA(H1144,I1144,J1144)=0,"",IF(COUNTIF(AN$2:AN$7306,H1144&amp;I1144&amp;J1144)&gt;0,"","Enter a valid assessment date.  ")))</f>
        <v/>
      </c>
      <c r="BD1146" s="37" t="str">
        <f t="shared" ref="BD1146" si="581">IF(AND(C1144="",H1144&amp;I1144&amp;H1144&amp;J1144&lt;&gt;""),"Information on this lesion exists, but no evaluation result is entered.  ","")</f>
        <v/>
      </c>
      <c r="BE1146" s="37" t="str">
        <f ca="1">IF(C1144="","",IF(AZ1065="","",IF(AZ1065&gt;NOW(),"Visit date is in the future.  ","")))</f>
        <v/>
      </c>
      <c r="BF1146" s="37" t="str">
        <f t="shared" ref="BF1146" ca="1" si="582">IF(AZ1144&lt;&gt;"",IF(AZ1144&gt;NOW(),"Assessment date is in the future.  ",""),"")</f>
        <v/>
      </c>
      <c r="BG1146" s="37" t="str">
        <f t="shared" ref="BG1146" si="583">IF(AND(C1144&lt;&gt;"",F1144&lt;&gt;""),"The result cannot be provided if indicated as Not Done.  ","")</f>
        <v/>
      </c>
      <c r="BH1146" s="37" t="str">
        <f>IF(AZ1065="","",IF(AZ1065&lt;=AZ1059,"Visit date is not after visit or assessment dates in the prior visit.  ",""))</f>
        <v/>
      </c>
      <c r="BI1146" s="37" t="str">
        <f>IF(AZ1144&lt;&gt;"",IF(AZ1144&lt;=AZ1059,"Assessment date is not after visit or assessment dates in the prior visit.  ",""),"")</f>
        <v/>
      </c>
      <c r="BJ1146" s="37" t="str">
        <f>IF(AND(C1062="",OR(C1144&lt;&gt;"",F1144&lt;&gt;"")),"The Visit ID is missing.  ","")</f>
        <v/>
      </c>
      <c r="BK1146" s="37" t="str">
        <f>IF(AND(OR(C1144&lt;&gt;"",F1144&lt;&gt;""),C$94=""),"No V0 lesion information exists for this same lesion (if you are adding a NEW lesion, go to New Lesion section).  ","")</f>
        <v/>
      </c>
      <c r="BM1146" s="37" t="str">
        <f>IF(AND(C1144&lt;&gt;"",COUNTIF(AJ$2:AJ$21,C1062)&gt;1),"Visit ID already used.  ","")</f>
        <v/>
      </c>
      <c r="CA1146" s="37" t="e">
        <f ca="1">IF(BA1146&amp;BB1146&amp;BC1146&amp;BD1146&amp;BE1146&amp;BF1146&amp;BG1146&amp;BH1146&amp;BI1146&amp;BJ1146&amp;BK1146&amp;BL1146&amp;BM1146&amp;BN1146&amp;BO1146&amp;BP1146&amp;BQ1146&amp;BR1146&amp;BS1146&amp;BT1146&amp;BU1146&amp;#REF!&amp;BW1146&amp;BX1146&amp;BY1146&amp;BZ1146&lt;&gt;"","V7Issue","V7Clean")</f>
        <v>#REF!</v>
      </c>
    </row>
    <row r="1147" spans="1:79" x14ac:dyDescent="0.25">
      <c r="A1147" s="51"/>
      <c r="B1147" s="91"/>
      <c r="C1147" s="91"/>
      <c r="D1147" s="91"/>
      <c r="E1147" s="91"/>
      <c r="F1147" s="91"/>
      <c r="G1147" s="91"/>
      <c r="H1147" s="91"/>
      <c r="I1147" s="91"/>
      <c r="J1147" s="91"/>
      <c r="K1147" s="91"/>
      <c r="L1147" s="91"/>
      <c r="M1147" s="91"/>
      <c r="N1147" s="91"/>
      <c r="O1147" s="91"/>
      <c r="P1147" s="91"/>
      <c r="Q1147" s="4"/>
      <c r="AN1147" s="63" t="s">
        <v>4378</v>
      </c>
      <c r="AZ1147" s="37" t="str">
        <f>IFERROR(IF(COUNTA(H1147,I1147,J1147)=3,DATE(J1147,MATCH(I1147,{"Jan";"Feb";"Mar";"Apr";"May";"Jun";"Jul";"Aug";"Sep";"Oct";"Nov";"Dec"},0),H1147),""),"")</f>
        <v/>
      </c>
    </row>
    <row r="1148" spans="1:79" x14ac:dyDescent="0.25">
      <c r="A1148" s="51"/>
      <c r="B1148" s="51"/>
      <c r="C1148" s="51"/>
      <c r="D1148" s="51"/>
      <c r="E1148" s="51"/>
      <c r="F1148" s="51"/>
      <c r="G1148" s="51"/>
      <c r="H1148" s="19"/>
      <c r="I1148" s="4"/>
      <c r="J1148" s="4"/>
      <c r="K1148" s="4"/>
      <c r="L1148" s="51"/>
      <c r="M1148" s="51"/>
      <c r="N1148" s="51"/>
      <c r="O1148" s="51"/>
      <c r="P1148" s="51"/>
      <c r="Q1148" s="4"/>
      <c r="AN1148" s="63" t="s">
        <v>4379</v>
      </c>
      <c r="AZ1148" s="37" t="str">
        <f>IFERROR(IF(COUNTA(H1148,I1148,J1148)=3,DATE(J1148,MATCH(I1148,{"Jan";"Feb";"Mar";"Apr";"May";"Jun";"Jul";"Aug";"Sep";"Oct";"Nov";"Dec"},0),H1148),""),"")</f>
        <v/>
      </c>
    </row>
    <row r="1149" spans="1:79" x14ac:dyDescent="0.25">
      <c r="A1149" s="51"/>
      <c r="B1149" s="51"/>
      <c r="C1149" s="51"/>
      <c r="D1149" s="51"/>
      <c r="E1149" s="51"/>
      <c r="F1149" s="51"/>
      <c r="G1149" s="51"/>
      <c r="H1149" s="19" t="s">
        <v>92</v>
      </c>
      <c r="I1149" s="4"/>
      <c r="J1149" s="4"/>
      <c r="K1149" s="4"/>
      <c r="L1149" s="51"/>
      <c r="M1149" s="51"/>
      <c r="N1149" s="51"/>
      <c r="O1149" s="51"/>
      <c r="P1149" s="51"/>
      <c r="Q1149" s="4"/>
      <c r="AN1149" s="63" t="s">
        <v>4380</v>
      </c>
      <c r="AZ1149" s="37" t="str">
        <f>IFERROR(IF(COUNTA(H1149,I1149,J1149)=3,DATE(J1149,MATCH(I1149,{"Jan";"Feb";"Mar";"Apr";"May";"Jun";"Jul";"Aug";"Sep";"Oct";"Nov";"Dec"},0),H1149),""),"")</f>
        <v/>
      </c>
    </row>
    <row r="1150" spans="1:79" x14ac:dyDescent="0.25">
      <c r="A1150" s="51"/>
      <c r="B1150" s="4"/>
      <c r="C1150" s="25" t="s">
        <v>186</v>
      </c>
      <c r="D1150" s="25"/>
      <c r="E1150" s="25"/>
      <c r="F1150" s="25" t="s">
        <v>315</v>
      </c>
      <c r="G1150" s="4"/>
      <c r="H1150" s="25" t="s">
        <v>47</v>
      </c>
      <c r="I1150" s="25" t="s">
        <v>48</v>
      </c>
      <c r="J1150" s="25" t="s">
        <v>49</v>
      </c>
      <c r="K1150" s="4"/>
      <c r="L1150" s="51"/>
      <c r="M1150" s="51"/>
      <c r="N1150" s="51"/>
      <c r="O1150" s="51"/>
      <c r="P1150" s="51"/>
      <c r="Q1150" s="4"/>
      <c r="AN1150" s="63" t="s">
        <v>4381</v>
      </c>
      <c r="AZ1150" s="37" t="str">
        <f>IFERROR(IF(COUNTA(H1150,I1150,J1150)=3,DATE(J1150,MATCH(I1150,{"Jan";"Feb";"Mar";"Apr";"May";"Jun";"Jul";"Aug";"Sep";"Oct";"Nov";"Dec"},0),H1150),""),"")</f>
        <v/>
      </c>
    </row>
    <row r="1151" spans="1:79" x14ac:dyDescent="0.25">
      <c r="A1151" s="51"/>
      <c r="B1151" s="34" t="str">
        <f xml:space="preserve"> C1062&amp;" Non-Target Lesion (NT4)"</f>
        <v>V7 Non-Target Lesion (NT4)</v>
      </c>
      <c r="C1151" s="74"/>
      <c r="D1151" s="75"/>
      <c r="E1151" s="4"/>
      <c r="F1151" s="17"/>
      <c r="G1151" s="4"/>
      <c r="H1151" s="32"/>
      <c r="I1151" s="32"/>
      <c r="J1151" s="32"/>
      <c r="K1151" s="4"/>
      <c r="L1151" s="51"/>
      <c r="M1151" s="51"/>
      <c r="N1151" s="51"/>
      <c r="O1151" s="51"/>
      <c r="P1151" s="51"/>
      <c r="Q1151" s="4"/>
      <c r="AN1151" s="63" t="s">
        <v>4382</v>
      </c>
      <c r="AZ1151" s="37" t="str">
        <f>IFERROR(IF(COUNTA(H1151,I1151,J1151)=3,DATE(J1151,MATCH(I1151,{"Jan";"Feb";"Mar";"Apr";"May";"Jun";"Jul";"Aug";"Sep";"Oct";"Nov";"Dec"},0),H1151),""),"")</f>
        <v/>
      </c>
    </row>
    <row r="1152" spans="1:79" x14ac:dyDescent="0.25">
      <c r="A1152" s="51"/>
      <c r="B1152" s="23" t="s">
        <v>1265</v>
      </c>
      <c r="C1152" s="23" t="s">
        <v>1266</v>
      </c>
      <c r="D1152" s="23"/>
      <c r="E1152" s="26"/>
      <c r="F1152" s="23" t="s">
        <v>1267</v>
      </c>
      <c r="G1152" s="26"/>
      <c r="H1152" s="23" t="s">
        <v>1268</v>
      </c>
      <c r="I1152" s="23" t="s">
        <v>1269</v>
      </c>
      <c r="J1152" s="23" t="s">
        <v>1270</v>
      </c>
      <c r="K1152" s="4"/>
      <c r="L1152" s="51"/>
      <c r="M1152" s="51"/>
      <c r="N1152" s="51"/>
      <c r="O1152" s="51"/>
      <c r="P1152" s="51"/>
      <c r="Q1152" s="4"/>
      <c r="AN1152" s="63" t="s">
        <v>4383</v>
      </c>
      <c r="AZ1152" s="37" t="str">
        <f>IFERROR(IF(COUNTA(H1152,I1152,J1152)=3,DATE(J1152,MATCH(I1152,{"Jan";"Feb";"Mar";"Apr";"May";"Jun";"Jul";"Aug";"Sep";"Oct";"Nov";"Dec"},0),H1152),""),"")</f>
        <v/>
      </c>
    </row>
    <row r="1153" spans="1:79" x14ac:dyDescent="0.25">
      <c r="A1153" s="51"/>
      <c r="B1153" s="90" t="str">
        <f ca="1">BA1153&amp;BB1153&amp;BC1153&amp;BD1153&amp;BE1153&amp;BF1153&amp;BG1153&amp;BH1153&amp;BI1153&amp;BJ1153&amp;BK1153&amp;BL1153&amp;BM1153</f>
        <v/>
      </c>
      <c r="C1153" s="91"/>
      <c r="D1153" s="91"/>
      <c r="E1153" s="91"/>
      <c r="F1153" s="91"/>
      <c r="G1153" s="91"/>
      <c r="H1153" s="91"/>
      <c r="I1153" s="91"/>
      <c r="J1153" s="91"/>
      <c r="K1153" s="91"/>
      <c r="L1153" s="91"/>
      <c r="M1153" s="91"/>
      <c r="N1153" s="91"/>
      <c r="O1153" s="91"/>
      <c r="P1153" s="91"/>
      <c r="Q1153" s="4"/>
      <c r="AN1153" s="63" t="s">
        <v>4384</v>
      </c>
      <c r="AZ1153" s="37" t="str">
        <f>IFERROR(IF(COUNTA(H1153,I1153,J1153)=3,DATE(J1153,MATCH(I1153,{"Jan";"Feb";"Mar";"Apr";"May";"Jun";"Jul";"Aug";"Sep";"Oct";"Nov";"Dec"},0),H1153),""),"")</f>
        <v/>
      </c>
      <c r="BA1153" s="37" t="str">
        <f>IF(AND(C1065="",H1151="",C1151&lt;&gt;""),"Please enter a complete visit or assessment date.  ","")</f>
        <v/>
      </c>
      <c r="BB1153" s="37" t="str">
        <f>IF(C1151="","",IF(AND(COUNTA(C1065,D1065,E1065)&gt;1,COUNTA(C1065,D1065,E1065)&lt;3),"Please enter a complete visit date.  ",IF(COUNTA(C1065,D1065,E1065)=0,"",IF(COUNTIF(AN$2:AN$7306,C1065&amp;D1065&amp;E1065)&gt;0,"","Enter a valid visit date.  "))))</f>
        <v/>
      </c>
      <c r="BC1153" s="37" t="str">
        <f>IF(AND(COUNTA(H1151,I1151,J1151)&gt;1,COUNTA(H1151,I1151,J1151)&lt;3),"Please enter a complete assessment date.  ",IF(COUNTA(H1151,I1151,J1151)=0,"",IF(COUNTIF(AN$2:AN$7306,H1151&amp;I1151&amp;J1151)&gt;0,"","Enter a valid assessment date.  ")))</f>
        <v/>
      </c>
      <c r="BD1153" s="37" t="str">
        <f t="shared" ref="BD1153" si="584">IF(AND(C1151="",H1151&amp;I1151&amp;H1151&amp;J1151&lt;&gt;""),"Information on this lesion exists, but no evaluation result is entered.  ","")</f>
        <v/>
      </c>
      <c r="BE1153" s="37" t="str">
        <f ca="1">IF(C1151="","",IF(AZ1065="","",IF(AZ1065&gt;NOW(),"Visit date is in the future.  ","")))</f>
        <v/>
      </c>
      <c r="BF1153" s="37" t="str">
        <f t="shared" ref="BF1153" ca="1" si="585">IF(AZ1151&lt;&gt;"",IF(AZ1151&gt;NOW(),"Assessment date is in the future.  ",""),"")</f>
        <v/>
      </c>
      <c r="BG1153" s="37" t="str">
        <f t="shared" ref="BG1153" si="586">IF(AND(C1151&lt;&gt;"",F1151&lt;&gt;""),"The result cannot be provided if indicated as Not Done.  ","")</f>
        <v/>
      </c>
      <c r="BH1153" s="37" t="str">
        <f>IF(AZ1065="","",IF(AZ1065&lt;=AZ1059,"Visit date is not after visit or assessment dates in the prior visit.  ",""))</f>
        <v/>
      </c>
      <c r="BI1153" s="37" t="str">
        <f>IF(AZ1151&lt;&gt;"",IF(AZ1151&lt;=AZ1059,"Assessment date is not after visit or assessment dates in the prior visit.  ",""),"")</f>
        <v/>
      </c>
      <c r="BJ1153" s="37" t="str">
        <f>IF(AND(C1062="",OR(C1151&lt;&gt;"",F1151&lt;&gt;"")),"The Visit ID is missing.  ","")</f>
        <v/>
      </c>
      <c r="BK1153" s="37" t="str">
        <f>IF(AND(OR(C1151&lt;&gt;"",F1151&lt;&gt;""),C$101=""),"No V0 lesion information exists for this same lesion (if you are adding a NEW lesion, go to New Lesion section).  ","")</f>
        <v/>
      </c>
      <c r="BM1153" s="37" t="str">
        <f>IF(AND(C1151&lt;&gt;"",COUNTIF(AJ$2:AJ$21,C1062)&gt;1),"Visit ID already used.  ","")</f>
        <v/>
      </c>
      <c r="CA1153" s="37" t="e">
        <f ca="1">IF(BA1153&amp;BB1153&amp;BC1153&amp;BD1153&amp;BE1153&amp;BF1153&amp;BG1153&amp;BH1153&amp;BI1153&amp;BJ1153&amp;BK1153&amp;BL1153&amp;BM1153&amp;BN1153&amp;BO1153&amp;BP1153&amp;BQ1153&amp;BR1153&amp;BS1153&amp;BT1153&amp;BU1153&amp;#REF!&amp;BW1153&amp;BX1153&amp;BY1153&amp;BZ1153&lt;&gt;"","V7Issue","V7Clean")</f>
        <v>#REF!</v>
      </c>
    </row>
    <row r="1154" spans="1:79" x14ac:dyDescent="0.25">
      <c r="A1154" s="51"/>
      <c r="B1154" s="91"/>
      <c r="C1154" s="91"/>
      <c r="D1154" s="91"/>
      <c r="E1154" s="91"/>
      <c r="F1154" s="91"/>
      <c r="G1154" s="91"/>
      <c r="H1154" s="91"/>
      <c r="I1154" s="91"/>
      <c r="J1154" s="91"/>
      <c r="K1154" s="91"/>
      <c r="L1154" s="91"/>
      <c r="M1154" s="91"/>
      <c r="N1154" s="91"/>
      <c r="O1154" s="91"/>
      <c r="P1154" s="91"/>
      <c r="Q1154" s="4"/>
      <c r="AN1154" s="63" t="s">
        <v>4385</v>
      </c>
      <c r="AZ1154" s="37" t="str">
        <f>IFERROR(IF(COUNTA(H1154,I1154,J1154)=3,DATE(J1154,MATCH(I1154,{"Jan";"Feb";"Mar";"Apr";"May";"Jun";"Jul";"Aug";"Sep";"Oct";"Nov";"Dec"},0),H1154),""),"")</f>
        <v/>
      </c>
    </row>
    <row r="1155" spans="1:79" x14ac:dyDescent="0.25">
      <c r="A1155" s="51"/>
      <c r="B1155" s="51"/>
      <c r="C1155" s="51"/>
      <c r="D1155" s="51"/>
      <c r="E1155" s="51"/>
      <c r="F1155" s="51"/>
      <c r="G1155" s="51"/>
      <c r="H1155" s="19"/>
      <c r="I1155" s="4"/>
      <c r="J1155" s="4"/>
      <c r="K1155" s="4"/>
      <c r="L1155" s="51"/>
      <c r="M1155" s="51"/>
      <c r="N1155" s="51"/>
      <c r="O1155" s="51"/>
      <c r="P1155" s="51"/>
      <c r="Q1155" s="4"/>
      <c r="AN1155" s="63" t="s">
        <v>4386</v>
      </c>
      <c r="AZ1155" s="37" t="str">
        <f>IFERROR(IF(COUNTA(H1155,I1155,J1155)=3,DATE(J1155,MATCH(I1155,{"Jan";"Feb";"Mar";"Apr";"May";"Jun";"Jul";"Aug";"Sep";"Oct";"Nov";"Dec"},0),H1155),""),"")</f>
        <v/>
      </c>
    </row>
    <row r="1156" spans="1:79" x14ac:dyDescent="0.25">
      <c r="A1156" s="51"/>
      <c r="B1156" s="51"/>
      <c r="C1156" s="51"/>
      <c r="D1156" s="51"/>
      <c r="E1156" s="51"/>
      <c r="F1156" s="51"/>
      <c r="G1156" s="51"/>
      <c r="H1156" s="19" t="s">
        <v>92</v>
      </c>
      <c r="I1156" s="4"/>
      <c r="J1156" s="4"/>
      <c r="K1156" s="4"/>
      <c r="L1156" s="51"/>
      <c r="M1156" s="51"/>
      <c r="N1156" s="51"/>
      <c r="O1156" s="51"/>
      <c r="P1156" s="51"/>
      <c r="Q1156" s="4"/>
      <c r="AN1156" s="63" t="s">
        <v>4387</v>
      </c>
      <c r="AZ1156" s="37" t="str">
        <f>IFERROR(IF(COUNTA(H1156,I1156,J1156)=3,DATE(J1156,MATCH(I1156,{"Jan";"Feb";"Mar";"Apr";"May";"Jun";"Jul";"Aug";"Sep";"Oct";"Nov";"Dec"},0),H1156),""),"")</f>
        <v/>
      </c>
    </row>
    <row r="1157" spans="1:79" x14ac:dyDescent="0.25">
      <c r="A1157" s="51"/>
      <c r="B1157" s="4"/>
      <c r="C1157" s="25" t="s">
        <v>186</v>
      </c>
      <c r="D1157" s="25"/>
      <c r="E1157" s="25"/>
      <c r="F1157" s="25" t="s">
        <v>315</v>
      </c>
      <c r="G1157" s="4"/>
      <c r="H1157" s="25" t="s">
        <v>47</v>
      </c>
      <c r="I1157" s="25" t="s">
        <v>48</v>
      </c>
      <c r="J1157" s="25" t="s">
        <v>49</v>
      </c>
      <c r="K1157" s="4"/>
      <c r="L1157" s="51"/>
      <c r="M1157" s="51"/>
      <c r="N1157" s="51"/>
      <c r="O1157" s="51"/>
      <c r="P1157" s="51"/>
      <c r="Q1157" s="4"/>
      <c r="AN1157" s="63" t="s">
        <v>4388</v>
      </c>
      <c r="AZ1157" s="37" t="str">
        <f>IFERROR(IF(COUNTA(H1157,I1157,J1157)=3,DATE(J1157,MATCH(I1157,{"Jan";"Feb";"Mar";"Apr";"May";"Jun";"Jul";"Aug";"Sep";"Oct";"Nov";"Dec"},0),H1157),""),"")</f>
        <v/>
      </c>
    </row>
    <row r="1158" spans="1:79" x14ac:dyDescent="0.25">
      <c r="A1158" s="51"/>
      <c r="B1158" s="34" t="str">
        <f xml:space="preserve"> C1062&amp;" Non-Target Lesion (NT5)"</f>
        <v>V7 Non-Target Lesion (NT5)</v>
      </c>
      <c r="C1158" s="74"/>
      <c r="D1158" s="75"/>
      <c r="E1158" s="4"/>
      <c r="F1158" s="17"/>
      <c r="G1158" s="4"/>
      <c r="H1158" s="32"/>
      <c r="I1158" s="32"/>
      <c r="J1158" s="32"/>
      <c r="K1158" s="4"/>
      <c r="L1158" s="51"/>
      <c r="M1158" s="51"/>
      <c r="N1158" s="51"/>
      <c r="O1158" s="51"/>
      <c r="P1158" s="51"/>
      <c r="Q1158" s="4"/>
      <c r="AN1158" s="63" t="s">
        <v>4389</v>
      </c>
      <c r="AZ1158" s="37" t="str">
        <f>IFERROR(IF(COUNTA(H1158,I1158,J1158)=3,DATE(J1158,MATCH(I1158,{"Jan";"Feb";"Mar";"Apr";"May";"Jun";"Jul";"Aug";"Sep";"Oct";"Nov";"Dec"},0),H1158),""),"")</f>
        <v/>
      </c>
    </row>
    <row r="1159" spans="1:79" x14ac:dyDescent="0.25">
      <c r="A1159" s="51"/>
      <c r="B1159" s="23" t="s">
        <v>1271</v>
      </c>
      <c r="C1159" s="23" t="s">
        <v>1272</v>
      </c>
      <c r="D1159" s="23"/>
      <c r="E1159" s="26"/>
      <c r="F1159" s="23" t="s">
        <v>1273</v>
      </c>
      <c r="G1159" s="26"/>
      <c r="H1159" s="23" t="s">
        <v>1274</v>
      </c>
      <c r="I1159" s="23" t="s">
        <v>1275</v>
      </c>
      <c r="J1159" s="23" t="s">
        <v>1276</v>
      </c>
      <c r="K1159" s="4"/>
      <c r="L1159" s="51"/>
      <c r="M1159" s="51"/>
      <c r="N1159" s="51"/>
      <c r="O1159" s="51"/>
      <c r="P1159" s="51"/>
      <c r="Q1159" s="4"/>
      <c r="AN1159" s="63" t="s">
        <v>4390</v>
      </c>
      <c r="AZ1159" s="37" t="str">
        <f>IFERROR(IF(COUNTA(H1159,I1159,J1159)=3,DATE(J1159,MATCH(I1159,{"Jan";"Feb";"Mar";"Apr";"May";"Jun";"Jul";"Aug";"Sep";"Oct";"Nov";"Dec"},0),H1159),""),"")</f>
        <v/>
      </c>
    </row>
    <row r="1160" spans="1:79" x14ac:dyDescent="0.25">
      <c r="A1160" s="51"/>
      <c r="B1160" s="90" t="str">
        <f ca="1">BA1160&amp;BB1160&amp;BC1160&amp;BD1160&amp;BE1160&amp;BF1160&amp;BG1160&amp;BH1160&amp;BI1160&amp;BJ1160&amp;BK1160&amp;BL1160&amp;BM1160</f>
        <v/>
      </c>
      <c r="C1160" s="91"/>
      <c r="D1160" s="91"/>
      <c r="E1160" s="91"/>
      <c r="F1160" s="91"/>
      <c r="G1160" s="91"/>
      <c r="H1160" s="91"/>
      <c r="I1160" s="91"/>
      <c r="J1160" s="91"/>
      <c r="K1160" s="91"/>
      <c r="L1160" s="91"/>
      <c r="M1160" s="91"/>
      <c r="N1160" s="91"/>
      <c r="O1160" s="91"/>
      <c r="P1160" s="91"/>
      <c r="Q1160" s="4"/>
      <c r="AN1160" s="63" t="s">
        <v>4391</v>
      </c>
      <c r="AZ1160" s="37" t="str">
        <f>IFERROR(IF(COUNTA(H1160,I1160,J1160)=3,DATE(J1160,MATCH(I1160,{"Jan";"Feb";"Mar";"Apr";"May";"Jun";"Jul";"Aug";"Sep";"Oct";"Nov";"Dec"},0),H1160),""),"")</f>
        <v/>
      </c>
      <c r="BA1160" s="37" t="str">
        <f>IF(AND(C1065="",H1158="",C1158&lt;&gt;""),"Please enter a complete visit or assessment date.  ","")</f>
        <v/>
      </c>
      <c r="BB1160" s="37" t="str">
        <f>IF(C1158="","",IF(AND(COUNTA(C1065,D1065,E1065)&gt;1,COUNTA(C1065,D1065,E1065)&lt;3),"Please enter a complete visit date.  ",IF(COUNTA(C1065,D1065,E1065)=0,"",IF(COUNTIF(AN$2:AN$7306,C1065&amp;D1065&amp;E1065)&gt;0,"","Enter a valid visit date.  "))))</f>
        <v/>
      </c>
      <c r="BC1160" s="37" t="str">
        <f>IF(AND(COUNTA(H1158,I1158,J1158)&gt;1,COUNTA(H1158,I1158,J1158)&lt;3),"Please enter a complete assessment date.  ",IF(COUNTA(H1158,I1158,J1158)=0,"",IF(COUNTIF(AN$2:AN$7306,H1158&amp;I1158&amp;J1158)&gt;0,"","Enter a valid assessment date.  ")))</f>
        <v/>
      </c>
      <c r="BD1160" s="37" t="str">
        <f t="shared" ref="BD1160" si="587">IF(AND(C1158="",H1158&amp;I1158&amp;H1158&amp;J1158&lt;&gt;""),"Information on this lesion exists, but no evaluation result is entered.  ","")</f>
        <v/>
      </c>
      <c r="BE1160" s="37" t="str">
        <f ca="1">IF(C1158="","",IF(AZ1065="","",IF(AZ1065&gt;NOW(),"Visit date is in the future.  ","")))</f>
        <v/>
      </c>
      <c r="BF1160" s="37" t="str">
        <f t="shared" ref="BF1160" ca="1" si="588">IF(AZ1158&lt;&gt;"",IF(AZ1158&gt;NOW(),"Assessment date is in the future.  ",""),"")</f>
        <v/>
      </c>
      <c r="BG1160" s="37" t="str">
        <f t="shared" ref="BG1160" si="589">IF(AND(C1158&lt;&gt;"",F1158&lt;&gt;""),"The result cannot be provided if indicated as Not Done.  ","")</f>
        <v/>
      </c>
      <c r="BH1160" s="37" t="str">
        <f>IF(AZ1065="","",IF(AZ1065&lt;=AZ1059,"Visit date is not after visit or assessment dates in the prior visit.  ",""))</f>
        <v/>
      </c>
      <c r="BI1160" s="37" t="str">
        <f>IF(AZ1158&lt;&gt;"",IF(AZ1158&lt;=AZ1059,"Assessment date is not after visit or assessment dates in the prior visit.  ",""),"")</f>
        <v/>
      </c>
      <c r="BJ1160" s="37" t="str">
        <f>IF(AND(C1062="",OR(C1158&lt;&gt;"",F1158&lt;&gt;"")),"The Visit ID is missing.  ","")</f>
        <v/>
      </c>
      <c r="BK1160" s="37" t="str">
        <f>IF(AND(OR(C1158&lt;&gt;"",F1158&lt;&gt;""),C$108=""),"No V0 lesion information exists for this same lesion (if you are adding a NEW lesion, go to New Lesion section).  ","")</f>
        <v/>
      </c>
      <c r="BM1160" s="37" t="str">
        <f>IF(AND(C1158&lt;&gt;"",COUNTIF(AJ$2:AJ$21,C1062)&gt;1),"Visit ID already used.  ","")</f>
        <v/>
      </c>
      <c r="CA1160" s="37" t="e">
        <f ca="1">IF(BA1160&amp;BB1160&amp;BC1160&amp;BD1160&amp;BE1160&amp;BF1160&amp;BG1160&amp;BH1160&amp;BI1160&amp;BJ1160&amp;BK1160&amp;BL1160&amp;BM1160&amp;BN1160&amp;BO1160&amp;BP1160&amp;BQ1160&amp;BR1160&amp;BS1160&amp;BT1160&amp;BU1160&amp;#REF!&amp;BW1160&amp;BX1160&amp;BY1160&amp;BZ1160&lt;&gt;"","V7Issue","V7Clean")</f>
        <v>#REF!</v>
      </c>
    </row>
    <row r="1161" spans="1:79" x14ac:dyDescent="0.25">
      <c r="A1161" s="51"/>
      <c r="B1161" s="91"/>
      <c r="C1161" s="91"/>
      <c r="D1161" s="91"/>
      <c r="E1161" s="91"/>
      <c r="F1161" s="91"/>
      <c r="G1161" s="91"/>
      <c r="H1161" s="91"/>
      <c r="I1161" s="91"/>
      <c r="J1161" s="91"/>
      <c r="K1161" s="91"/>
      <c r="L1161" s="91"/>
      <c r="M1161" s="91"/>
      <c r="N1161" s="91"/>
      <c r="O1161" s="91"/>
      <c r="P1161" s="91"/>
      <c r="Q1161" s="4"/>
      <c r="AN1161" s="63" t="s">
        <v>4392</v>
      </c>
      <c r="AZ1161" s="37" t="str">
        <f>IFERROR(IF(COUNTA(H1161,I1161,J1161)=3,DATE(J1161,MATCH(I1161,{"Jan";"Feb";"Mar";"Apr";"May";"Jun";"Jul";"Aug";"Sep";"Oct";"Nov";"Dec"},0),H1161),""),"")</f>
        <v/>
      </c>
    </row>
    <row r="1162" spans="1:79" x14ac:dyDescent="0.25">
      <c r="A1162" s="51"/>
      <c r="B1162" s="51"/>
      <c r="C1162" s="51"/>
      <c r="D1162" s="51"/>
      <c r="E1162" s="51"/>
      <c r="F1162" s="51"/>
      <c r="G1162" s="51"/>
      <c r="H1162" s="19"/>
      <c r="I1162" s="4"/>
      <c r="J1162" s="4"/>
      <c r="K1162" s="4"/>
      <c r="L1162" s="51"/>
      <c r="M1162" s="51"/>
      <c r="N1162" s="51"/>
      <c r="O1162" s="51"/>
      <c r="P1162" s="51"/>
      <c r="Q1162" s="4"/>
      <c r="AN1162" s="63" t="s">
        <v>4393</v>
      </c>
      <c r="AZ1162" s="37" t="str">
        <f>IFERROR(IF(COUNTA(H1162,I1162,J1162)=3,DATE(J1162,MATCH(I1162,{"Jan";"Feb";"Mar";"Apr";"May";"Jun";"Jul";"Aug";"Sep";"Oct";"Nov";"Dec"},0),H1162),""),"")</f>
        <v/>
      </c>
    </row>
    <row r="1163" spans="1:79" x14ac:dyDescent="0.25">
      <c r="A1163" s="51"/>
      <c r="B1163" s="51"/>
      <c r="C1163" s="51"/>
      <c r="D1163" s="51"/>
      <c r="E1163" s="51"/>
      <c r="F1163" s="51"/>
      <c r="G1163" s="51"/>
      <c r="H1163" s="19" t="s">
        <v>92</v>
      </c>
      <c r="I1163" s="4"/>
      <c r="J1163" s="4"/>
      <c r="K1163" s="4"/>
      <c r="L1163" s="51"/>
      <c r="M1163" s="51"/>
      <c r="N1163" s="51"/>
      <c r="O1163" s="51"/>
      <c r="P1163" s="51"/>
      <c r="Q1163" s="4"/>
      <c r="AN1163" s="63" t="s">
        <v>4394</v>
      </c>
      <c r="AZ1163" s="37" t="str">
        <f>IFERROR(IF(COUNTA(H1163,I1163,J1163)=3,DATE(J1163,MATCH(I1163,{"Jan";"Feb";"Mar";"Apr";"May";"Jun";"Jul";"Aug";"Sep";"Oct";"Nov";"Dec"},0),H1163),""),"")</f>
        <v/>
      </c>
    </row>
    <row r="1164" spans="1:79" x14ac:dyDescent="0.25">
      <c r="A1164" s="51"/>
      <c r="B1164" s="4"/>
      <c r="C1164" s="25" t="s">
        <v>186</v>
      </c>
      <c r="D1164" s="25"/>
      <c r="E1164" s="25"/>
      <c r="F1164" s="25" t="s">
        <v>315</v>
      </c>
      <c r="G1164" s="4"/>
      <c r="H1164" s="25" t="s">
        <v>47</v>
      </c>
      <c r="I1164" s="25" t="s">
        <v>48</v>
      </c>
      <c r="J1164" s="25" t="s">
        <v>49</v>
      </c>
      <c r="K1164" s="4"/>
      <c r="L1164" s="51"/>
      <c r="M1164" s="51"/>
      <c r="N1164" s="51"/>
      <c r="O1164" s="51"/>
      <c r="P1164" s="51"/>
      <c r="Q1164" s="4"/>
      <c r="AN1164" s="63" t="s">
        <v>4395</v>
      </c>
      <c r="AZ1164" s="37" t="str">
        <f>IFERROR(IF(COUNTA(H1164,I1164,J1164)=3,DATE(J1164,MATCH(I1164,{"Jan";"Feb";"Mar";"Apr";"May";"Jun";"Jul";"Aug";"Sep";"Oct";"Nov";"Dec"},0),H1164),""),"")</f>
        <v/>
      </c>
    </row>
    <row r="1165" spans="1:79" x14ac:dyDescent="0.25">
      <c r="A1165" s="51"/>
      <c r="B1165" s="34" t="str">
        <f xml:space="preserve"> C1062&amp;" Non-Target Lesion (NT6)"</f>
        <v>V7 Non-Target Lesion (NT6)</v>
      </c>
      <c r="C1165" s="74"/>
      <c r="D1165" s="75"/>
      <c r="E1165" s="4"/>
      <c r="F1165" s="17"/>
      <c r="G1165" s="4"/>
      <c r="H1165" s="32"/>
      <c r="I1165" s="32"/>
      <c r="J1165" s="32"/>
      <c r="K1165" s="4"/>
      <c r="L1165" s="51"/>
      <c r="M1165" s="51"/>
      <c r="N1165" s="51"/>
      <c r="O1165" s="51"/>
      <c r="P1165" s="51"/>
      <c r="Q1165" s="4"/>
      <c r="AN1165" s="63" t="s">
        <v>4396</v>
      </c>
      <c r="AZ1165" s="37" t="str">
        <f>IFERROR(IF(COUNTA(H1165,I1165,J1165)=3,DATE(J1165,MATCH(I1165,{"Jan";"Feb";"Mar";"Apr";"May";"Jun";"Jul";"Aug";"Sep";"Oct";"Nov";"Dec"},0),H1165),""),"")</f>
        <v/>
      </c>
    </row>
    <row r="1166" spans="1:79" x14ac:dyDescent="0.25">
      <c r="A1166" s="51"/>
      <c r="B1166" s="23" t="s">
        <v>1277</v>
      </c>
      <c r="C1166" s="23" t="s">
        <v>1278</v>
      </c>
      <c r="D1166" s="23"/>
      <c r="E1166" s="26"/>
      <c r="F1166" s="23" t="s">
        <v>1279</v>
      </c>
      <c r="G1166" s="26"/>
      <c r="H1166" s="23" t="s">
        <v>1280</v>
      </c>
      <c r="I1166" s="23" t="s">
        <v>1281</v>
      </c>
      <c r="J1166" s="23" t="s">
        <v>1282</v>
      </c>
      <c r="K1166" s="4"/>
      <c r="L1166" s="51"/>
      <c r="M1166" s="51"/>
      <c r="N1166" s="51"/>
      <c r="O1166" s="51"/>
      <c r="P1166" s="51"/>
      <c r="Q1166" s="4"/>
      <c r="AN1166" s="63" t="s">
        <v>4397</v>
      </c>
      <c r="AZ1166" s="37" t="str">
        <f>IFERROR(IF(COUNTA(H1166,I1166,J1166)=3,DATE(J1166,MATCH(I1166,{"Jan";"Feb";"Mar";"Apr";"May";"Jun";"Jul";"Aug";"Sep";"Oct";"Nov";"Dec"},0),H1166),""),"")</f>
        <v/>
      </c>
    </row>
    <row r="1167" spans="1:79" x14ac:dyDescent="0.25">
      <c r="A1167" s="51"/>
      <c r="B1167" s="90" t="str">
        <f ca="1">BA1167&amp;BB1167&amp;BC1167&amp;BD1167&amp;BE1167&amp;BF1167&amp;BG1167&amp;BH1167&amp;BI1167&amp;BJ1167&amp;BK1167&amp;BL1167&amp;BM1167</f>
        <v/>
      </c>
      <c r="C1167" s="91"/>
      <c r="D1167" s="91"/>
      <c r="E1167" s="91"/>
      <c r="F1167" s="91"/>
      <c r="G1167" s="91"/>
      <c r="H1167" s="91"/>
      <c r="I1167" s="91"/>
      <c r="J1167" s="91"/>
      <c r="K1167" s="91"/>
      <c r="L1167" s="91"/>
      <c r="M1167" s="91"/>
      <c r="N1167" s="91"/>
      <c r="O1167" s="91"/>
      <c r="P1167" s="91"/>
      <c r="Q1167" s="4"/>
      <c r="AN1167" s="63" t="s">
        <v>4398</v>
      </c>
      <c r="AZ1167" s="37" t="str">
        <f>IFERROR(IF(COUNTA(H1167,I1167,J1167)=3,DATE(J1167,MATCH(I1167,{"Jan";"Feb";"Mar";"Apr";"May";"Jun";"Jul";"Aug";"Sep";"Oct";"Nov";"Dec"},0),H1167),""),"")</f>
        <v/>
      </c>
      <c r="BA1167" s="37" t="str">
        <f>IF(AND(C1065="",H1165="",C1165&lt;&gt;""),"Please enter a complete visit or assessment date.  ","")</f>
        <v/>
      </c>
      <c r="BB1167" s="37" t="str">
        <f>IF(C1165="","",IF(AND(COUNTA(C1065,D1065,E1065)&gt;1,COUNTA(C1065,D1065,E1065)&lt;3),"Please enter a complete visit date.  ",IF(COUNTA(C1065,D1065,E1065)=0,"",IF(COUNTIF(AN$2:AN$7306,C1065&amp;D1065&amp;E1065)&gt;0,"","Enter a valid visit date.  "))))</f>
        <v/>
      </c>
      <c r="BC1167" s="37" t="str">
        <f>IF(AND(COUNTA(H1165,I1165,J1165)&gt;1,COUNTA(H1165,I1165,J1165)&lt;3),"Please enter a complete assessment date.  ",IF(COUNTA(H1165,I1165,J1165)=0,"",IF(COUNTIF(AN$2:AN$7306,H1165&amp;I1165&amp;J1165)&gt;0,"","Enter a valid assessment date.  ")))</f>
        <v/>
      </c>
      <c r="BD1167" s="37" t="str">
        <f t="shared" ref="BD1167" si="590">IF(AND(C1165="",H1165&amp;I1165&amp;H1165&amp;J1165&lt;&gt;""),"Information on this lesion exists, but no evaluation result is entered.  ","")</f>
        <v/>
      </c>
      <c r="BE1167" s="37" t="str">
        <f ca="1">IF(C1165="","",IF(AZ1065="","",IF(AZ1065&gt;NOW(),"Visit date is in the future.  ","")))</f>
        <v/>
      </c>
      <c r="BF1167" s="37" t="str">
        <f t="shared" ref="BF1167" ca="1" si="591">IF(AZ1165&lt;&gt;"",IF(AZ1165&gt;NOW(),"Assessment date is in the future.  ",""),"")</f>
        <v/>
      </c>
      <c r="BG1167" s="37" t="str">
        <f t="shared" ref="BG1167" si="592">IF(AND(C1165&lt;&gt;"",F1165&lt;&gt;""),"The result cannot be provided if indicated as Not Done.  ","")</f>
        <v/>
      </c>
      <c r="BH1167" s="37" t="str">
        <f>IF(AZ1065="","",IF(AZ1065&lt;=AZ1059,"Visit date is not after visit or assessment dates in the prior visit.  ",""))</f>
        <v/>
      </c>
      <c r="BI1167" s="37" t="str">
        <f>IF(AZ1165&lt;&gt;"",IF(AZ1165&lt;=AZ1059,"Assessment date is not after visit or assessment dates in the prior visit.  ",""),"")</f>
        <v/>
      </c>
      <c r="BJ1167" s="37" t="str">
        <f>IF(AND(C1062="",OR(C1165&lt;&gt;"",F1165&lt;&gt;"")),"The Visit ID is missing.  ","")</f>
        <v/>
      </c>
      <c r="BK1167" s="37" t="str">
        <f>IF(AND(OR(C1165&lt;&gt;"",F1165&lt;&gt;""),C$115=""),"No V0 lesion information exists for this same lesion (if you are adding a NEW lesion, go to New Lesion section).  ","")</f>
        <v/>
      </c>
      <c r="BM1167" s="37" t="str">
        <f>IF(AND(C1165&lt;&gt;"",COUNTIF(AJ$2:AJ$21,C1062)&gt;1),"Visit ID already used.  ","")</f>
        <v/>
      </c>
      <c r="CA1167" s="37" t="e">
        <f ca="1">IF(BA1167&amp;BB1167&amp;BC1167&amp;BD1167&amp;BE1167&amp;BF1167&amp;BG1167&amp;BH1167&amp;BI1167&amp;BJ1167&amp;BK1167&amp;BL1167&amp;BM1167&amp;BN1167&amp;BO1167&amp;BP1167&amp;BQ1167&amp;BR1167&amp;BS1167&amp;BT1167&amp;BU1167&amp;#REF!&amp;BW1167&amp;BX1167&amp;BY1167&amp;BZ1167&lt;&gt;"","V7Issue","V7Clean")</f>
        <v>#REF!</v>
      </c>
    </row>
    <row r="1168" spans="1:79" x14ac:dyDescent="0.25">
      <c r="A1168" s="51"/>
      <c r="B1168" s="91"/>
      <c r="C1168" s="91"/>
      <c r="D1168" s="91"/>
      <c r="E1168" s="91"/>
      <c r="F1168" s="91"/>
      <c r="G1168" s="91"/>
      <c r="H1168" s="91"/>
      <c r="I1168" s="91"/>
      <c r="J1168" s="91"/>
      <c r="K1168" s="91"/>
      <c r="L1168" s="91"/>
      <c r="M1168" s="91"/>
      <c r="N1168" s="91"/>
      <c r="O1168" s="91"/>
      <c r="P1168" s="91"/>
      <c r="Q1168" s="4"/>
      <c r="AN1168" s="63" t="s">
        <v>4399</v>
      </c>
      <c r="AZ1168" s="37" t="str">
        <f>IFERROR(IF(COUNTA(H1168,I1168,J1168)=3,DATE(J1168,MATCH(I1168,{"Jan";"Feb";"Mar";"Apr";"May";"Jun";"Jul";"Aug";"Sep";"Oct";"Nov";"Dec"},0),H1168),""),"")</f>
        <v/>
      </c>
    </row>
    <row r="1169" spans="1:79" x14ac:dyDescent="0.25">
      <c r="A1169" s="51"/>
      <c r="B1169" s="51"/>
      <c r="C1169" s="51"/>
      <c r="D1169" s="51"/>
      <c r="E1169" s="51"/>
      <c r="F1169" s="51"/>
      <c r="G1169" s="51"/>
      <c r="H1169" s="19"/>
      <c r="I1169" s="4"/>
      <c r="J1169" s="4"/>
      <c r="K1169" s="4"/>
      <c r="L1169" s="51"/>
      <c r="M1169" s="51"/>
      <c r="N1169" s="51"/>
      <c r="O1169" s="51"/>
      <c r="P1169" s="51"/>
      <c r="Q1169" s="4"/>
      <c r="AN1169" s="63" t="s">
        <v>4400</v>
      </c>
      <c r="AZ1169" s="37" t="str">
        <f>IFERROR(IF(COUNTA(H1169,I1169,J1169)=3,DATE(J1169,MATCH(I1169,{"Jan";"Feb";"Mar";"Apr";"May";"Jun";"Jul";"Aug";"Sep";"Oct";"Nov";"Dec"},0),H1169),""),"")</f>
        <v/>
      </c>
    </row>
    <row r="1170" spans="1:79" x14ac:dyDescent="0.25">
      <c r="A1170" s="51"/>
      <c r="B1170" s="51"/>
      <c r="C1170" s="51"/>
      <c r="D1170" s="51"/>
      <c r="E1170" s="51"/>
      <c r="F1170" s="51"/>
      <c r="G1170" s="51"/>
      <c r="H1170" s="19" t="s">
        <v>92</v>
      </c>
      <c r="I1170" s="4"/>
      <c r="J1170" s="4"/>
      <c r="K1170" s="4"/>
      <c r="L1170" s="51"/>
      <c r="M1170" s="51"/>
      <c r="N1170" s="51"/>
      <c r="O1170" s="51"/>
      <c r="P1170" s="51"/>
      <c r="Q1170" s="4"/>
      <c r="AN1170" s="63" t="s">
        <v>4401</v>
      </c>
      <c r="AZ1170" s="37" t="str">
        <f>IFERROR(IF(COUNTA(H1170,I1170,J1170)=3,DATE(J1170,MATCH(I1170,{"Jan";"Feb";"Mar";"Apr";"May";"Jun";"Jul";"Aug";"Sep";"Oct";"Nov";"Dec"},0),H1170),""),"")</f>
        <v/>
      </c>
    </row>
    <row r="1171" spans="1:79" x14ac:dyDescent="0.25">
      <c r="A1171" s="51"/>
      <c r="B1171" s="4"/>
      <c r="C1171" s="25" t="s">
        <v>186</v>
      </c>
      <c r="D1171" s="25"/>
      <c r="E1171" s="25"/>
      <c r="F1171" s="25" t="s">
        <v>315</v>
      </c>
      <c r="G1171" s="4"/>
      <c r="H1171" s="25" t="s">
        <v>47</v>
      </c>
      <c r="I1171" s="25" t="s">
        <v>48</v>
      </c>
      <c r="J1171" s="25" t="s">
        <v>49</v>
      </c>
      <c r="K1171" s="4"/>
      <c r="L1171" s="51"/>
      <c r="M1171" s="51"/>
      <c r="N1171" s="51"/>
      <c r="O1171" s="51"/>
      <c r="P1171" s="51"/>
      <c r="Q1171" s="4"/>
      <c r="AN1171" s="63" t="s">
        <v>4402</v>
      </c>
      <c r="AZ1171" s="37" t="str">
        <f>IFERROR(IF(COUNTA(H1171,I1171,J1171)=3,DATE(J1171,MATCH(I1171,{"Jan";"Feb";"Mar";"Apr";"May";"Jun";"Jul";"Aug";"Sep";"Oct";"Nov";"Dec"},0),H1171),""),"")</f>
        <v/>
      </c>
    </row>
    <row r="1172" spans="1:79" x14ac:dyDescent="0.25">
      <c r="A1172" s="51"/>
      <c r="B1172" s="34" t="str">
        <f xml:space="preserve"> C1062&amp;" Non-Target Lesion (NT7)"</f>
        <v>V7 Non-Target Lesion (NT7)</v>
      </c>
      <c r="C1172" s="74"/>
      <c r="D1172" s="75"/>
      <c r="E1172" s="4"/>
      <c r="F1172" s="17"/>
      <c r="G1172" s="4"/>
      <c r="H1172" s="32"/>
      <c r="I1172" s="32"/>
      <c r="J1172" s="32"/>
      <c r="K1172" s="4"/>
      <c r="L1172" s="51"/>
      <c r="M1172" s="51"/>
      <c r="N1172" s="51"/>
      <c r="O1172" s="51"/>
      <c r="P1172" s="51"/>
      <c r="Q1172" s="4"/>
      <c r="AN1172" s="63" t="s">
        <v>4403</v>
      </c>
      <c r="AZ1172" s="37" t="str">
        <f>IFERROR(IF(COUNTA(H1172,I1172,J1172)=3,DATE(J1172,MATCH(I1172,{"Jan";"Feb";"Mar";"Apr";"May";"Jun";"Jul";"Aug";"Sep";"Oct";"Nov";"Dec"},0),H1172),""),"")</f>
        <v/>
      </c>
    </row>
    <row r="1173" spans="1:79" x14ac:dyDescent="0.25">
      <c r="A1173" s="51"/>
      <c r="B1173" s="23" t="s">
        <v>1283</v>
      </c>
      <c r="C1173" s="23" t="s">
        <v>1284</v>
      </c>
      <c r="D1173" s="23"/>
      <c r="E1173" s="26"/>
      <c r="F1173" s="23" t="s">
        <v>1285</v>
      </c>
      <c r="G1173" s="26"/>
      <c r="H1173" s="23" t="s">
        <v>1286</v>
      </c>
      <c r="I1173" s="23" t="s">
        <v>1287</v>
      </c>
      <c r="J1173" s="23" t="s">
        <v>1288</v>
      </c>
      <c r="K1173" s="4"/>
      <c r="L1173" s="51"/>
      <c r="M1173" s="51"/>
      <c r="N1173" s="51"/>
      <c r="O1173" s="51"/>
      <c r="P1173" s="51"/>
      <c r="Q1173" s="4"/>
      <c r="AN1173" s="63" t="s">
        <v>4404</v>
      </c>
      <c r="AZ1173" s="37" t="str">
        <f>IFERROR(IF(COUNTA(H1173,I1173,J1173)=3,DATE(J1173,MATCH(I1173,{"Jan";"Feb";"Mar";"Apr";"May";"Jun";"Jul";"Aug";"Sep";"Oct";"Nov";"Dec"},0),H1173),""),"")</f>
        <v/>
      </c>
    </row>
    <row r="1174" spans="1:79" x14ac:dyDescent="0.25">
      <c r="A1174" s="51"/>
      <c r="B1174" s="90" t="str">
        <f ca="1">BA1174&amp;BB1174&amp;BC1174&amp;BD1174&amp;BE1174&amp;BF1174&amp;BG1174&amp;BH1174&amp;BI1174&amp;BJ1174&amp;BK1174&amp;BL1174&amp;BM1174</f>
        <v/>
      </c>
      <c r="C1174" s="91"/>
      <c r="D1174" s="91"/>
      <c r="E1174" s="91"/>
      <c r="F1174" s="91"/>
      <c r="G1174" s="91"/>
      <c r="H1174" s="91"/>
      <c r="I1174" s="91"/>
      <c r="J1174" s="91"/>
      <c r="K1174" s="91"/>
      <c r="L1174" s="91"/>
      <c r="M1174" s="91"/>
      <c r="N1174" s="91"/>
      <c r="O1174" s="91"/>
      <c r="P1174" s="91"/>
      <c r="Q1174" s="4"/>
      <c r="AN1174" s="63" t="s">
        <v>4405</v>
      </c>
      <c r="AZ1174" s="37" t="str">
        <f>IFERROR(IF(COUNTA(H1174,I1174,J1174)=3,DATE(J1174,MATCH(I1174,{"Jan";"Feb";"Mar";"Apr";"May";"Jun";"Jul";"Aug";"Sep";"Oct";"Nov";"Dec"},0),H1174),""),"")</f>
        <v/>
      </c>
      <c r="BA1174" s="37" t="str">
        <f>IF(AND(C1065="",H1172="",C1172&lt;&gt;""),"Please enter a complete visit or assessment date.  ","")</f>
        <v/>
      </c>
      <c r="BB1174" s="37" t="str">
        <f>IF(C1172="","",IF(AND(COUNTA(C1065,D1065,E1065)&gt;1,COUNTA(C1065,D1065,E1065)&lt;3),"Please enter a complete visit date.  ",IF(COUNTA(C1065,D1065,E1065)=0,"",IF(COUNTIF(AN$2:AN$7306,C1065&amp;D1065&amp;E1065)&gt;0,"","Enter a valid visit date.  "))))</f>
        <v/>
      </c>
      <c r="BC1174" s="37" t="str">
        <f>IF(AND(COUNTA(H1172,I1172,J1172)&gt;1,COUNTA(H1172,I1172,J1172)&lt;3),"Please enter a complete assessment date.  ",IF(COUNTA(H1172,I1172,J1172)=0,"",IF(COUNTIF(AN$2:AN$7306,H1172&amp;I1172&amp;J1172)&gt;0,"","Enter a valid assessment date.  ")))</f>
        <v/>
      </c>
      <c r="BD1174" s="37" t="str">
        <f t="shared" ref="BD1174" si="593">IF(AND(C1172="",H1172&amp;I1172&amp;H1172&amp;J1172&lt;&gt;""),"Information on this lesion exists, but no evaluation result is entered.  ","")</f>
        <v/>
      </c>
      <c r="BE1174" s="37" t="str">
        <f ca="1">IF(C1172="","",IF(AZ1065="","",IF(AZ1065&gt;NOW(),"Visit date is in the future.  ","")))</f>
        <v/>
      </c>
      <c r="BF1174" s="37" t="str">
        <f t="shared" ref="BF1174" ca="1" si="594">IF(AZ1172&lt;&gt;"",IF(AZ1172&gt;NOW(),"Assessment date is in the future.  ",""),"")</f>
        <v/>
      </c>
      <c r="BG1174" s="37" t="str">
        <f t="shared" ref="BG1174" si="595">IF(AND(C1172&lt;&gt;"",F1172&lt;&gt;""),"The result cannot be provided if indicated as Not Done.  ","")</f>
        <v/>
      </c>
      <c r="BH1174" s="37" t="str">
        <f>IF(AZ1065="","",IF(AZ1065&lt;=AZ1059,"Visit date is not after visit or assessment dates in the prior visit.  ",""))</f>
        <v/>
      </c>
      <c r="BI1174" s="37" t="str">
        <f>IF(AZ1172&lt;&gt;"",IF(AZ1172&lt;=AZ1059,"Assessment date is not after visit or assessment dates in the prior visit.  ",""),"")</f>
        <v/>
      </c>
      <c r="BJ1174" s="37" t="str">
        <f>IF(AND(C1062="",OR(C1172&lt;&gt;"",F1172&lt;&gt;"")),"The Visit ID is missing.  ","")</f>
        <v/>
      </c>
      <c r="BK1174" s="37" t="str">
        <f>IF(AND(OR(C1172&lt;&gt;"",F1172&lt;&gt;""),C$122=""),"No V0 lesion information exists for this same lesion (if you are adding a NEW lesion, go to New Lesion section).  ","")</f>
        <v/>
      </c>
      <c r="BM1174" s="37" t="str">
        <f>IF(AND(C1172&lt;&gt;"",COUNTIF(AJ$2:AJ$21,C1062)&gt;1),"Visit ID already used.  ","")</f>
        <v/>
      </c>
      <c r="CA1174" s="37" t="e">
        <f ca="1">IF(BA1174&amp;BB1174&amp;BC1174&amp;BD1174&amp;BE1174&amp;BF1174&amp;BG1174&amp;BH1174&amp;BI1174&amp;BJ1174&amp;BK1174&amp;BL1174&amp;BM1174&amp;BN1174&amp;BO1174&amp;BP1174&amp;BQ1174&amp;BR1174&amp;BS1174&amp;BT1174&amp;BU1174&amp;#REF!&amp;BW1174&amp;BX1174&amp;BY1174&amp;BZ1174&lt;&gt;"","V7Issue","V7Clean")</f>
        <v>#REF!</v>
      </c>
    </row>
    <row r="1175" spans="1:79" x14ac:dyDescent="0.25">
      <c r="A1175" s="51"/>
      <c r="B1175" s="91"/>
      <c r="C1175" s="91"/>
      <c r="D1175" s="91"/>
      <c r="E1175" s="91"/>
      <c r="F1175" s="91"/>
      <c r="G1175" s="91"/>
      <c r="H1175" s="91"/>
      <c r="I1175" s="91"/>
      <c r="J1175" s="91"/>
      <c r="K1175" s="91"/>
      <c r="L1175" s="91"/>
      <c r="M1175" s="91"/>
      <c r="N1175" s="91"/>
      <c r="O1175" s="91"/>
      <c r="P1175" s="91"/>
      <c r="Q1175" s="4"/>
      <c r="AN1175" s="63" t="s">
        <v>4406</v>
      </c>
      <c r="AZ1175" s="37" t="str">
        <f>IFERROR(IF(COUNTA(H1175,I1175,J1175)=3,DATE(J1175,MATCH(I1175,{"Jan";"Feb";"Mar";"Apr";"May";"Jun";"Jul";"Aug";"Sep";"Oct";"Nov";"Dec"},0),H1175),""),"")</f>
        <v/>
      </c>
    </row>
    <row r="1176" spans="1:79" x14ac:dyDescent="0.25">
      <c r="A1176" s="51"/>
      <c r="B1176" s="51"/>
      <c r="C1176" s="51"/>
      <c r="D1176" s="51"/>
      <c r="E1176" s="51"/>
      <c r="F1176" s="51"/>
      <c r="G1176" s="51"/>
      <c r="H1176" s="19"/>
      <c r="I1176" s="4"/>
      <c r="J1176" s="4"/>
      <c r="K1176" s="4"/>
      <c r="L1176" s="51"/>
      <c r="M1176" s="51"/>
      <c r="N1176" s="51"/>
      <c r="O1176" s="51"/>
      <c r="P1176" s="51"/>
      <c r="Q1176" s="4"/>
      <c r="AN1176" s="63" t="s">
        <v>4407</v>
      </c>
      <c r="AZ1176" s="37" t="str">
        <f>IFERROR(IF(COUNTA(H1176,I1176,J1176)=3,DATE(J1176,MATCH(I1176,{"Jan";"Feb";"Mar";"Apr";"May";"Jun";"Jul";"Aug";"Sep";"Oct";"Nov";"Dec"},0),H1176),""),"")</f>
        <v/>
      </c>
    </row>
    <row r="1177" spans="1:79" x14ac:dyDescent="0.25">
      <c r="A1177" s="51"/>
      <c r="B1177" s="51"/>
      <c r="C1177" s="51"/>
      <c r="D1177" s="51"/>
      <c r="E1177" s="51"/>
      <c r="F1177" s="51"/>
      <c r="G1177" s="51"/>
      <c r="H1177" s="19" t="s">
        <v>92</v>
      </c>
      <c r="I1177" s="4"/>
      <c r="J1177" s="4"/>
      <c r="K1177" s="4"/>
      <c r="L1177" s="51"/>
      <c r="M1177" s="51"/>
      <c r="N1177" s="51"/>
      <c r="O1177" s="51"/>
      <c r="P1177" s="51"/>
      <c r="Q1177" s="4"/>
      <c r="AN1177" s="63" t="s">
        <v>4408</v>
      </c>
      <c r="AZ1177" s="37" t="str">
        <f>IFERROR(IF(COUNTA(H1177,I1177,J1177)=3,DATE(J1177,MATCH(I1177,{"Jan";"Feb";"Mar";"Apr";"May";"Jun";"Jul";"Aug";"Sep";"Oct";"Nov";"Dec"},0),H1177),""),"")</f>
        <v/>
      </c>
    </row>
    <row r="1178" spans="1:79" x14ac:dyDescent="0.25">
      <c r="A1178" s="51"/>
      <c r="B1178" s="4"/>
      <c r="C1178" s="25" t="s">
        <v>186</v>
      </c>
      <c r="D1178" s="25"/>
      <c r="E1178" s="25"/>
      <c r="F1178" s="25" t="s">
        <v>315</v>
      </c>
      <c r="G1178" s="4"/>
      <c r="H1178" s="25" t="s">
        <v>47</v>
      </c>
      <c r="I1178" s="25" t="s">
        <v>48</v>
      </c>
      <c r="J1178" s="25" t="s">
        <v>49</v>
      </c>
      <c r="K1178" s="4"/>
      <c r="L1178" s="51"/>
      <c r="M1178" s="51"/>
      <c r="N1178" s="51"/>
      <c r="O1178" s="51"/>
      <c r="P1178" s="51"/>
      <c r="Q1178" s="4"/>
      <c r="AN1178" s="63" t="s">
        <v>4409</v>
      </c>
      <c r="AZ1178" s="37" t="str">
        <f>IFERROR(IF(COUNTA(H1178,I1178,J1178)=3,DATE(J1178,MATCH(I1178,{"Jan";"Feb";"Mar";"Apr";"May";"Jun";"Jul";"Aug";"Sep";"Oct";"Nov";"Dec"},0),H1178),""),"")</f>
        <v/>
      </c>
    </row>
    <row r="1179" spans="1:79" x14ac:dyDescent="0.25">
      <c r="A1179" s="51"/>
      <c r="B1179" s="34" t="str">
        <f xml:space="preserve"> C1062&amp;" Non-Target Lesion (NT8)"</f>
        <v>V7 Non-Target Lesion (NT8)</v>
      </c>
      <c r="C1179" s="74"/>
      <c r="D1179" s="75"/>
      <c r="E1179" s="4"/>
      <c r="F1179" s="17"/>
      <c r="G1179" s="4"/>
      <c r="H1179" s="32"/>
      <c r="I1179" s="32"/>
      <c r="J1179" s="32"/>
      <c r="K1179" s="4"/>
      <c r="L1179" s="51"/>
      <c r="M1179" s="51"/>
      <c r="N1179" s="51"/>
      <c r="O1179" s="51"/>
      <c r="P1179" s="51"/>
      <c r="Q1179" s="4"/>
      <c r="AN1179" s="63" t="s">
        <v>4410</v>
      </c>
      <c r="AZ1179" s="37" t="str">
        <f>IFERROR(IF(COUNTA(H1179,I1179,J1179)=3,DATE(J1179,MATCH(I1179,{"Jan";"Feb";"Mar";"Apr";"May";"Jun";"Jul";"Aug";"Sep";"Oct";"Nov";"Dec"},0),H1179),""),"")</f>
        <v/>
      </c>
    </row>
    <row r="1180" spans="1:79" x14ac:dyDescent="0.25">
      <c r="A1180" s="51"/>
      <c r="B1180" s="23" t="s">
        <v>1289</v>
      </c>
      <c r="C1180" s="23" t="s">
        <v>1290</v>
      </c>
      <c r="D1180" s="23"/>
      <c r="E1180" s="26"/>
      <c r="F1180" s="23" t="s">
        <v>1291</v>
      </c>
      <c r="G1180" s="26"/>
      <c r="H1180" s="23" t="s">
        <v>1292</v>
      </c>
      <c r="I1180" s="23" t="s">
        <v>1293</v>
      </c>
      <c r="J1180" s="23" t="s">
        <v>1294</v>
      </c>
      <c r="K1180" s="4"/>
      <c r="L1180" s="51"/>
      <c r="M1180" s="51"/>
      <c r="N1180" s="51"/>
      <c r="O1180" s="51"/>
      <c r="P1180" s="51"/>
      <c r="Q1180" s="4"/>
      <c r="AN1180" s="63" t="s">
        <v>4411</v>
      </c>
      <c r="AZ1180" s="37" t="str">
        <f>IFERROR(IF(COUNTA(H1180,I1180,J1180)=3,DATE(J1180,MATCH(I1180,{"Jan";"Feb";"Mar";"Apr";"May";"Jun";"Jul";"Aug";"Sep";"Oct";"Nov";"Dec"},0),H1180),""),"")</f>
        <v/>
      </c>
    </row>
    <row r="1181" spans="1:79" x14ac:dyDescent="0.25">
      <c r="A1181" s="51"/>
      <c r="B1181" s="90" t="str">
        <f ca="1">BA1181&amp;BB1181&amp;BC1181&amp;BD1181&amp;BE1181&amp;BF1181&amp;BG1181&amp;BH1181&amp;BI1181&amp;BJ1181&amp;BK1181&amp;BL1181&amp;BM1181</f>
        <v/>
      </c>
      <c r="C1181" s="91"/>
      <c r="D1181" s="91"/>
      <c r="E1181" s="91"/>
      <c r="F1181" s="91"/>
      <c r="G1181" s="91"/>
      <c r="H1181" s="91"/>
      <c r="I1181" s="91"/>
      <c r="J1181" s="91"/>
      <c r="K1181" s="91"/>
      <c r="L1181" s="91"/>
      <c r="M1181" s="91"/>
      <c r="N1181" s="91"/>
      <c r="O1181" s="91"/>
      <c r="P1181" s="91"/>
      <c r="Q1181" s="4"/>
      <c r="AN1181" s="63" t="s">
        <v>4412</v>
      </c>
      <c r="AZ1181" s="37" t="str">
        <f>IFERROR(IF(COUNTA(H1181,I1181,J1181)=3,DATE(J1181,MATCH(I1181,{"Jan";"Feb";"Mar";"Apr";"May";"Jun";"Jul";"Aug";"Sep";"Oct";"Nov";"Dec"},0),H1181),""),"")</f>
        <v/>
      </c>
      <c r="BA1181" s="37" t="str">
        <f>IF(AND(C1065="",H1179="",C1179&lt;&gt;""),"Please enter a complete visit or assessment date.  ","")</f>
        <v/>
      </c>
      <c r="BB1181" s="37" t="str">
        <f>IF(C1179="","",IF(AND(COUNTA(C1065,D1065,E1065)&gt;1,COUNTA(C1065,D1065,E1065)&lt;3),"Please enter a complete visit date.  ",IF(COUNTA(C1065,D1065,E1065)=0,"",IF(COUNTIF(AN$2:AN$7306,C1065&amp;D1065&amp;E1065)&gt;0,"","Enter a valid visit date.  "))))</f>
        <v/>
      </c>
      <c r="BC1181" s="37" t="str">
        <f>IF(AND(COUNTA(H1179,I1179,J1179)&gt;1,COUNTA(H1179,I1179,J1179)&lt;3),"Please enter a complete assessment date.  ",IF(COUNTA(H1179,I1179,J1179)=0,"",IF(COUNTIF(AN$2:AN$7306,H1179&amp;I1179&amp;J1179)&gt;0,"","Enter a valid assessment date.  ")))</f>
        <v/>
      </c>
      <c r="BD1181" s="37" t="str">
        <f t="shared" ref="BD1181" si="596">IF(AND(C1179="",H1179&amp;I1179&amp;H1179&amp;J1179&lt;&gt;""),"Information on this lesion exists, but no evaluation result is entered.  ","")</f>
        <v/>
      </c>
      <c r="BE1181" s="37" t="str">
        <f ca="1">IF(C1179="","",IF(AZ1065="","",IF(AZ1065&gt;NOW(),"Visit date is in the future.  ","")))</f>
        <v/>
      </c>
      <c r="BF1181" s="37" t="str">
        <f t="shared" ref="BF1181" ca="1" si="597">IF(AZ1179&lt;&gt;"",IF(AZ1179&gt;NOW(),"Assessment date is in the future.  ",""),"")</f>
        <v/>
      </c>
      <c r="BG1181" s="37" t="str">
        <f t="shared" ref="BG1181" si="598">IF(AND(C1179&lt;&gt;"",F1179&lt;&gt;""),"The result cannot be provided if indicated as Not Done.  ","")</f>
        <v/>
      </c>
      <c r="BH1181" s="37" t="str">
        <f>IF(AZ1065="","",IF(AZ1065&lt;=AZ1059,"Visit date is not after visit or assessment dates in the prior visit.  ",""))</f>
        <v/>
      </c>
      <c r="BI1181" s="37" t="str">
        <f>IF(AZ1179&lt;&gt;"",IF(AZ1179&lt;=AZ1059,"Assessment date is not after visit or assessment dates in the prior visit.  ",""),"")</f>
        <v/>
      </c>
      <c r="BJ1181" s="37" t="str">
        <f>IF(AND(C1062="",OR(C1179&lt;&gt;"",F1179&lt;&gt;"")),"The Visit ID is missing.  ","")</f>
        <v/>
      </c>
      <c r="BK1181" s="37" t="str">
        <f>IF(AND(OR(C1179&lt;&gt;"",F1179&lt;&gt;""),C$129=""),"No V0 lesion information exists for this same lesion (if you are adding a NEW lesion, go to New Lesion section).  ","")</f>
        <v/>
      </c>
      <c r="BM1181" s="37" t="str">
        <f>IF(AND(C1179&lt;&gt;"",COUNTIF(AJ$2:AJ$21,C1062)&gt;1),"Visit ID already used.  ","")</f>
        <v/>
      </c>
      <c r="CA1181" s="37" t="e">
        <f ca="1">IF(BA1181&amp;BB1181&amp;BC1181&amp;BD1181&amp;BE1181&amp;BF1181&amp;BG1181&amp;BH1181&amp;BI1181&amp;BJ1181&amp;BK1181&amp;BL1181&amp;BM1181&amp;BN1181&amp;BO1181&amp;BP1181&amp;BQ1181&amp;BR1181&amp;BS1181&amp;BT1181&amp;BU1181&amp;#REF!&amp;BW1181&amp;BX1181&amp;BY1181&amp;BZ1181&lt;&gt;"","V7Issue","V7Clean")</f>
        <v>#REF!</v>
      </c>
    </row>
    <row r="1182" spans="1:79" x14ac:dyDescent="0.25">
      <c r="A1182" s="51"/>
      <c r="B1182" s="91"/>
      <c r="C1182" s="91"/>
      <c r="D1182" s="91"/>
      <c r="E1182" s="91"/>
      <c r="F1182" s="91"/>
      <c r="G1182" s="91"/>
      <c r="H1182" s="91"/>
      <c r="I1182" s="91"/>
      <c r="J1182" s="91"/>
      <c r="K1182" s="91"/>
      <c r="L1182" s="91"/>
      <c r="M1182" s="91"/>
      <c r="N1182" s="91"/>
      <c r="O1182" s="91"/>
      <c r="P1182" s="91"/>
      <c r="Q1182" s="4"/>
      <c r="AN1182" s="63" t="s">
        <v>4413</v>
      </c>
      <c r="AZ1182" s="37" t="str">
        <f>IFERROR(IF(COUNTA(H1182,I1182,J1182)=3,DATE(J1182,MATCH(I1182,{"Jan";"Feb";"Mar";"Apr";"May";"Jun";"Jul";"Aug";"Sep";"Oct";"Nov";"Dec"},0),H1182),""),"")</f>
        <v/>
      </c>
    </row>
    <row r="1183" spans="1:79" x14ac:dyDescent="0.25">
      <c r="A1183" s="51"/>
      <c r="B1183" s="51"/>
      <c r="C1183" s="51"/>
      <c r="D1183" s="51"/>
      <c r="E1183" s="51"/>
      <c r="F1183" s="51"/>
      <c r="G1183" s="51"/>
      <c r="H1183" s="19"/>
      <c r="I1183" s="4"/>
      <c r="J1183" s="4"/>
      <c r="K1183" s="4"/>
      <c r="L1183" s="51"/>
      <c r="M1183" s="51"/>
      <c r="N1183" s="51"/>
      <c r="O1183" s="51"/>
      <c r="P1183" s="51"/>
      <c r="Q1183" s="4"/>
      <c r="AN1183" s="63" t="s">
        <v>4414</v>
      </c>
      <c r="AZ1183" s="37" t="str">
        <f>IFERROR(IF(COUNTA(H1183,I1183,J1183)=3,DATE(J1183,MATCH(I1183,{"Jan";"Feb";"Mar";"Apr";"May";"Jun";"Jul";"Aug";"Sep";"Oct";"Nov";"Dec"},0),H1183),""),"")</f>
        <v/>
      </c>
    </row>
    <row r="1184" spans="1:79" x14ac:dyDescent="0.25">
      <c r="A1184" s="51"/>
      <c r="B1184" s="51"/>
      <c r="C1184" s="51"/>
      <c r="D1184" s="51"/>
      <c r="E1184" s="51"/>
      <c r="F1184" s="51"/>
      <c r="G1184" s="51"/>
      <c r="H1184" s="19" t="s">
        <v>92</v>
      </c>
      <c r="I1184" s="4"/>
      <c r="J1184" s="4"/>
      <c r="K1184" s="4"/>
      <c r="L1184" s="51"/>
      <c r="M1184" s="51"/>
      <c r="N1184" s="51"/>
      <c r="O1184" s="51"/>
      <c r="P1184" s="51"/>
      <c r="Q1184" s="4"/>
      <c r="AN1184" s="63" t="s">
        <v>4415</v>
      </c>
      <c r="AZ1184" s="37" t="str">
        <f>IFERROR(IF(COUNTA(H1184,I1184,J1184)=3,DATE(J1184,MATCH(I1184,{"Jan";"Feb";"Mar";"Apr";"May";"Jun";"Jul";"Aug";"Sep";"Oct";"Nov";"Dec"},0),H1184),""),"")</f>
        <v/>
      </c>
    </row>
    <row r="1185" spans="1:79" x14ac:dyDescent="0.25">
      <c r="A1185" s="51"/>
      <c r="B1185" s="4"/>
      <c r="C1185" s="25" t="s">
        <v>186</v>
      </c>
      <c r="D1185" s="25"/>
      <c r="E1185" s="25"/>
      <c r="F1185" s="25" t="s">
        <v>315</v>
      </c>
      <c r="G1185" s="4"/>
      <c r="H1185" s="25" t="s">
        <v>47</v>
      </c>
      <c r="I1185" s="25" t="s">
        <v>48</v>
      </c>
      <c r="J1185" s="25" t="s">
        <v>49</v>
      </c>
      <c r="K1185" s="4"/>
      <c r="L1185" s="51"/>
      <c r="M1185" s="51"/>
      <c r="N1185" s="51"/>
      <c r="O1185" s="51"/>
      <c r="P1185" s="51"/>
      <c r="Q1185" s="4"/>
      <c r="AN1185" s="63" t="s">
        <v>4416</v>
      </c>
      <c r="AZ1185" s="37" t="str">
        <f>IFERROR(IF(COUNTA(H1185,I1185,J1185)=3,DATE(J1185,MATCH(I1185,{"Jan";"Feb";"Mar";"Apr";"May";"Jun";"Jul";"Aug";"Sep";"Oct";"Nov";"Dec"},0),H1185),""),"")</f>
        <v/>
      </c>
    </row>
    <row r="1186" spans="1:79" x14ac:dyDescent="0.25">
      <c r="A1186" s="51"/>
      <c r="B1186" s="34" t="str">
        <f xml:space="preserve"> C1062&amp;" Non-Target Lesion (NT9)"</f>
        <v>V7 Non-Target Lesion (NT9)</v>
      </c>
      <c r="C1186" s="74"/>
      <c r="D1186" s="75"/>
      <c r="E1186" s="4"/>
      <c r="F1186" s="17"/>
      <c r="G1186" s="4"/>
      <c r="H1186" s="32"/>
      <c r="I1186" s="32"/>
      <c r="J1186" s="32"/>
      <c r="K1186" s="4"/>
      <c r="L1186" s="51"/>
      <c r="M1186" s="51"/>
      <c r="N1186" s="51"/>
      <c r="O1186" s="51"/>
      <c r="P1186" s="51"/>
      <c r="Q1186" s="4"/>
      <c r="AN1186" s="63" t="s">
        <v>4417</v>
      </c>
      <c r="AZ1186" s="37" t="str">
        <f>IFERROR(IF(COUNTA(H1186,I1186,J1186)=3,DATE(J1186,MATCH(I1186,{"Jan";"Feb";"Mar";"Apr";"May";"Jun";"Jul";"Aug";"Sep";"Oct";"Nov";"Dec"},0),H1186),""),"")</f>
        <v/>
      </c>
    </row>
    <row r="1187" spans="1:79" x14ac:dyDescent="0.25">
      <c r="A1187" s="51"/>
      <c r="B1187" s="23" t="s">
        <v>1295</v>
      </c>
      <c r="C1187" s="23" t="s">
        <v>1296</v>
      </c>
      <c r="D1187" s="23"/>
      <c r="E1187" s="26"/>
      <c r="F1187" s="23" t="s">
        <v>1297</v>
      </c>
      <c r="G1187" s="26"/>
      <c r="H1187" s="23" t="s">
        <v>1298</v>
      </c>
      <c r="I1187" s="23" t="s">
        <v>1299</v>
      </c>
      <c r="J1187" s="23" t="s">
        <v>1300</v>
      </c>
      <c r="K1187" s="4"/>
      <c r="L1187" s="51"/>
      <c r="M1187" s="51"/>
      <c r="N1187" s="51"/>
      <c r="O1187" s="51"/>
      <c r="P1187" s="51"/>
      <c r="Q1187" s="4"/>
      <c r="AN1187" s="63" t="s">
        <v>4418</v>
      </c>
      <c r="AZ1187" s="37" t="str">
        <f>IFERROR(IF(COUNTA(H1187,I1187,J1187)=3,DATE(J1187,MATCH(I1187,{"Jan";"Feb";"Mar";"Apr";"May";"Jun";"Jul";"Aug";"Sep";"Oct";"Nov";"Dec"},0),H1187),""),"")</f>
        <v/>
      </c>
    </row>
    <row r="1188" spans="1:79" x14ac:dyDescent="0.25">
      <c r="A1188" s="51"/>
      <c r="B1188" s="90" t="str">
        <f ca="1">BA1188&amp;BB1188&amp;BC1188&amp;BD1188&amp;BE1188&amp;BF1188&amp;BG1188&amp;BH1188&amp;BI1188&amp;BJ1188&amp;BK1188&amp;BL1188&amp;BM1188</f>
        <v/>
      </c>
      <c r="C1188" s="91"/>
      <c r="D1188" s="91"/>
      <c r="E1188" s="91"/>
      <c r="F1188" s="91"/>
      <c r="G1188" s="91"/>
      <c r="H1188" s="91"/>
      <c r="I1188" s="91"/>
      <c r="J1188" s="91"/>
      <c r="K1188" s="91"/>
      <c r="L1188" s="91"/>
      <c r="M1188" s="91"/>
      <c r="N1188" s="91"/>
      <c r="O1188" s="91"/>
      <c r="P1188" s="91"/>
      <c r="Q1188" s="4"/>
      <c r="AN1188" s="63" t="s">
        <v>4419</v>
      </c>
      <c r="AZ1188" s="37" t="str">
        <f>IFERROR(IF(COUNTA(H1188,I1188,J1188)=3,DATE(J1188,MATCH(I1188,{"Jan";"Feb";"Mar";"Apr";"May";"Jun";"Jul";"Aug";"Sep";"Oct";"Nov";"Dec"},0),H1188),""),"")</f>
        <v/>
      </c>
      <c r="BA1188" s="37" t="str">
        <f>IF(AND(C1065="",H1186="",C1186&lt;&gt;""),"Please enter a complete visit or assessment date.  ","")</f>
        <v/>
      </c>
      <c r="BB1188" s="37" t="str">
        <f>IF(C1186="","",IF(AND(COUNTA(C1065,D1065,E1065)&gt;1,COUNTA(C1065,D1065,E1065)&lt;3),"Please enter a complete visit date.  ",IF(COUNTA(C1065,D1065,E1065)=0,"",IF(COUNTIF(AN$2:AN$7306,C1065&amp;D1065&amp;E1065)&gt;0,"","Enter a valid visit date.  "))))</f>
        <v/>
      </c>
      <c r="BC1188" s="37" t="str">
        <f>IF(AND(COUNTA(H1186,I1186,J1186)&gt;1,COUNTA(H1186,I1186,J1186)&lt;3),"Please enter a complete assessment date.  ",IF(COUNTA(H1186,I1186,J1186)=0,"",IF(COUNTIF(AN$2:AN$7306,H1186&amp;I1186&amp;J1186)&gt;0,"","Enter a valid assessment date.  ")))</f>
        <v/>
      </c>
      <c r="BD1188" s="37" t="str">
        <f t="shared" ref="BD1188" si="599">IF(AND(C1186="",H1186&amp;I1186&amp;H1186&amp;J1186&lt;&gt;""),"Information on this lesion exists, but no evaluation result is entered.  ","")</f>
        <v/>
      </c>
      <c r="BE1188" s="37" t="str">
        <f ca="1">IF(C1186="","",IF(AZ1065="","",IF(AZ1065&gt;NOW(),"Visit date is in the future.  ","")))</f>
        <v/>
      </c>
      <c r="BF1188" s="37" t="str">
        <f t="shared" ref="BF1188" ca="1" si="600">IF(AZ1186&lt;&gt;"",IF(AZ1186&gt;NOW(),"Assessment date is in the future.  ",""),"")</f>
        <v/>
      </c>
      <c r="BG1188" s="37" t="str">
        <f t="shared" ref="BG1188" si="601">IF(AND(C1186&lt;&gt;"",F1186&lt;&gt;""),"The result cannot be provided if indicated as Not Done.  ","")</f>
        <v/>
      </c>
      <c r="BH1188" s="37" t="str">
        <f>IF(AZ1065="","",IF(AZ1065&lt;=AZ1059,"Visit date is not after visit or assessment dates in the prior visit.  ",""))</f>
        <v/>
      </c>
      <c r="BI1188" s="37" t="str">
        <f>IF(AZ1186&lt;&gt;"",IF(AZ1186&lt;=AZ1059,"Assessment date is not after visit or assessment dates in the prior visit.  ",""),"")</f>
        <v/>
      </c>
      <c r="BJ1188" s="37" t="str">
        <f>IF(AND(C1062="",OR(C1186&lt;&gt;"",F1186&lt;&gt;"")),"The Visit ID is missing.  ","")</f>
        <v/>
      </c>
      <c r="BK1188" s="37" t="str">
        <f>IF(AND(OR(C1186&lt;&gt;"",F1186&lt;&gt;""),C$136=""),"No V0 lesion information exists for this same lesion (if you are adding a NEW lesion, go to New Lesion section).  ","")</f>
        <v/>
      </c>
      <c r="BM1188" s="37" t="str">
        <f>IF(AND(C1186&lt;&gt;"",COUNTIF(AJ$2:AJ$21,C1062)&gt;1),"Visit ID already used.  ","")</f>
        <v/>
      </c>
      <c r="CA1188" s="37" t="e">
        <f ca="1">IF(BA1188&amp;BB1188&amp;BC1188&amp;BD1188&amp;BE1188&amp;BF1188&amp;BG1188&amp;BH1188&amp;BI1188&amp;BJ1188&amp;BK1188&amp;BL1188&amp;BM1188&amp;BN1188&amp;BO1188&amp;BP1188&amp;BQ1188&amp;BR1188&amp;BS1188&amp;BT1188&amp;BU1188&amp;#REF!&amp;BW1188&amp;BX1188&amp;BY1188&amp;BZ1188&lt;&gt;"","V7Issue","V7Clean")</f>
        <v>#REF!</v>
      </c>
    </row>
    <row r="1189" spans="1:79" x14ac:dyDescent="0.25">
      <c r="A1189" s="51"/>
      <c r="B1189" s="91"/>
      <c r="C1189" s="91"/>
      <c r="D1189" s="91"/>
      <c r="E1189" s="91"/>
      <c r="F1189" s="91"/>
      <c r="G1189" s="91"/>
      <c r="H1189" s="91"/>
      <c r="I1189" s="91"/>
      <c r="J1189" s="91"/>
      <c r="K1189" s="91"/>
      <c r="L1189" s="91"/>
      <c r="M1189" s="91"/>
      <c r="N1189" s="91"/>
      <c r="O1189" s="91"/>
      <c r="P1189" s="91"/>
      <c r="Q1189" s="4"/>
      <c r="AN1189" s="63" t="s">
        <v>4420</v>
      </c>
      <c r="AZ1189" s="37" t="str">
        <f>IFERROR(IF(COUNTA(H1189,I1189,J1189)=3,DATE(J1189,MATCH(I1189,{"Jan";"Feb";"Mar";"Apr";"May";"Jun";"Jul";"Aug";"Sep";"Oct";"Nov";"Dec"},0),H1189),""),"")</f>
        <v/>
      </c>
    </row>
    <row r="1190" spans="1:79" x14ac:dyDescent="0.25">
      <c r="A1190" s="51"/>
      <c r="B1190" s="51"/>
      <c r="C1190" s="51"/>
      <c r="D1190" s="51"/>
      <c r="E1190" s="51"/>
      <c r="F1190" s="51"/>
      <c r="G1190" s="51"/>
      <c r="H1190" s="19"/>
      <c r="I1190" s="4"/>
      <c r="J1190" s="4"/>
      <c r="K1190" s="4"/>
      <c r="L1190" s="51"/>
      <c r="M1190" s="51"/>
      <c r="N1190" s="51"/>
      <c r="O1190" s="51"/>
      <c r="P1190" s="51"/>
      <c r="Q1190" s="4"/>
      <c r="AN1190" s="63" t="s">
        <v>4421</v>
      </c>
      <c r="AZ1190" s="37" t="str">
        <f>IFERROR(IF(COUNTA(H1190,I1190,J1190)=3,DATE(J1190,MATCH(I1190,{"Jan";"Feb";"Mar";"Apr";"May";"Jun";"Jul";"Aug";"Sep";"Oct";"Nov";"Dec"},0),H1190),""),"")</f>
        <v/>
      </c>
    </row>
    <row r="1191" spans="1:79" x14ac:dyDescent="0.25">
      <c r="A1191" s="51"/>
      <c r="B1191" s="51"/>
      <c r="C1191" s="51"/>
      <c r="D1191" s="51"/>
      <c r="E1191" s="51"/>
      <c r="F1191" s="51"/>
      <c r="G1191" s="51"/>
      <c r="H1191" s="19" t="s">
        <v>92</v>
      </c>
      <c r="I1191" s="4"/>
      <c r="J1191" s="4"/>
      <c r="K1191" s="4"/>
      <c r="L1191" s="51"/>
      <c r="M1191" s="51"/>
      <c r="N1191" s="51"/>
      <c r="O1191" s="51"/>
      <c r="P1191" s="51"/>
      <c r="Q1191" s="4"/>
      <c r="AN1191" s="63" t="s">
        <v>4422</v>
      </c>
      <c r="AZ1191" s="37" t="str">
        <f>IFERROR(IF(COUNTA(H1191,I1191,J1191)=3,DATE(J1191,MATCH(I1191,{"Jan";"Feb";"Mar";"Apr";"May";"Jun";"Jul";"Aug";"Sep";"Oct";"Nov";"Dec"},0),H1191),""),"")</f>
        <v/>
      </c>
    </row>
    <row r="1192" spans="1:79" x14ac:dyDescent="0.25">
      <c r="A1192" s="51"/>
      <c r="B1192" s="4"/>
      <c r="C1192" s="25" t="s">
        <v>186</v>
      </c>
      <c r="D1192" s="25"/>
      <c r="E1192" s="25"/>
      <c r="F1192" s="25" t="s">
        <v>315</v>
      </c>
      <c r="G1192" s="4"/>
      <c r="H1192" s="25" t="s">
        <v>47</v>
      </c>
      <c r="I1192" s="25" t="s">
        <v>48</v>
      </c>
      <c r="J1192" s="25" t="s">
        <v>49</v>
      </c>
      <c r="K1192" s="4"/>
      <c r="L1192" s="51"/>
      <c r="M1192" s="51"/>
      <c r="N1192" s="51"/>
      <c r="O1192" s="4"/>
      <c r="P1192" s="4"/>
      <c r="Q1192" s="4"/>
      <c r="AN1192" s="63" t="s">
        <v>4423</v>
      </c>
      <c r="AZ1192" s="37" t="str">
        <f>IFERROR(IF(COUNTA(H1192,I1192,J1192)=3,DATE(J1192,MATCH(I1192,{"Jan";"Feb";"Mar";"Apr";"May";"Jun";"Jul";"Aug";"Sep";"Oct";"Nov";"Dec"},0),H1192),""),"")</f>
        <v/>
      </c>
    </row>
    <row r="1193" spans="1:79" x14ac:dyDescent="0.25">
      <c r="A1193" s="51"/>
      <c r="B1193" s="34" t="str">
        <f xml:space="preserve"> C1062&amp;" Non-Target Lesion (NT10)"</f>
        <v>V7 Non-Target Lesion (NT10)</v>
      </c>
      <c r="C1193" s="74"/>
      <c r="D1193" s="75"/>
      <c r="E1193" s="4"/>
      <c r="F1193" s="17"/>
      <c r="G1193" s="4"/>
      <c r="H1193" s="32"/>
      <c r="I1193" s="32"/>
      <c r="J1193" s="32"/>
      <c r="K1193" s="4"/>
      <c r="L1193" s="51"/>
      <c r="M1193" s="51"/>
      <c r="N1193" s="51"/>
      <c r="O1193" s="4"/>
      <c r="P1193" s="4"/>
      <c r="Q1193" s="4"/>
      <c r="AN1193" s="63" t="s">
        <v>4424</v>
      </c>
      <c r="AZ1193" s="37" t="str">
        <f>IFERROR(IF(COUNTA(H1193,I1193,J1193)=3,DATE(J1193,MATCH(I1193,{"Jan";"Feb";"Mar";"Apr";"May";"Jun";"Jul";"Aug";"Sep";"Oct";"Nov";"Dec"},0),H1193),""),"")</f>
        <v/>
      </c>
    </row>
    <row r="1194" spans="1:79" x14ac:dyDescent="0.25">
      <c r="A1194" s="51"/>
      <c r="B1194" s="23" t="s">
        <v>1301</v>
      </c>
      <c r="C1194" s="23" t="s">
        <v>1302</v>
      </c>
      <c r="D1194" s="23"/>
      <c r="E1194" s="26"/>
      <c r="F1194" s="23" t="s">
        <v>1303</v>
      </c>
      <c r="G1194" s="26"/>
      <c r="H1194" s="23" t="s">
        <v>1304</v>
      </c>
      <c r="I1194" s="23" t="s">
        <v>1305</v>
      </c>
      <c r="J1194" s="23" t="s">
        <v>1306</v>
      </c>
      <c r="K1194" s="4"/>
      <c r="L1194" s="51"/>
      <c r="M1194" s="51"/>
      <c r="N1194" s="51"/>
      <c r="O1194" s="4"/>
      <c r="P1194" s="4"/>
      <c r="Q1194" s="4"/>
      <c r="AN1194" s="63" t="s">
        <v>4425</v>
      </c>
      <c r="AZ1194" s="37" t="str">
        <f>IFERROR(IF(COUNTA(H1194,I1194,J1194)=3,DATE(J1194,MATCH(I1194,{"Jan";"Feb";"Mar";"Apr";"May";"Jun";"Jul";"Aug";"Sep";"Oct";"Nov";"Dec"},0),H1194),""),"")</f>
        <v/>
      </c>
    </row>
    <row r="1195" spans="1:79" x14ac:dyDescent="0.25">
      <c r="A1195" s="51"/>
      <c r="B1195" s="90" t="str">
        <f ca="1">BA1195&amp;BB1195&amp;BC1195&amp;BD1195&amp;BE1195&amp;BF1195&amp;BG1195&amp;BH1195&amp;BI1195&amp;BJ1195&amp;BK1195&amp;BL1195&amp;BM1195</f>
        <v/>
      </c>
      <c r="C1195" s="91"/>
      <c r="D1195" s="91"/>
      <c r="E1195" s="91"/>
      <c r="F1195" s="91"/>
      <c r="G1195" s="91"/>
      <c r="H1195" s="91"/>
      <c r="I1195" s="91"/>
      <c r="J1195" s="91"/>
      <c r="K1195" s="91"/>
      <c r="L1195" s="91"/>
      <c r="M1195" s="91"/>
      <c r="N1195" s="91"/>
      <c r="O1195" s="91"/>
      <c r="P1195" s="91"/>
      <c r="Q1195" s="4"/>
      <c r="AN1195" s="63" t="s">
        <v>4426</v>
      </c>
      <c r="AZ1195" s="37" t="str">
        <f>IFERROR(IF(COUNTA(H1195,I1195,J1195)=3,DATE(J1195,MATCH(I1195,{"Jan";"Feb";"Mar";"Apr";"May";"Jun";"Jul";"Aug";"Sep";"Oct";"Nov";"Dec"},0),H1195),""),"")</f>
        <v/>
      </c>
      <c r="BA1195" s="37" t="str">
        <f>IF(AND(C1065="",H1193="",C1193&lt;&gt;""),"Please enter a complete visit or assessment date.  ","")</f>
        <v/>
      </c>
      <c r="BB1195" s="37" t="str">
        <f>IF(C1193="","",IF(AND(COUNTA(C1065,D1065,E1065)&gt;1,COUNTA(C1065,D1065,E1065)&lt;3),"Please enter a complete visit date.  ",IF(COUNTA(C1065,D1065,E1065)=0,"",IF(COUNTIF(AN$2:AN$7306,C1065&amp;D1065&amp;E1065)&gt;0,"","Enter a valid visit date.  "))))</f>
        <v/>
      </c>
      <c r="BC1195" s="37" t="str">
        <f>IF(AND(COUNTA(H1193,I1193,J1193)&gt;1,COUNTA(H1193,I1193,J1193)&lt;3),"Please enter a complete assessment date.  ",IF(COUNTA(H1193,I1193,J1193)=0,"",IF(COUNTIF(AN$2:AN$7306,H1193&amp;I1193&amp;J1193)&gt;0,"","Enter a valid assessment date.  ")))</f>
        <v/>
      </c>
      <c r="BD1195" s="37" t="str">
        <f t="shared" ref="BD1195" si="602">IF(AND(C1193="",H1193&amp;I1193&amp;H1193&amp;J1193&lt;&gt;""),"Information on this lesion exists, but no evaluation result is entered.  ","")</f>
        <v/>
      </c>
      <c r="BE1195" s="37" t="str">
        <f ca="1">IF(C1193="","",IF(AZ1065="","",IF(AZ1065&gt;NOW(),"Visit date is in the future.  ","")))</f>
        <v/>
      </c>
      <c r="BF1195" s="37" t="str">
        <f t="shared" ref="BF1195" ca="1" si="603">IF(AZ1193&lt;&gt;"",IF(AZ1193&gt;NOW(),"Assessment date is in the future.  ",""),"")</f>
        <v/>
      </c>
      <c r="BG1195" s="37" t="str">
        <f t="shared" ref="BG1195" si="604">IF(AND(C1193&lt;&gt;"",F1193&lt;&gt;""),"The result cannot be provided if indicated as Not Done.  ","")</f>
        <v/>
      </c>
      <c r="BH1195" s="37" t="str">
        <f>IF(AZ1065="","",IF(AZ1065&lt;=AZ1059,"Visit date is not after visit or assessment dates in the prior visit.  ",""))</f>
        <v/>
      </c>
      <c r="BI1195" s="37" t="str">
        <f>IF(AZ1193&lt;&gt;"",IF(AZ1193&lt;=AZ1059,"Assessment date is not after visit or assessment dates in the prior visit.  ",""),"")</f>
        <v/>
      </c>
      <c r="BJ1195" s="37" t="str">
        <f>IF(AND(C1062="",OR(C1193&lt;&gt;"",F1193&lt;&gt;"")),"The Visit ID is missing.  ","")</f>
        <v/>
      </c>
      <c r="BK1195" s="37" t="str">
        <f>IF(AND(OR(C1193&lt;&gt;"",F1193&lt;&gt;""),C$143=""),"No V0 lesion information exists for this same lesion (if you are adding a NEW lesion, go to New Lesion section).  ","")</f>
        <v/>
      </c>
      <c r="BM1195" s="37" t="str">
        <f>IF(AND(C1193&lt;&gt;"",COUNTIF(AJ$2:AJ$21,C1062)&gt;1),"Visit ID already used.  ","")</f>
        <v/>
      </c>
      <c r="CA1195" s="37" t="e">
        <f ca="1">IF(BA1195&amp;BB1195&amp;BC1195&amp;BD1195&amp;BE1195&amp;BF1195&amp;BG1195&amp;BH1195&amp;BI1195&amp;BJ1195&amp;BK1195&amp;BL1195&amp;BM1195&amp;BN1195&amp;BO1195&amp;BP1195&amp;BQ1195&amp;BR1195&amp;BS1195&amp;BT1195&amp;BU1195&amp;#REF!&amp;BW1195&amp;BX1195&amp;BY1195&amp;BZ1195&lt;&gt;"","V7Issue","V7Clean")</f>
        <v>#REF!</v>
      </c>
    </row>
    <row r="1196" spans="1:79" x14ac:dyDescent="0.25">
      <c r="A1196" s="51"/>
      <c r="B1196" s="91"/>
      <c r="C1196" s="91"/>
      <c r="D1196" s="91"/>
      <c r="E1196" s="91"/>
      <c r="F1196" s="91"/>
      <c r="G1196" s="91"/>
      <c r="H1196" s="91"/>
      <c r="I1196" s="91"/>
      <c r="J1196" s="91"/>
      <c r="K1196" s="91"/>
      <c r="L1196" s="91"/>
      <c r="M1196" s="91"/>
      <c r="N1196" s="91"/>
      <c r="O1196" s="91"/>
      <c r="P1196" s="91"/>
      <c r="Q1196" s="4"/>
      <c r="AN1196" s="63" t="s">
        <v>4427</v>
      </c>
      <c r="AZ1196" s="37" t="str">
        <f>IFERROR(IF(COUNTA(H1196,I1196,J1196)=3,DATE(J1196,MATCH(I1196,{"Jan";"Feb";"Mar";"Apr";"May";"Jun";"Jul";"Aug";"Sep";"Oct";"Nov";"Dec"},0),H1196),""),"")</f>
        <v/>
      </c>
    </row>
    <row r="1197" spans="1:79" x14ac:dyDescent="0.25">
      <c r="A1197" s="51"/>
      <c r="B1197" s="51"/>
      <c r="C1197" s="29"/>
      <c r="D1197" s="29"/>
      <c r="E1197" s="29"/>
      <c r="F1197" s="29"/>
      <c r="G1197" s="29"/>
      <c r="H1197" s="29"/>
      <c r="I1197" s="29"/>
      <c r="J1197" s="51"/>
      <c r="K1197" s="51"/>
      <c r="L1197" s="51"/>
      <c r="M1197" s="51"/>
      <c r="N1197" s="51"/>
      <c r="O1197" s="51"/>
      <c r="P1197" s="51"/>
      <c r="Q1197" s="4"/>
      <c r="AN1197" s="63" t="s">
        <v>4428</v>
      </c>
      <c r="AZ1197" s="37" t="str">
        <f>IFERROR(IF(COUNTA(H1197,I1197,J1197)=3,DATE(J1197,MATCH(I1197,{"Jan";"Feb";"Mar";"Apr";"May";"Jun";"Jul";"Aug";"Sep";"Oct";"Nov";"Dec"},0),H1197),""),"")</f>
        <v/>
      </c>
    </row>
    <row r="1198" spans="1:79" ht="29.25" customHeight="1" x14ac:dyDescent="0.35">
      <c r="A1198" s="51"/>
      <c r="B1198" s="92" t="s">
        <v>10538</v>
      </c>
      <c r="C1198" s="93"/>
      <c r="D1198" s="93"/>
      <c r="E1198" s="93"/>
      <c r="F1198" s="93"/>
      <c r="G1198" s="93"/>
      <c r="H1198" s="93"/>
      <c r="I1198" s="51"/>
      <c r="J1198" s="51"/>
      <c r="K1198" s="51"/>
      <c r="L1198" s="51"/>
      <c r="M1198" s="51"/>
      <c r="N1198" s="51"/>
      <c r="O1198" s="51"/>
      <c r="P1198" s="51"/>
      <c r="Q1198" s="4"/>
      <c r="AN1198" s="63" t="s">
        <v>4429</v>
      </c>
      <c r="AZ1198" s="37" t="str">
        <f>IFERROR(IF(COUNTA(H1198,I1198,J1198)=3,DATE(J1198,MATCH(I1198,{"Jan";"Feb";"Mar";"Apr";"May";"Jun";"Jul";"Aug";"Sep";"Oct";"Nov";"Dec"},0),H1198),""),"")</f>
        <v/>
      </c>
    </row>
    <row r="1199" spans="1:79" ht="12" customHeight="1" x14ac:dyDescent="0.25">
      <c r="A1199" s="51"/>
      <c r="B1199" s="51"/>
      <c r="C1199" s="29"/>
      <c r="D1199" s="29"/>
      <c r="E1199" s="29"/>
      <c r="F1199" s="29"/>
      <c r="G1199" s="29"/>
      <c r="H1199" s="29"/>
      <c r="I1199" s="29"/>
      <c r="J1199" s="51"/>
      <c r="K1199" s="51"/>
      <c r="L1199" s="51"/>
      <c r="M1199" s="51"/>
      <c r="N1199" s="51"/>
      <c r="O1199" s="51"/>
      <c r="P1199" s="51"/>
      <c r="Q1199" s="4"/>
      <c r="AN1199" s="63" t="s">
        <v>4430</v>
      </c>
      <c r="AZ1199" s="37" t="str">
        <f>IFERROR(IF(COUNTA(H1199,I1199,J1199)=3,DATE(J1199,MATCH(I1199,{"Jan";"Feb";"Mar";"Apr";"May";"Jun";"Jul";"Aug";"Sep";"Oct";"Nov";"Dec"},0),H1199),""),"")</f>
        <v/>
      </c>
    </row>
    <row r="1200" spans="1:79" x14ac:dyDescent="0.25">
      <c r="A1200" s="51"/>
      <c r="B1200" s="52"/>
      <c r="C1200" s="51"/>
      <c r="D1200" s="51"/>
      <c r="E1200" s="51"/>
      <c r="F1200" s="51"/>
      <c r="G1200" s="51"/>
      <c r="H1200" s="19" t="s">
        <v>92</v>
      </c>
      <c r="I1200" s="4"/>
      <c r="J1200" s="4"/>
      <c r="K1200" s="51"/>
      <c r="L1200" s="51"/>
      <c r="M1200" s="51"/>
      <c r="N1200" s="51"/>
      <c r="O1200" s="51"/>
      <c r="P1200" s="51"/>
      <c r="Q1200" s="4"/>
      <c r="AN1200" s="63" t="s">
        <v>4431</v>
      </c>
      <c r="AZ1200" s="37" t="str">
        <f>IFERROR(IF(COUNTA(H1200,I1200,J1200)=3,DATE(J1200,MATCH(I1200,{"Jan";"Feb";"Mar";"Apr";"May";"Jun";"Jul";"Aug";"Sep";"Oct";"Nov";"Dec"},0),H1200),""),"")</f>
        <v/>
      </c>
    </row>
    <row r="1201" spans="1:80" ht="16.5" thickBot="1" x14ac:dyDescent="0.3">
      <c r="A1201" s="51"/>
      <c r="B1201" s="80" t="str">
        <f>C1062&amp;" TARGET TIMEPOINT RESPONSE:"</f>
        <v>V7 TARGET TIMEPOINT RESPONSE:</v>
      </c>
      <c r="C1201" s="81"/>
      <c r="D1201" s="51"/>
      <c r="E1201" s="51"/>
      <c r="F1201" s="25"/>
      <c r="G1201" s="4"/>
      <c r="H1201" s="25" t="s">
        <v>47</v>
      </c>
      <c r="I1201" s="25" t="s">
        <v>48</v>
      </c>
      <c r="J1201" s="25" t="s">
        <v>49</v>
      </c>
      <c r="K1201" s="51"/>
      <c r="L1201" s="51"/>
      <c r="M1201" s="51"/>
      <c r="N1201" s="51"/>
      <c r="O1201" s="51"/>
      <c r="P1201" s="51"/>
      <c r="Q1201" s="51"/>
      <c r="R1201" s="67"/>
      <c r="S1201" s="67"/>
      <c r="T1201" s="67"/>
      <c r="U1201" s="67"/>
      <c r="V1201" s="67"/>
      <c r="W1201" s="67"/>
      <c r="X1201" s="67"/>
      <c r="Y1201" s="67"/>
      <c r="Z1201" s="67"/>
      <c r="AA1201" s="67"/>
      <c r="AB1201" s="67"/>
      <c r="AC1201" s="67"/>
      <c r="AD1201" s="67"/>
      <c r="AE1201" s="67"/>
      <c r="AF1201" s="67"/>
      <c r="AG1201" s="67"/>
      <c r="AH1201" s="67"/>
      <c r="AI1201" s="67"/>
      <c r="AK1201" s="67"/>
      <c r="AL1201" s="67"/>
      <c r="AM1201" s="67"/>
      <c r="AN1201" s="63" t="s">
        <v>4432</v>
      </c>
      <c r="AO1201" s="67"/>
      <c r="AP1201" s="67"/>
      <c r="AQ1201" s="67"/>
      <c r="AR1201" s="67"/>
      <c r="AS1201" s="67"/>
      <c r="AT1201" s="67"/>
      <c r="AU1201" s="67"/>
      <c r="AV1201" s="67"/>
      <c r="AW1201" s="67"/>
      <c r="AX1201" s="67"/>
      <c r="AY1201" s="67"/>
      <c r="AZ1201" s="37" t="str">
        <f>IFERROR(IF(COUNTA(H1201,I1201,J1201)=3,DATE(J1201,MATCH(I1201,{"Jan";"Feb";"Mar";"Apr";"May";"Jun";"Jul";"Aug";"Sep";"Oct";"Nov";"Dec"},0),H1201),""),"")</f>
        <v/>
      </c>
      <c r="BA1201" s="67"/>
      <c r="BB1201" s="67"/>
    </row>
    <row r="1202" spans="1:80" ht="15.75" thickBot="1" x14ac:dyDescent="0.3">
      <c r="A1202" s="51"/>
      <c r="B1202" s="70"/>
      <c r="C1202" s="82"/>
      <c r="D1202" s="51"/>
      <c r="E1202" s="51"/>
      <c r="F1202" s="25"/>
      <c r="G1202" s="4"/>
      <c r="H1202" s="32"/>
      <c r="I1202" s="32"/>
      <c r="J1202" s="32"/>
      <c r="K1202" s="51"/>
      <c r="L1202" s="83" t="str">
        <f ca="1">BA1202&amp;BB1202&amp;BC1202&amp;BD1202&amp;BE1202&amp;BF1202&amp;BG1202&amp;BH1202&amp;BI1202&amp;BJ1202&amp;BK1202</f>
        <v/>
      </c>
      <c r="M1202" s="84"/>
      <c r="N1202" s="84"/>
      <c r="O1202" s="84"/>
      <c r="P1202" s="84"/>
      <c r="Q1202" s="51"/>
      <c r="R1202" s="67"/>
      <c r="S1202" s="67"/>
      <c r="T1202" s="67"/>
      <c r="U1202" s="67"/>
      <c r="V1202" s="67"/>
      <c r="W1202" s="67"/>
      <c r="X1202" s="67"/>
      <c r="Y1202" s="67"/>
      <c r="Z1202" s="67"/>
      <c r="AA1202" s="67"/>
      <c r="AB1202" s="67"/>
      <c r="AC1202" s="67"/>
      <c r="AD1202" s="67"/>
      <c r="AE1202" s="67"/>
      <c r="AF1202" s="67"/>
      <c r="AG1202" s="67"/>
      <c r="AH1202" s="67"/>
      <c r="AI1202" s="67"/>
      <c r="AK1202" s="67"/>
      <c r="AL1202" s="67"/>
      <c r="AM1202" s="67"/>
      <c r="AN1202" s="63" t="s">
        <v>4433</v>
      </c>
      <c r="AO1202" s="67"/>
      <c r="AP1202" s="67"/>
      <c r="AQ1202" s="67"/>
      <c r="AR1202" s="67"/>
      <c r="AS1202" s="67"/>
      <c r="AT1202" s="67"/>
      <c r="AU1202" s="67"/>
      <c r="AV1202" s="67"/>
      <c r="AW1202" s="67"/>
      <c r="AX1202" s="67"/>
      <c r="AY1202" s="67"/>
      <c r="AZ1202" s="37" t="str">
        <f>IFERROR(IF(COUNTA(H1202,I1202,J1202)=3,DATE(J1202,MATCH(I1202,{"Jan";"Feb";"Mar";"Apr";"May";"Jun";"Jul";"Aug";"Sep";"Oct";"Nov";"Dec"},0),H1202),""),"")</f>
        <v/>
      </c>
      <c r="BA1202" s="37" t="str">
        <f>IF(AND(C1065="",H1202="",B1202&lt;&gt;""),"Please enter a complete visit or assessment date.  ","")</f>
        <v/>
      </c>
      <c r="BB1202" s="37" t="str">
        <f>IF(B1202="","",IF(AND(COUNTA(C1065,D1065,E1065)&gt;1,COUNTA(C1065,D1065,E1065)&lt;3),"Please enter a complete visit date.  ",IF(COUNTA(C1065,D1065,E1065)=0,"",IF(COUNTIF(AN$2:AN$7306,C1065&amp;D1065&amp;E1065)&gt;0,"","Enter a valid visit date.  "))))</f>
        <v/>
      </c>
      <c r="BC1202" s="37" t="str">
        <f>IF(AND(COUNTA(H1202,I1202,J1202)&gt;1,COUNTA(H1202,I1202,J1202)&lt;3),"Please enter a complete assessment date.  ",IF(COUNTA(H1202,I1202,J1202)=0,"",IF(COUNTIF(AN$2:AN$7306,H1202&amp;I1202&amp;J1202)&gt;0,"","Enter a valid assessment date.  ")))</f>
        <v/>
      </c>
      <c r="BD1202" s="37" t="str">
        <f>IF(AND(B1202="",H1202&amp;I1202&amp;J1202&lt;&gt;""),"Assessment date entered, but no response is entered.  ","")</f>
        <v/>
      </c>
      <c r="BE1202" s="37" t="str">
        <f ca="1">IF(B1202="","",IF(AZ1065="","",IF(AZ1065&gt;NOW(),"Visit date is in the future.  ","")))</f>
        <v/>
      </c>
      <c r="BF1202" s="37" t="str">
        <f ca="1">IF(AZ1202&lt;&gt;"",IF(AZ1202&gt;NOW(),"Assessment date is in the future.  ",""),"")</f>
        <v/>
      </c>
      <c r="BG1202" s="37" t="str">
        <f>IF(AND(B1202&lt;&gt;"",F1202&lt;&gt;""),"The response cannot be provided if indicated as Not Done.  ","")</f>
        <v/>
      </c>
      <c r="BH1202" s="37" t="str">
        <f>IF(AZ1065="","",IF(AZ1065&lt;=AZ1059,"Visit date is not after visit or assessment dates in the prior visit.  ",""))</f>
        <v/>
      </c>
      <c r="BI1202" s="37" t="str">
        <f>IF(AZ1202&lt;&gt;"",IF(AZ1202&lt;=AZ1059,"Assessment date is not after visit or assessment dates in the prior visit.  ",""),"")</f>
        <v/>
      </c>
      <c r="BJ1202" s="37" t="str">
        <f>IF(AND(C1062="",B1202&lt;&gt;""),"The Visit ID is missing.  ","")</f>
        <v/>
      </c>
      <c r="CA1202" s="37" t="e">
        <f ca="1">IF(BA1202&amp;BB1202&amp;BC1202&amp;BD1202&amp;BE1202&amp;BF1202&amp;BG1202&amp;BH1202&amp;BI1202&amp;BJ1202&amp;BK1202&amp;BL1202&amp;BM1202&amp;BN1202&amp;BO1202&amp;BP1202&amp;BQ1202&amp;BR1202&amp;BS1202&amp;BT1202&amp;BU1202&amp;#REF!&amp;BW1202&amp;BX1202&amp;BY1202&amp;BZ1202&lt;&gt;"","V7Issue","V7Clean")</f>
        <v>#REF!</v>
      </c>
    </row>
    <row r="1203" spans="1:80" x14ac:dyDescent="0.25">
      <c r="A1203" s="51"/>
      <c r="B1203" s="23" t="s">
        <v>1307</v>
      </c>
      <c r="C1203" s="51"/>
      <c r="D1203" s="51"/>
      <c r="E1203" s="51"/>
      <c r="F1203" s="25"/>
      <c r="G1203" s="26"/>
      <c r="H1203" s="23" t="s">
        <v>1308</v>
      </c>
      <c r="I1203" s="23" t="s">
        <v>1309</v>
      </c>
      <c r="J1203" s="23" t="s">
        <v>1310</v>
      </c>
      <c r="K1203" s="51"/>
      <c r="L1203" s="84"/>
      <c r="M1203" s="84"/>
      <c r="N1203" s="84"/>
      <c r="O1203" s="84"/>
      <c r="P1203" s="84"/>
      <c r="Q1203" s="51"/>
      <c r="R1203" s="67"/>
      <c r="S1203" s="67"/>
      <c r="T1203" s="67"/>
      <c r="U1203" s="67"/>
      <c r="V1203" s="67"/>
      <c r="W1203" s="67"/>
      <c r="X1203" s="67"/>
      <c r="Y1203" s="67"/>
      <c r="Z1203" s="67"/>
      <c r="AA1203" s="67"/>
      <c r="AB1203" s="67"/>
      <c r="AC1203" s="67"/>
      <c r="AD1203" s="67"/>
      <c r="AE1203" s="67"/>
      <c r="AF1203" s="67"/>
      <c r="AG1203" s="67"/>
      <c r="AH1203" s="67"/>
      <c r="AI1203" s="67"/>
      <c r="AK1203" s="67"/>
      <c r="AL1203" s="67"/>
      <c r="AM1203" s="67"/>
      <c r="AN1203" s="63" t="s">
        <v>4434</v>
      </c>
      <c r="AO1203" s="67"/>
      <c r="AP1203" s="67"/>
      <c r="AQ1203" s="67"/>
      <c r="AR1203" s="67"/>
      <c r="AS1203" s="67"/>
      <c r="AT1203" s="67"/>
      <c r="AU1203" s="67"/>
      <c r="AV1203" s="67"/>
      <c r="AW1203" s="67"/>
      <c r="AX1203" s="67"/>
      <c r="AY1203" s="67"/>
      <c r="AZ1203" s="37" t="str">
        <f>IFERROR(IF(COUNTA(H1203,I1203,J1203)=3,DATE(J1203,MATCH(I1203,{"Jan";"Feb";"Mar";"Apr";"May";"Jun";"Jul";"Aug";"Sep";"Oct";"Nov";"Dec"},0),H1203),""),"")</f>
        <v/>
      </c>
      <c r="BA1203" s="67"/>
      <c r="BB1203" s="67"/>
    </row>
    <row r="1204" spans="1:80" x14ac:dyDescent="0.25">
      <c r="A1204" s="51"/>
      <c r="B1204" s="51"/>
      <c r="C1204" s="51"/>
      <c r="D1204" s="51"/>
      <c r="E1204" s="51"/>
      <c r="F1204" s="25"/>
      <c r="G1204" s="51"/>
      <c r="H1204" s="19" t="s">
        <v>92</v>
      </c>
      <c r="I1204" s="4"/>
      <c r="J1204" s="4"/>
      <c r="K1204" s="51"/>
      <c r="L1204" s="51"/>
      <c r="M1204" s="51"/>
      <c r="N1204" s="51"/>
      <c r="O1204" s="51"/>
      <c r="P1204" s="51"/>
      <c r="Q1204" s="51"/>
      <c r="R1204" s="67"/>
      <c r="S1204" s="67"/>
      <c r="T1204" s="67"/>
      <c r="U1204" s="67"/>
      <c r="V1204" s="67"/>
      <c r="W1204" s="67"/>
      <c r="X1204" s="67"/>
      <c r="Y1204" s="67"/>
      <c r="Z1204" s="67"/>
      <c r="AA1204" s="67"/>
      <c r="AB1204" s="67"/>
      <c r="AC1204" s="67"/>
      <c r="AD1204" s="67"/>
      <c r="AE1204" s="67"/>
      <c r="AF1204" s="67"/>
      <c r="AG1204" s="67"/>
      <c r="AH1204" s="67"/>
      <c r="AI1204" s="67"/>
      <c r="AK1204" s="67"/>
      <c r="AL1204" s="67"/>
      <c r="AM1204" s="67"/>
      <c r="AN1204" s="63" t="s">
        <v>4435</v>
      </c>
      <c r="AO1204" s="67"/>
      <c r="AP1204" s="67"/>
      <c r="AQ1204" s="67"/>
      <c r="AR1204" s="67"/>
      <c r="AS1204" s="67"/>
      <c r="AT1204" s="67"/>
      <c r="AU1204" s="67"/>
      <c r="AV1204" s="67"/>
      <c r="AW1204" s="67"/>
      <c r="AX1204" s="67"/>
      <c r="AY1204" s="67"/>
      <c r="AZ1204" s="37" t="str">
        <f>IFERROR(IF(COUNTA(H1204,I1204,J1204)=3,DATE(J1204,MATCH(I1204,{"Jan";"Feb";"Mar";"Apr";"May";"Jun";"Jul";"Aug";"Sep";"Oct";"Nov";"Dec"},0),H1204),""),"")</f>
        <v/>
      </c>
      <c r="BA1204" s="67"/>
      <c r="BB1204" s="67"/>
    </row>
    <row r="1205" spans="1:80" ht="16.5" thickBot="1" x14ac:dyDescent="0.3">
      <c r="A1205" s="51"/>
      <c r="B1205" s="80" t="str">
        <f>C1062&amp;" NON-TARGET TIMEPOINT RESPONSE:"</f>
        <v>V7 NON-TARGET TIMEPOINT RESPONSE:</v>
      </c>
      <c r="C1205" s="81"/>
      <c r="D1205" s="51"/>
      <c r="E1205" s="51"/>
      <c r="F1205" s="25"/>
      <c r="G1205" s="4"/>
      <c r="H1205" s="25" t="s">
        <v>47</v>
      </c>
      <c r="I1205" s="25" t="s">
        <v>48</v>
      </c>
      <c r="J1205" s="25" t="s">
        <v>49</v>
      </c>
      <c r="K1205" s="51"/>
      <c r="L1205" s="51"/>
      <c r="M1205" s="51"/>
      <c r="N1205" s="51"/>
      <c r="O1205" s="51"/>
      <c r="P1205" s="51"/>
      <c r="Q1205" s="51"/>
      <c r="R1205" s="67"/>
      <c r="S1205" s="67"/>
      <c r="T1205" s="67"/>
      <c r="U1205" s="67"/>
      <c r="V1205" s="67"/>
      <c r="W1205" s="67"/>
      <c r="X1205" s="67"/>
      <c r="Y1205" s="67"/>
      <c r="Z1205" s="67"/>
      <c r="AA1205" s="67"/>
      <c r="AB1205" s="67"/>
      <c r="AC1205" s="67"/>
      <c r="AD1205" s="67"/>
      <c r="AE1205" s="67"/>
      <c r="AF1205" s="67"/>
      <c r="AG1205" s="67"/>
      <c r="AH1205" s="67"/>
      <c r="AI1205" s="67"/>
      <c r="AK1205" s="67"/>
      <c r="AL1205" s="67"/>
      <c r="AM1205" s="67"/>
      <c r="AN1205" s="63" t="s">
        <v>4436</v>
      </c>
      <c r="AO1205" s="67"/>
      <c r="AP1205" s="67"/>
      <c r="AQ1205" s="67"/>
      <c r="AR1205" s="67"/>
      <c r="AS1205" s="67"/>
      <c r="AT1205" s="67"/>
      <c r="AU1205" s="67"/>
      <c r="AV1205" s="67"/>
      <c r="AW1205" s="67"/>
      <c r="AX1205" s="67"/>
      <c r="AY1205" s="67"/>
      <c r="AZ1205" s="37" t="str">
        <f>IFERROR(IF(COUNTA(H1205,I1205,J1205)=3,DATE(J1205,MATCH(I1205,{"Jan";"Feb";"Mar";"Apr";"May";"Jun";"Jul";"Aug";"Sep";"Oct";"Nov";"Dec"},0),H1205),""),"")</f>
        <v/>
      </c>
      <c r="BA1205" s="67"/>
      <c r="BB1205" s="67"/>
    </row>
    <row r="1206" spans="1:80" ht="15.75" thickBot="1" x14ac:dyDescent="0.3">
      <c r="A1206" s="51"/>
      <c r="B1206" s="70"/>
      <c r="C1206" s="82"/>
      <c r="D1206" s="51"/>
      <c r="E1206" s="51"/>
      <c r="F1206" s="25"/>
      <c r="G1206" s="4"/>
      <c r="H1206" s="32"/>
      <c r="I1206" s="32"/>
      <c r="J1206" s="32"/>
      <c r="K1206" s="51"/>
      <c r="L1206" s="83" t="str">
        <f ca="1">BA1206&amp;BB1206&amp;BC1206&amp;BD1206&amp;BE1206&amp;BF1206&amp;BG1206&amp;BH1206&amp;BI1206&amp;BJ1206&amp;BK1206</f>
        <v/>
      </c>
      <c r="M1206" s="84"/>
      <c r="N1206" s="84"/>
      <c r="O1206" s="84"/>
      <c r="P1206" s="84"/>
      <c r="Q1206" s="51"/>
      <c r="R1206" s="67"/>
      <c r="S1206" s="67"/>
      <c r="T1206" s="67"/>
      <c r="U1206" s="67"/>
      <c r="V1206" s="67"/>
      <c r="W1206" s="67"/>
      <c r="X1206" s="67"/>
      <c r="Y1206" s="67"/>
      <c r="Z1206" s="67"/>
      <c r="AA1206" s="67"/>
      <c r="AB1206" s="67"/>
      <c r="AC1206" s="67"/>
      <c r="AD1206" s="67"/>
      <c r="AE1206" s="67"/>
      <c r="AF1206" s="67"/>
      <c r="AG1206" s="67"/>
      <c r="AH1206" s="67"/>
      <c r="AI1206" s="67"/>
      <c r="AK1206" s="67"/>
      <c r="AL1206" s="67"/>
      <c r="AM1206" s="67"/>
      <c r="AN1206" s="63" t="s">
        <v>4437</v>
      </c>
      <c r="AO1206" s="67"/>
      <c r="AP1206" s="67"/>
      <c r="AQ1206" s="67"/>
      <c r="AR1206" s="67"/>
      <c r="AS1206" s="67"/>
      <c r="AT1206" s="67"/>
      <c r="AU1206" s="67"/>
      <c r="AV1206" s="67"/>
      <c r="AW1206" s="67"/>
      <c r="AX1206" s="67"/>
      <c r="AY1206" s="67"/>
      <c r="AZ1206" s="37" t="str">
        <f>IFERROR(IF(COUNTA(H1206,I1206,J1206)=3,DATE(J1206,MATCH(I1206,{"Jan";"Feb";"Mar";"Apr";"May";"Jun";"Jul";"Aug";"Sep";"Oct";"Nov";"Dec"},0),H1206),""),"")</f>
        <v/>
      </c>
      <c r="BA1206" s="37" t="str">
        <f>IF(AND(C1065="",H1206="",B1206&lt;&gt;""),"Please enter a complete visit or assessment date.  ","")</f>
        <v/>
      </c>
      <c r="BB1206" s="37" t="str">
        <f>IF(B1206="","",IF(AND(COUNTA(C1065,D1065,E1065)&gt;1,COUNTA(C1065,D1065,E1065)&lt;3),"Please enter a complete visit date.  ",IF(COUNTA(C1065,D1065,E1065)=0,"",IF(COUNTIF(AN$2:AN$7306,C1065&amp;D1065&amp;E1065)&gt;0,"","Enter a valid visit date.  "))))</f>
        <v/>
      </c>
      <c r="BC1206" s="37" t="str">
        <f>IF(AND(COUNTA(H1206,I1206,J1206)&gt;1,COUNTA(H1206,I1206,J1206)&lt;3),"Please enter a complete assessment date.  ",IF(COUNTA(H1206,I1206,J1206)=0,"",IF(COUNTIF(AN$2:AN$7306,H1206&amp;I1206&amp;J1206)&gt;0,"","Enter a valid assessment date.  ")))</f>
        <v/>
      </c>
      <c r="BD1206" s="37" t="str">
        <f t="shared" ref="BD1206" si="605">IF(AND(B1206="",H1206&amp;I1206&amp;J1206&lt;&gt;""),"Assessment date entered, but no response is entered.  ","")</f>
        <v/>
      </c>
      <c r="BE1206" s="37" t="str">
        <f ca="1">IF(B1206="","",IF(AZ1065="","",IF(AZ1065&gt;NOW(),"Visit date is in the future.  ","")))</f>
        <v/>
      </c>
      <c r="BF1206" s="37" t="str">
        <f t="shared" ref="BF1206" ca="1" si="606">IF(AZ1206&lt;&gt;"",IF(AZ1206&gt;NOW(),"Assessment date is in the future.  ",""),"")</f>
        <v/>
      </c>
      <c r="BG1206" s="37" t="str">
        <f t="shared" ref="BG1206" si="607">IF(AND(B1206&lt;&gt;"",F1206&lt;&gt;""),"The response cannot be provided if indicated as Not Done.  ","")</f>
        <v/>
      </c>
      <c r="BH1206" s="37" t="str">
        <f>IF(AZ1065="","",IF(AZ1065&lt;=AZ1059,"Visit date is not after visit or assessment dates in the prior visit.  ",""))</f>
        <v/>
      </c>
      <c r="BI1206" s="37" t="str">
        <f>IF(AZ1206&lt;&gt;"",IF(AZ1206&lt;=AZ1059,"Assessment date is not after visit or assessment dates in the prior visit.  ",""),"")</f>
        <v/>
      </c>
      <c r="BJ1206" s="37" t="str">
        <f>IF(AND(C1062="",B1206&lt;&gt;""),"The Visit ID is missing.  ","")</f>
        <v/>
      </c>
      <c r="CA1206" s="37" t="e">
        <f ca="1">IF(BA1206&amp;BB1206&amp;BC1206&amp;BD1206&amp;BE1206&amp;BF1206&amp;BG1206&amp;BH1206&amp;BI1206&amp;BJ1206&amp;BK1206&amp;BL1206&amp;BM1206&amp;BN1206&amp;BO1206&amp;BP1206&amp;BQ1206&amp;BR1206&amp;BS1206&amp;BT1206&amp;BU1206&amp;#REF!&amp;BW1206&amp;BX1206&amp;BY1206&amp;BZ1206&lt;&gt;"","V7Issue","V7Clean")</f>
        <v>#REF!</v>
      </c>
    </row>
    <row r="1207" spans="1:80" x14ac:dyDescent="0.25">
      <c r="A1207" s="51"/>
      <c r="B1207" s="23" t="s">
        <v>1311</v>
      </c>
      <c r="C1207" s="51"/>
      <c r="D1207" s="51"/>
      <c r="E1207" s="51"/>
      <c r="F1207" s="25"/>
      <c r="G1207" s="26"/>
      <c r="H1207" s="23" t="s">
        <v>1312</v>
      </c>
      <c r="I1207" s="23" t="s">
        <v>1313</v>
      </c>
      <c r="J1207" s="23" t="s">
        <v>1314</v>
      </c>
      <c r="K1207" s="51"/>
      <c r="L1207" s="84"/>
      <c r="M1207" s="84"/>
      <c r="N1207" s="84"/>
      <c r="O1207" s="84"/>
      <c r="P1207" s="84"/>
      <c r="Q1207" s="51"/>
      <c r="R1207" s="67"/>
      <c r="S1207" s="67"/>
      <c r="T1207" s="67"/>
      <c r="U1207" s="67"/>
      <c r="V1207" s="67"/>
      <c r="W1207" s="67"/>
      <c r="X1207" s="67"/>
      <c r="Y1207" s="67"/>
      <c r="Z1207" s="67"/>
      <c r="AA1207" s="67"/>
      <c r="AB1207" s="67"/>
      <c r="AC1207" s="67"/>
      <c r="AD1207" s="67"/>
      <c r="AE1207" s="67"/>
      <c r="AF1207" s="67"/>
      <c r="AG1207" s="67"/>
      <c r="AH1207" s="67"/>
      <c r="AI1207" s="67"/>
      <c r="AK1207" s="67"/>
      <c r="AL1207" s="67"/>
      <c r="AM1207" s="67"/>
      <c r="AN1207" s="63" t="s">
        <v>4438</v>
      </c>
      <c r="AO1207" s="67"/>
      <c r="AP1207" s="67"/>
      <c r="AQ1207" s="67"/>
      <c r="AR1207" s="67"/>
      <c r="AS1207" s="67"/>
      <c r="AT1207" s="67"/>
      <c r="AU1207" s="67"/>
      <c r="AV1207" s="67"/>
      <c r="AW1207" s="67"/>
      <c r="AX1207" s="67"/>
      <c r="AY1207" s="67"/>
      <c r="AZ1207" s="37" t="str">
        <f>IFERROR(IF(COUNTA(H1207,I1207,J1207)=3,DATE(J1207,MATCH(I1207,{"Jan";"Feb";"Mar";"Apr";"May";"Jun";"Jul";"Aug";"Sep";"Oct";"Nov";"Dec"},0),H1207),""),"")</f>
        <v/>
      </c>
      <c r="BA1207" s="67"/>
      <c r="BB1207" s="67"/>
    </row>
    <row r="1208" spans="1:80" x14ac:dyDescent="0.25">
      <c r="A1208" s="51"/>
      <c r="B1208" s="51"/>
      <c r="C1208" s="51"/>
      <c r="D1208" s="51"/>
      <c r="E1208" s="51"/>
      <c r="F1208" s="25"/>
      <c r="G1208" s="51"/>
      <c r="H1208" s="19" t="s">
        <v>92</v>
      </c>
      <c r="I1208" s="4"/>
      <c r="J1208" s="4"/>
      <c r="K1208" s="51"/>
      <c r="L1208" s="51"/>
      <c r="M1208" s="51"/>
      <c r="N1208" s="51"/>
      <c r="O1208" s="51"/>
      <c r="P1208" s="51"/>
      <c r="Q1208" s="51"/>
      <c r="R1208" s="67"/>
      <c r="S1208" s="67"/>
      <c r="T1208" s="67"/>
      <c r="U1208" s="67"/>
      <c r="V1208" s="67"/>
      <c r="W1208" s="67"/>
      <c r="X1208" s="67"/>
      <c r="Y1208" s="67"/>
      <c r="Z1208" s="67"/>
      <c r="AA1208" s="67"/>
      <c r="AB1208" s="67"/>
      <c r="AC1208" s="67"/>
      <c r="AD1208" s="67"/>
      <c r="AE1208" s="67"/>
      <c r="AF1208" s="67"/>
      <c r="AG1208" s="67"/>
      <c r="AH1208" s="67"/>
      <c r="AI1208" s="67"/>
      <c r="AK1208" s="67"/>
      <c r="AL1208" s="67"/>
      <c r="AM1208" s="67"/>
      <c r="AN1208" s="63" t="s">
        <v>4439</v>
      </c>
      <c r="AO1208" s="67"/>
      <c r="AP1208" s="67"/>
      <c r="AQ1208" s="67"/>
      <c r="AR1208" s="67"/>
      <c r="AS1208" s="67"/>
      <c r="AT1208" s="67"/>
      <c r="AU1208" s="67"/>
      <c r="AV1208" s="67"/>
      <c r="AW1208" s="67"/>
      <c r="AX1208" s="67"/>
      <c r="AY1208" s="67"/>
      <c r="AZ1208" s="37" t="str">
        <f>IFERROR(IF(COUNTA(H1208,I1208,J1208)=3,DATE(J1208,MATCH(I1208,{"Jan";"Feb";"Mar";"Apr";"May";"Jun";"Jul";"Aug";"Sep";"Oct";"Nov";"Dec"},0),H1208),""),"")</f>
        <v/>
      </c>
      <c r="BA1208" s="67"/>
      <c r="BB1208" s="67"/>
    </row>
    <row r="1209" spans="1:80" ht="16.5" thickBot="1" x14ac:dyDescent="0.3">
      <c r="A1209" s="51"/>
      <c r="B1209" s="80" t="str">
        <f>C1062&amp;" OVERALL TIMEPOINT RESPONSE:"</f>
        <v>V7 OVERALL TIMEPOINT RESPONSE:</v>
      </c>
      <c r="C1209" s="81"/>
      <c r="D1209" s="51"/>
      <c r="E1209" s="51"/>
      <c r="F1209" s="25"/>
      <c r="G1209" s="4"/>
      <c r="H1209" s="25" t="s">
        <v>47</v>
      </c>
      <c r="I1209" s="25" t="s">
        <v>48</v>
      </c>
      <c r="J1209" s="25" t="s">
        <v>49</v>
      </c>
      <c r="K1209" s="51"/>
      <c r="L1209" s="51"/>
      <c r="M1209" s="51"/>
      <c r="N1209" s="51"/>
      <c r="O1209" s="51"/>
      <c r="P1209" s="51"/>
      <c r="Q1209" s="51"/>
      <c r="R1209" s="67"/>
      <c r="S1209" s="67"/>
      <c r="T1209" s="67"/>
      <c r="U1209" s="67"/>
      <c r="V1209" s="67"/>
      <c r="W1209" s="67"/>
      <c r="X1209" s="67"/>
      <c r="Y1209" s="67"/>
      <c r="Z1209" s="67"/>
      <c r="AA1209" s="67"/>
      <c r="AB1209" s="67"/>
      <c r="AC1209" s="67"/>
      <c r="AD1209" s="67"/>
      <c r="AE1209" s="67"/>
      <c r="AF1209" s="67"/>
      <c r="AG1209" s="67"/>
      <c r="AH1209" s="67"/>
      <c r="AI1209" s="67"/>
      <c r="AK1209" s="67"/>
      <c r="AL1209" s="67"/>
      <c r="AM1209" s="67"/>
      <c r="AN1209" s="63" t="s">
        <v>4440</v>
      </c>
      <c r="AO1209" s="67"/>
      <c r="AP1209" s="67"/>
      <c r="AQ1209" s="67"/>
      <c r="AR1209" s="67"/>
      <c r="AS1209" s="67"/>
      <c r="AT1209" s="67"/>
      <c r="AU1209" s="67"/>
      <c r="AV1209" s="67"/>
      <c r="AW1209" s="67"/>
      <c r="AX1209" s="67"/>
      <c r="AY1209" s="67"/>
      <c r="AZ1209" s="37" t="str">
        <f>IFERROR(IF(COUNTA(H1209,I1209,J1209)=3,DATE(J1209,MATCH(I1209,{"Jan";"Feb";"Mar";"Apr";"May";"Jun";"Jul";"Aug";"Sep";"Oct";"Nov";"Dec"},0),H1209),""),"")</f>
        <v/>
      </c>
      <c r="BA1209" s="67"/>
      <c r="BB1209" s="67"/>
    </row>
    <row r="1210" spans="1:80" ht="15.75" thickBot="1" x14ac:dyDescent="0.3">
      <c r="A1210" s="51"/>
      <c r="B1210" s="70"/>
      <c r="C1210" s="85"/>
      <c r="D1210" s="33"/>
      <c r="E1210" s="33"/>
      <c r="F1210" s="25"/>
      <c r="G1210" s="4"/>
      <c r="H1210" s="32"/>
      <c r="I1210" s="32"/>
      <c r="J1210" s="32"/>
      <c r="K1210" s="51"/>
      <c r="L1210" s="83" t="str">
        <f ca="1">BA1210&amp;BB1210&amp;BC1210&amp;BD1210&amp;BE1210&amp;BF1210&amp;BG1210&amp;BH1210&amp;BI1210&amp;BJ1210&amp;BK1210</f>
        <v/>
      </c>
      <c r="M1210" s="84"/>
      <c r="N1210" s="84"/>
      <c r="O1210" s="84"/>
      <c r="P1210" s="84"/>
      <c r="Q1210" s="33"/>
      <c r="R1210" s="65"/>
      <c r="S1210" s="65"/>
      <c r="T1210" s="65"/>
      <c r="U1210" s="65"/>
      <c r="V1210" s="65"/>
      <c r="W1210" s="65"/>
      <c r="X1210" s="67"/>
      <c r="Y1210" s="67"/>
      <c r="Z1210" s="67"/>
      <c r="AA1210" s="67"/>
      <c r="AB1210" s="67"/>
      <c r="AC1210" s="67"/>
      <c r="AD1210" s="67"/>
      <c r="AE1210" s="67"/>
      <c r="AF1210" s="67"/>
      <c r="AG1210" s="67"/>
      <c r="AH1210" s="67"/>
      <c r="AI1210" s="67"/>
      <c r="AK1210" s="67"/>
      <c r="AL1210" s="67"/>
      <c r="AM1210" s="67"/>
      <c r="AN1210" s="63" t="s">
        <v>4441</v>
      </c>
      <c r="AO1210" s="67"/>
      <c r="AP1210" s="67"/>
      <c r="AQ1210" s="67"/>
      <c r="AR1210" s="67"/>
      <c r="AS1210" s="67"/>
      <c r="AT1210" s="67"/>
      <c r="AU1210" s="67"/>
      <c r="AV1210" s="67"/>
      <c r="AW1210" s="67"/>
      <c r="AX1210" s="67"/>
      <c r="AY1210" s="67"/>
      <c r="AZ1210" s="37" t="str">
        <f>IFERROR(IF(COUNTA(H1210,I1210,J1210)=3,DATE(J1210,MATCH(I1210,{"Jan";"Feb";"Mar";"Apr";"May";"Jun";"Jul";"Aug";"Sep";"Oct";"Nov";"Dec"},0),H1210),""),"")</f>
        <v/>
      </c>
      <c r="BA1210" s="37" t="str">
        <f>IF(AND(C1065="",H1210="",B1210&lt;&gt;""),"Please enter a complete visit or assessment date.  ","")</f>
        <v/>
      </c>
      <c r="BB1210" s="37" t="str">
        <f>IF(B1210="","",IF(AND(COUNTA(C1065,D1065,E1065)&gt;1,COUNTA(C1065,D1065,E1065)&lt;3),"Please enter a complete visit date.  ",IF(COUNTA(C1065,D1065,E1065)=0,"",IF(COUNTIF(AN$2:AN$7306,C1065&amp;D1065&amp;E1065)&gt;0,"","Enter a valid visit date.  "))))</f>
        <v/>
      </c>
      <c r="BC1210" s="37" t="str">
        <f>IF(AND(COUNTA(H1210,I1210,J1210)&gt;1,COUNTA(H1210,I1210,J1210)&lt;3),"Please enter a complete assessment date.  ",IF(COUNTA(H1210,I1210,J1210)=0,"",IF(COUNTIF(AN$2:AN$7306,H1210&amp;I1210&amp;J1210)&gt;0,"","Enter a valid assessment date.  ")))</f>
        <v/>
      </c>
      <c r="BD1210" s="37" t="str">
        <f t="shared" ref="BD1210" si="608">IF(AND(B1210="",H1210&amp;I1210&amp;J1210&lt;&gt;""),"Assessment date entered, but no response is entered.  ","")</f>
        <v/>
      </c>
      <c r="BE1210" s="37" t="str">
        <f ca="1">IF(B1210="","",IF(AZ1065="","",IF(AZ1065&gt;NOW(),"Visit date is in the future.  ","")))</f>
        <v/>
      </c>
      <c r="BF1210" s="37" t="str">
        <f t="shared" ref="BF1210" ca="1" si="609">IF(AZ1210&lt;&gt;"",IF(AZ1210&gt;NOW(),"Assessment date is in the future.  ",""),"")</f>
        <v/>
      </c>
      <c r="BG1210" s="37" t="str">
        <f t="shared" ref="BG1210" si="610">IF(AND(B1210&lt;&gt;"",F1210&lt;&gt;""),"The response cannot be provided if indicated as Not Done.  ","")</f>
        <v/>
      </c>
      <c r="BH1210" s="37" t="str">
        <f>IF(AZ1065="","",IF(AZ1065&lt;=AZ1059,"Visit date is not after visit or assessment dates in the prior visit.  ",""))</f>
        <v/>
      </c>
      <c r="BI1210" s="37" t="str">
        <f>IF(AZ1210&lt;&gt;"",IF(AZ1210&lt;=AZ1059,"Assessment date is not after visit or assessment dates in the prior visit.  ",""),"")</f>
        <v/>
      </c>
      <c r="BJ1210" s="37" t="str">
        <f>IF(AND(C1062="",B1210&lt;&gt;""),"The Visit ID is missing.  ","")</f>
        <v/>
      </c>
      <c r="CA1210" s="37" t="e">
        <f ca="1">IF(BA1210&amp;BB1210&amp;BC1210&amp;BD1210&amp;BE1210&amp;BF1210&amp;BG1210&amp;BH1210&amp;BI1210&amp;BJ1210&amp;BK1210&amp;BL1210&amp;BM1210&amp;BN1210&amp;BO1210&amp;BP1210&amp;BQ1210&amp;BR1210&amp;BS1210&amp;BT1210&amp;BU1210&amp;#REF!&amp;BW1210&amp;BX1210&amp;BY1210&amp;BZ1210&lt;&gt;"","V7Issue","V7Clean")</f>
        <v>#REF!</v>
      </c>
    </row>
    <row r="1211" spans="1:80" x14ac:dyDescent="0.25">
      <c r="A1211" s="51"/>
      <c r="B1211" s="23" t="s">
        <v>1315</v>
      </c>
      <c r="C1211" s="51"/>
      <c r="D1211" s="33"/>
      <c r="E1211" s="33"/>
      <c r="F1211" s="25"/>
      <c r="G1211" s="26"/>
      <c r="H1211" s="23" t="s">
        <v>1316</v>
      </c>
      <c r="I1211" s="23" t="s">
        <v>1317</v>
      </c>
      <c r="J1211" s="23" t="s">
        <v>1318</v>
      </c>
      <c r="K1211" s="51"/>
      <c r="L1211" s="84"/>
      <c r="M1211" s="84"/>
      <c r="N1211" s="84"/>
      <c r="O1211" s="84"/>
      <c r="P1211" s="84"/>
      <c r="Q1211" s="33"/>
      <c r="R1211" s="65"/>
      <c r="S1211" s="65"/>
      <c r="T1211" s="65"/>
      <c r="U1211" s="65"/>
      <c r="V1211" s="65"/>
      <c r="W1211" s="65"/>
      <c r="X1211" s="67"/>
      <c r="Y1211" s="67"/>
      <c r="Z1211" s="67"/>
      <c r="AA1211" s="67"/>
      <c r="AB1211" s="67"/>
      <c r="AC1211" s="67"/>
      <c r="AD1211" s="67"/>
      <c r="AE1211" s="67"/>
      <c r="AF1211" s="67"/>
      <c r="AG1211" s="67"/>
      <c r="AH1211" s="67"/>
      <c r="AI1211" s="67"/>
      <c r="AK1211" s="67"/>
      <c r="AL1211" s="67"/>
      <c r="AM1211" s="67"/>
      <c r="AN1211" s="63" t="s">
        <v>4442</v>
      </c>
      <c r="AO1211" s="67"/>
      <c r="AP1211" s="67"/>
      <c r="AQ1211" s="67"/>
      <c r="AR1211" s="67"/>
      <c r="AS1211" s="67"/>
      <c r="AT1211" s="67"/>
      <c r="AU1211" s="67"/>
      <c r="AV1211" s="67"/>
      <c r="AW1211" s="67"/>
      <c r="AX1211" s="67" t="str">
        <f>C1062&amp;"Max"</f>
        <v>V7Max</v>
      </c>
      <c r="AY1211" s="37" t="s">
        <v>358</v>
      </c>
      <c r="AZ1211" s="37" t="str">
        <f>IF(MAX(AZ1061:AZ1193)=0,"",MAX(AZ1061:AZ1193))</f>
        <v/>
      </c>
      <c r="BA1211" s="67"/>
      <c r="BB1211" s="67"/>
    </row>
    <row r="1212" spans="1:80" x14ac:dyDescent="0.25">
      <c r="A1212" s="33"/>
      <c r="B1212" s="29"/>
      <c r="C1212" s="29"/>
      <c r="D1212" s="29"/>
      <c r="E1212" s="29"/>
      <c r="F1212" s="29"/>
      <c r="G1212" s="29"/>
      <c r="H1212" s="29"/>
      <c r="I1212" s="29"/>
      <c r="J1212" s="29"/>
      <c r="K1212" s="29"/>
      <c r="L1212" s="29"/>
      <c r="M1212" s="29"/>
      <c r="N1212" s="29"/>
      <c r="O1212" s="29"/>
      <c r="P1212" s="29"/>
      <c r="Q1212" s="33"/>
      <c r="R1212" s="65"/>
      <c r="S1212" s="65"/>
      <c r="T1212" s="65"/>
      <c r="AN1212" s="63" t="s">
        <v>4443</v>
      </c>
      <c r="AX1212" s="37" t="str">
        <f>C1062&amp;"Min"</f>
        <v>V7Min</v>
      </c>
      <c r="AY1212" s="37" t="s">
        <v>359</v>
      </c>
      <c r="AZ1212" s="37" t="str">
        <f>IF(MIN(AZ1061:AZ1193)=0,"",MIN(AZ1061:AZ1193))</f>
        <v/>
      </c>
      <c r="BA1212" s="67"/>
      <c r="BB1212" s="67"/>
      <c r="CA1212" s="65"/>
    </row>
    <row r="1213" spans="1:80" x14ac:dyDescent="0.25">
      <c r="A1213" s="50"/>
      <c r="B1213" s="50"/>
      <c r="C1213" s="50"/>
      <c r="D1213" s="50"/>
      <c r="E1213" s="50"/>
      <c r="F1213" s="50"/>
      <c r="G1213" s="50"/>
      <c r="H1213" s="12"/>
      <c r="I1213" s="5"/>
      <c r="J1213" s="5"/>
      <c r="K1213" s="5"/>
      <c r="L1213" s="50"/>
      <c r="M1213" s="50"/>
      <c r="N1213" s="50"/>
      <c r="O1213" s="50"/>
      <c r="P1213" s="50"/>
      <c r="Q1213" s="5"/>
      <c r="R1213" s="65"/>
      <c r="S1213" s="65"/>
      <c r="T1213" s="65"/>
      <c r="U1213" s="65"/>
      <c r="V1213" s="65"/>
      <c r="W1213" s="65"/>
      <c r="X1213" s="65"/>
      <c r="Y1213" s="65"/>
      <c r="Z1213" s="65"/>
      <c r="AA1213" s="65"/>
      <c r="AB1213" s="65"/>
      <c r="AC1213" s="65"/>
      <c r="AD1213" s="65"/>
      <c r="AE1213" s="65"/>
      <c r="AF1213" s="65"/>
      <c r="AG1213" s="65"/>
      <c r="AH1213" s="65"/>
      <c r="AI1213" s="65"/>
      <c r="AJ1213" s="65"/>
      <c r="AK1213" s="65"/>
      <c r="AL1213" s="65"/>
      <c r="AM1213" s="65"/>
      <c r="AN1213" s="63" t="s">
        <v>4444</v>
      </c>
      <c r="AO1213" s="65"/>
      <c r="AP1213" s="65"/>
      <c r="AQ1213" s="65"/>
      <c r="AR1213" s="65"/>
      <c r="AS1213" s="65"/>
      <c r="AT1213" s="65"/>
      <c r="AU1213" s="65"/>
      <c r="AV1213" s="65"/>
      <c r="AW1213" s="65"/>
      <c r="AX1213" s="65"/>
      <c r="AY1213" s="65"/>
      <c r="AZ1213" s="65" t="str">
        <f>IFERROR(IF(COUNTA(C1213,D1213,E1213)=3,DATE(E1213,MATCH(D1213,{"Jan";"Feb";"Mar";"Apr";"May";"Jun";"Jul";"Aug";"Sep";"Oct";"Nov";"Dec"},0),C1213),""),"")</f>
        <v/>
      </c>
      <c r="BD1213" s="65"/>
      <c r="BE1213" s="65"/>
      <c r="BF1213" s="65"/>
      <c r="BG1213" s="65"/>
      <c r="BH1213" s="65"/>
      <c r="BI1213" s="65"/>
      <c r="BK1213" s="65"/>
      <c r="BL1213" s="65"/>
      <c r="BM1213" s="65"/>
      <c r="BN1213" s="65"/>
      <c r="BO1213" s="65"/>
      <c r="BP1213" s="65"/>
      <c r="BQ1213" s="65"/>
      <c r="BR1213" s="65"/>
      <c r="BS1213" s="65"/>
      <c r="BT1213" s="65"/>
      <c r="BU1213" s="65"/>
      <c r="BV1213" s="65"/>
      <c r="BW1213" s="65"/>
      <c r="BX1213" s="65"/>
      <c r="BY1213" s="65"/>
      <c r="BZ1213" s="65"/>
      <c r="CA1213" s="65"/>
      <c r="CB1213" s="65"/>
    </row>
    <row r="1214" spans="1:80" ht="19.5" x14ac:dyDescent="0.4">
      <c r="A1214" s="50"/>
      <c r="B1214" s="53" t="s">
        <v>1319</v>
      </c>
      <c r="C1214" s="86" t="s">
        <v>564</v>
      </c>
      <c r="D1214" s="87"/>
      <c r="E1214" s="87"/>
      <c r="F1214" s="87"/>
      <c r="G1214" s="88"/>
      <c r="H1214" s="5"/>
      <c r="I1214" s="5"/>
      <c r="J1214" s="5"/>
      <c r="K1214" s="5"/>
      <c r="L1214" s="50"/>
      <c r="M1214" s="50"/>
      <c r="N1214" s="50"/>
      <c r="O1214" s="50"/>
      <c r="P1214" s="50"/>
      <c r="Q1214" s="5"/>
      <c r="R1214" s="65"/>
      <c r="AN1214" s="63" t="s">
        <v>4445</v>
      </c>
      <c r="AZ1214" s="37" t="str">
        <f>IFERROR(IF(COUNTA(C1214,D1214,E1214)=3,DATE(E1214,MATCH(D1214,{"Jan";"Feb";"Mar";"Apr";"May";"Jun";"Jul";"Aug";"Sep";"Oct";"Nov";"Dec"},0),C1214),""),"")</f>
        <v/>
      </c>
      <c r="CB1214" s="65"/>
    </row>
    <row r="1215" spans="1:80" x14ac:dyDescent="0.25">
      <c r="A1215" s="50"/>
      <c r="B1215" s="50"/>
      <c r="C1215" s="8" t="s">
        <v>1320</v>
      </c>
      <c r="D1215" s="50"/>
      <c r="E1215" s="50"/>
      <c r="F1215" s="50"/>
      <c r="G1215" s="12"/>
      <c r="H1215" s="5"/>
      <c r="I1215" s="5"/>
      <c r="J1215" s="5"/>
      <c r="K1215" s="5"/>
      <c r="L1215" s="50"/>
      <c r="M1215" s="50"/>
      <c r="N1215" s="50"/>
      <c r="O1215" s="50"/>
      <c r="P1215" s="50"/>
      <c r="Q1215" s="5"/>
      <c r="R1215" s="65"/>
      <c r="AN1215" s="63" t="s">
        <v>4446</v>
      </c>
      <c r="AZ1215" s="37" t="str">
        <f>IFERROR(IF(COUNTA(C1215,D1215,E1215)=3,DATE(E1215,MATCH(D1215,{"Jan";"Feb";"Mar";"Apr";"May";"Jun";"Jul";"Aug";"Sep";"Oct";"Nov";"Dec"},0),C1215),""),"")</f>
        <v/>
      </c>
      <c r="CB1215" s="65"/>
    </row>
    <row r="1216" spans="1:80" x14ac:dyDescent="0.25">
      <c r="A1216" s="50"/>
      <c r="B1216" s="5"/>
      <c r="C1216" s="14" t="s">
        <v>47</v>
      </c>
      <c r="D1216" s="14" t="s">
        <v>48</v>
      </c>
      <c r="E1216" s="14" t="s">
        <v>49</v>
      </c>
      <c r="F1216" s="50"/>
      <c r="G1216" s="50"/>
      <c r="H1216" s="12"/>
      <c r="I1216" s="5"/>
      <c r="J1216" s="5"/>
      <c r="K1216" s="5"/>
      <c r="L1216" s="50"/>
      <c r="M1216" s="50"/>
      <c r="N1216" s="50"/>
      <c r="O1216" s="50"/>
      <c r="P1216" s="50"/>
      <c r="Q1216" s="5"/>
      <c r="R1216" s="65"/>
      <c r="AN1216" s="63" t="s">
        <v>4447</v>
      </c>
      <c r="AZ1216" s="37" t="str">
        <f>IFERROR(IF(COUNTA(C1216,D1216,E1216)=3,DATE(E1216,MATCH(D1216,{"Jan";"Feb";"Mar";"Apr";"May";"Jun";"Jul";"Aug";"Sep";"Oct";"Nov";"Dec"},0),C1216),""),"")</f>
        <v/>
      </c>
      <c r="CB1216" s="65"/>
    </row>
    <row r="1217" spans="1:80" x14ac:dyDescent="0.25">
      <c r="A1217" s="50"/>
      <c r="B1217" s="13" t="s">
        <v>93</v>
      </c>
      <c r="C1217" s="32"/>
      <c r="D1217" s="32"/>
      <c r="E1217" s="32"/>
      <c r="F1217" s="89" t="s">
        <v>369</v>
      </c>
      <c r="G1217" s="77"/>
      <c r="H1217" s="77"/>
      <c r="I1217" s="77"/>
      <c r="J1217" s="77"/>
      <c r="K1217" s="77"/>
      <c r="L1217" s="77"/>
      <c r="M1217" s="77"/>
      <c r="N1217" s="77"/>
      <c r="O1217" s="50"/>
      <c r="P1217" s="50"/>
      <c r="Q1217" s="5"/>
      <c r="R1217" s="65"/>
      <c r="AN1217" s="63" t="s">
        <v>4448</v>
      </c>
      <c r="AZ1217" s="37" t="str">
        <f>IFERROR(IF(COUNTA(C1217,D1217,E1217)=3,DATE(E1217,MATCH(D1217,{"Jan";"Feb";"Mar";"Apr";"May";"Jun";"Jul";"Aug";"Sep";"Oct";"Nov";"Dec"},0),C1217),""),"")</f>
        <v/>
      </c>
      <c r="CB1217" s="65"/>
    </row>
    <row r="1218" spans="1:80" ht="19.5" x14ac:dyDescent="0.4">
      <c r="A1218" s="50"/>
      <c r="B1218" s="53"/>
      <c r="C1218" s="8" t="s">
        <v>1321</v>
      </c>
      <c r="D1218" s="8" t="s">
        <v>1322</v>
      </c>
      <c r="E1218" s="8" t="s">
        <v>1323</v>
      </c>
      <c r="F1218" s="50"/>
      <c r="G1218" s="50"/>
      <c r="H1218" s="12"/>
      <c r="I1218" s="5"/>
      <c r="J1218" s="5"/>
      <c r="K1218" s="5"/>
      <c r="L1218" s="50"/>
      <c r="M1218" s="50"/>
      <c r="N1218" s="50"/>
      <c r="O1218" s="50"/>
      <c r="P1218" s="50"/>
      <c r="Q1218" s="5"/>
      <c r="R1218" s="65"/>
      <c r="AN1218" s="63" t="s">
        <v>4449</v>
      </c>
      <c r="CB1218" s="65"/>
    </row>
    <row r="1219" spans="1:80" x14ac:dyDescent="0.25">
      <c r="A1219" s="50"/>
      <c r="B1219" s="5"/>
      <c r="C1219" s="7"/>
      <c r="D1219" s="7"/>
      <c r="E1219" s="7"/>
      <c r="F1219" s="7"/>
      <c r="G1219" s="5"/>
      <c r="H1219" s="12" t="s">
        <v>92</v>
      </c>
      <c r="I1219" s="5"/>
      <c r="J1219" s="5"/>
      <c r="K1219" s="5"/>
      <c r="L1219" s="50"/>
      <c r="M1219" s="5"/>
      <c r="N1219" s="5"/>
      <c r="O1219" s="5"/>
      <c r="P1219" s="5"/>
      <c r="Q1219" s="38"/>
      <c r="R1219" s="65"/>
      <c r="S1219" s="66"/>
      <c r="T1219" s="66"/>
      <c r="U1219" s="66"/>
      <c r="V1219" s="66"/>
      <c r="W1219" s="66"/>
      <c r="X1219" s="66"/>
      <c r="Y1219" s="66"/>
      <c r="Z1219" s="66"/>
      <c r="AA1219" s="66"/>
      <c r="AB1219" s="66"/>
      <c r="AC1219" s="66"/>
      <c r="AD1219" s="66"/>
      <c r="AE1219" s="66"/>
      <c r="AF1219" s="66"/>
      <c r="AG1219" s="66"/>
      <c r="AH1219" s="66"/>
      <c r="AI1219" s="66"/>
      <c r="AK1219" s="66"/>
      <c r="AL1219" s="66"/>
      <c r="AM1219" s="66"/>
      <c r="AN1219" s="63" t="s">
        <v>4450</v>
      </c>
      <c r="AO1219" s="66"/>
      <c r="AP1219" s="66"/>
      <c r="AQ1219" s="66"/>
      <c r="AR1219" s="66"/>
      <c r="AS1219" s="66"/>
      <c r="AT1219" s="66"/>
      <c r="AU1219" s="66"/>
      <c r="AV1219" s="66"/>
      <c r="AW1219" s="66"/>
      <c r="AX1219" s="66"/>
      <c r="AY1219" s="66"/>
      <c r="BA1219" s="66"/>
      <c r="BB1219" s="66"/>
      <c r="CB1219" s="65"/>
    </row>
    <row r="1220" spans="1:80" x14ac:dyDescent="0.25">
      <c r="A1220" s="50"/>
      <c r="B1220" s="5"/>
      <c r="C1220" s="7" t="s">
        <v>35</v>
      </c>
      <c r="D1220" s="7" t="s">
        <v>36</v>
      </c>
      <c r="E1220" s="7"/>
      <c r="F1220" s="7" t="s">
        <v>315</v>
      </c>
      <c r="G1220" s="5"/>
      <c r="H1220" s="7" t="s">
        <v>47</v>
      </c>
      <c r="I1220" s="7" t="s">
        <v>48</v>
      </c>
      <c r="J1220" s="7" t="s">
        <v>49</v>
      </c>
      <c r="K1220" s="5"/>
      <c r="L1220" s="50"/>
      <c r="M1220" s="5"/>
      <c r="N1220" s="5"/>
      <c r="O1220" s="5"/>
      <c r="P1220" s="5"/>
      <c r="Q1220" s="38"/>
      <c r="R1220" s="65"/>
      <c r="S1220" s="66"/>
      <c r="T1220" s="66"/>
      <c r="U1220" s="66"/>
      <c r="V1220" s="66"/>
      <c r="W1220" s="66"/>
      <c r="X1220" s="66"/>
      <c r="Y1220" s="66"/>
      <c r="Z1220" s="66"/>
      <c r="AA1220" s="66"/>
      <c r="AB1220" s="66"/>
      <c r="AC1220" s="66"/>
      <c r="AD1220" s="66"/>
      <c r="AE1220" s="66"/>
      <c r="AF1220" s="66"/>
      <c r="AG1220" s="66"/>
      <c r="AH1220" s="66"/>
      <c r="AI1220" s="66"/>
      <c r="AK1220" s="66"/>
      <c r="AL1220" s="66"/>
      <c r="AM1220" s="66"/>
      <c r="AN1220" s="63" t="s">
        <v>4451</v>
      </c>
      <c r="AO1220" s="66"/>
      <c r="AP1220" s="66"/>
      <c r="AQ1220" s="66"/>
      <c r="AR1220" s="66"/>
      <c r="AS1220" s="66"/>
      <c r="AT1220" s="66"/>
      <c r="AU1220" s="66"/>
      <c r="AV1220" s="66"/>
      <c r="AW1220" s="66"/>
      <c r="AX1220" s="66"/>
      <c r="AY1220" s="66"/>
      <c r="BA1220" s="66"/>
      <c r="BB1220" s="66"/>
      <c r="CB1220" s="65"/>
    </row>
    <row r="1221" spans="1:80" x14ac:dyDescent="0.25">
      <c r="A1221" s="50"/>
      <c r="B1221" s="39" t="str">
        <f xml:space="preserve"> C1214&amp;" Target Lesion (T1)"</f>
        <v>V8 Target Lesion (T1)</v>
      </c>
      <c r="C1221" s="16"/>
      <c r="D1221" s="15" t="s">
        <v>9</v>
      </c>
      <c r="E1221" s="5"/>
      <c r="F1221" s="17"/>
      <c r="G1221" s="5"/>
      <c r="H1221" s="32"/>
      <c r="I1221" s="32"/>
      <c r="J1221" s="32"/>
      <c r="K1221" s="5"/>
      <c r="L1221" s="50"/>
      <c r="M1221" s="50"/>
      <c r="N1221" s="50"/>
      <c r="O1221" s="50"/>
      <c r="P1221" s="50"/>
      <c r="Q1221" s="50"/>
      <c r="R1221" s="65"/>
      <c r="S1221" s="67"/>
      <c r="T1221" s="67"/>
      <c r="U1221" s="67"/>
      <c r="V1221" s="67"/>
      <c r="W1221" s="67"/>
      <c r="X1221" s="67"/>
      <c r="Y1221" s="67"/>
      <c r="Z1221" s="67"/>
      <c r="AA1221" s="67"/>
      <c r="AB1221" s="67"/>
      <c r="AC1221" s="67"/>
      <c r="AD1221" s="67"/>
      <c r="AE1221" s="67"/>
      <c r="AF1221" s="67"/>
      <c r="AG1221" s="67"/>
      <c r="AH1221" s="67"/>
      <c r="AI1221" s="67"/>
      <c r="AK1221" s="67"/>
      <c r="AL1221" s="67"/>
      <c r="AM1221" s="67"/>
      <c r="AN1221" s="63" t="s">
        <v>4452</v>
      </c>
      <c r="AO1221" s="67"/>
      <c r="AP1221" s="67"/>
      <c r="AQ1221" s="67"/>
      <c r="AR1221" s="67"/>
      <c r="AS1221" s="67"/>
      <c r="AT1221" s="67"/>
      <c r="AU1221" s="67"/>
      <c r="AV1221" s="67"/>
      <c r="AW1221" s="67"/>
      <c r="AX1221" s="67"/>
      <c r="AY1221" s="67"/>
      <c r="AZ1221" s="37" t="str">
        <f>IFERROR(IF(COUNTA(H1221,I1221,J1221)=3,DATE(J1221,MATCH(I1221,{"Jan";"Feb";"Mar";"Apr";"May";"Jun";"Jul";"Aug";"Sep";"Oct";"Nov";"Dec"},0),H1221),""),"")</f>
        <v/>
      </c>
      <c r="BA1221" s="67"/>
      <c r="BB1221" s="67"/>
      <c r="CB1221" s="65"/>
    </row>
    <row r="1222" spans="1:80" x14ac:dyDescent="0.25">
      <c r="A1222" s="50"/>
      <c r="B1222" s="8" t="s">
        <v>1324</v>
      </c>
      <c r="C1222" s="8" t="s">
        <v>1325</v>
      </c>
      <c r="D1222" s="8" t="s">
        <v>1326</v>
      </c>
      <c r="E1222" s="9"/>
      <c r="F1222" s="8" t="s">
        <v>1327</v>
      </c>
      <c r="G1222" s="9"/>
      <c r="H1222" s="8" t="s">
        <v>1328</v>
      </c>
      <c r="I1222" s="8" t="s">
        <v>1329</v>
      </c>
      <c r="J1222" s="8" t="s">
        <v>1330</v>
      </c>
      <c r="K1222" s="5"/>
      <c r="L1222" s="40"/>
      <c r="M1222" s="41"/>
      <c r="N1222" s="40"/>
      <c r="O1222" s="41"/>
      <c r="P1222" s="40"/>
      <c r="Q1222" s="38"/>
      <c r="R1222" s="65"/>
      <c r="S1222" s="66"/>
      <c r="T1222" s="66"/>
      <c r="U1222" s="66"/>
      <c r="V1222" s="66"/>
      <c r="W1222" s="66"/>
      <c r="X1222" s="66"/>
      <c r="Y1222" s="66"/>
      <c r="Z1222" s="66"/>
      <c r="AA1222" s="66"/>
      <c r="AB1222" s="66"/>
      <c r="AC1222" s="66"/>
      <c r="AD1222" s="66"/>
      <c r="AE1222" s="66"/>
      <c r="AF1222" s="66"/>
      <c r="AG1222" s="66"/>
      <c r="AH1222" s="66"/>
      <c r="AI1222" s="66"/>
      <c r="AK1222" s="66"/>
      <c r="AL1222" s="66"/>
      <c r="AM1222" s="66"/>
      <c r="AN1222" s="63" t="s">
        <v>4453</v>
      </c>
      <c r="AO1222" s="66"/>
      <c r="AP1222" s="66"/>
      <c r="AQ1222" s="66"/>
      <c r="AR1222" s="66"/>
      <c r="AS1222" s="66"/>
      <c r="AT1222" s="66"/>
      <c r="AU1222" s="66"/>
      <c r="AV1222" s="66"/>
      <c r="AW1222" s="66"/>
      <c r="AX1222" s="66"/>
      <c r="AY1222" s="66"/>
      <c r="AZ1222" s="37" t="str">
        <f>IFERROR(IF(COUNTA(H1222,I1222,J1222)=3,DATE(J1222,MATCH(I1222,{"Jan";"Feb";"Mar";"Apr";"May";"Jun";"Jul";"Aug";"Sep";"Oct";"Nov";"Dec"},0),H1222),""),"")</f>
        <v/>
      </c>
      <c r="BA1222" s="66"/>
      <c r="BB1222" s="66"/>
      <c r="CB1222" s="65"/>
    </row>
    <row r="1223" spans="1:80" x14ac:dyDescent="0.25">
      <c r="A1223" s="50"/>
      <c r="B1223" s="76" t="str">
        <f ca="1">BA1223&amp;BB1223&amp;BC1223&amp;BD1223&amp;BE1223&amp;BF1223&amp;BG1223&amp;BH1223&amp;BI1223&amp;BJ1223&amp;BK1223&amp;BL1223&amp;BM1223</f>
        <v/>
      </c>
      <c r="C1223" s="77"/>
      <c r="D1223" s="77"/>
      <c r="E1223" s="77"/>
      <c r="F1223" s="77"/>
      <c r="G1223" s="77"/>
      <c r="H1223" s="77"/>
      <c r="I1223" s="77"/>
      <c r="J1223" s="77"/>
      <c r="K1223" s="77"/>
      <c r="L1223" s="77"/>
      <c r="M1223" s="77"/>
      <c r="N1223" s="77"/>
      <c r="O1223" s="77"/>
      <c r="P1223" s="77"/>
      <c r="Q1223" s="5"/>
      <c r="R1223" s="65"/>
      <c r="AN1223" s="63" t="s">
        <v>4454</v>
      </c>
      <c r="AZ1223" s="37" t="str">
        <f>IFERROR(IF(COUNTA(H1223,I1223,J1223)=3,DATE(J1223,MATCH(I1223,{"Jan";"Feb";"Mar";"Apr";"May";"Jun";"Jul";"Aug";"Sep";"Oct";"Nov";"Dec"},0),H1223),""),"")</f>
        <v/>
      </c>
      <c r="BA1223" s="37" t="str">
        <f>IF(AND(C1217="",H1221="",C1221&lt;&gt;""),"Please enter a complete visit or assessment date.  ","")</f>
        <v/>
      </c>
      <c r="BB1223" s="37" t="str">
        <f>IF(C1221="","",IF(AND(COUNTA(C1217,D1217,E1217)&gt;1,COUNTA(C1217,D1217,E1217)&lt;3),"Please enter a complete visit date.  ",IF(COUNTA(C1217,D1217,E1217)=0,"",IF(COUNTIF(AN$2:AN$7306,C1217&amp;D1217&amp;E1217)&gt;0,"","Enter a valid visit date.  "))))</f>
        <v/>
      </c>
      <c r="BC1223" s="37" t="str">
        <f>IF(AND(COUNTA(H1221,I1221,J1221)&gt;1,COUNTA(H1221,I1221,J1221)&lt;3),"Please enter a complete assessment date.  ",IF(COUNTA(H1221,I1221,J1221)=0,"",IF(COUNTIF(AN$2:AN$7306,H1221&amp;I1221&amp;J1221)&gt;0,"","Enter a valid assessment date.  ")))</f>
        <v/>
      </c>
      <c r="BD1223" s="37" t="str">
        <f>IF(AND(C1221="",H1221&amp;I1221&amp;H1221&amp;J1221&lt;&gt;""),"Information on this lesion exists, but no evaluation result is entered.  ","")</f>
        <v/>
      </c>
      <c r="BE1223" s="37" t="str">
        <f ca="1">IF(C1221="","",IF(AZ1217="","",IF(AZ1217&gt;NOW(),"Visit date is in the future.  ","")))</f>
        <v/>
      </c>
      <c r="BF1223" s="37" t="str">
        <f t="shared" ref="BF1223" ca="1" si="611">IF(AZ1221&lt;&gt;"",IF(AZ1221&gt;NOW(),"Assessment date is in the future.  ",""),"")</f>
        <v/>
      </c>
      <c r="BG1223" s="37" t="str">
        <f>IF(AND(C1221&lt;&gt;"",F1221&lt;&gt;""),"The result cannot be provided if indicated as Not Done.  ","")</f>
        <v/>
      </c>
      <c r="BH1223" s="37" t="str">
        <f>IF(AZ1217="","",IF(AZ1217&lt;=AZ1211,"Visit date is not after visit or assessment dates in the prior visit.  ",""))</f>
        <v/>
      </c>
      <c r="BI1223" s="37" t="str">
        <f>IF(AZ1221&lt;&gt;"",IF(AZ1221&lt;=AZ1211,"Assessment date is not after visit or assessment dates in the prior visit.  ",""),"")</f>
        <v/>
      </c>
      <c r="BJ1223" s="37" t="str">
        <f>IF(AND(C1214="",OR(C1221&lt;&gt;"",F1221&lt;&gt;"")),"The Visit ID is missing.  ","")</f>
        <v/>
      </c>
      <c r="BK1223" s="37" t="str">
        <f>IF(AND(OR(C1221&lt;&gt;"",F1221&lt;&gt;""),C$19=""),"No V0 lesion information exists for this same lesion (if you are adding a NEW lesion, go to New Lesion section).  ","")</f>
        <v/>
      </c>
      <c r="BL1223" s="37" t="str">
        <f>IF(AND(C1221&lt;&gt;"",D1221=""),"Select a Unit.  ","")</f>
        <v/>
      </c>
      <c r="BM1223" s="37" t="str">
        <f>IF(AND(C1221&lt;&gt;"",COUNTIF(AJ$2:AJ$21,C1214)&gt;1),"Visit ID already used.  ","")</f>
        <v/>
      </c>
      <c r="CA1223" s="37" t="str">
        <f ca="1">IF(BA1223&amp;BB1223&amp;BC1223&amp;BD1223&amp;BE1223&amp;BF1223&amp;BG1223&amp;BH1223&amp;BI1223&amp;BJ1223&amp;BK1223&amp;BL1223&amp;BM1223&amp;BN1223&amp;BO1223&amp;BP1223&amp;BQ1223&amp;BR1223&amp;BS1223&amp;BT1223&amp;BU1223&amp;BV1223&amp;BW1223&amp;BX1223&amp;BY1223&amp;BZ1223&lt;&gt;"","V8Issue","V8Clean")</f>
        <v>V8Clean</v>
      </c>
      <c r="CB1223" s="65"/>
    </row>
    <row r="1224" spans="1:80" x14ac:dyDescent="0.25">
      <c r="A1224" s="50"/>
      <c r="B1224" s="77"/>
      <c r="C1224" s="77"/>
      <c r="D1224" s="77"/>
      <c r="E1224" s="77"/>
      <c r="F1224" s="77"/>
      <c r="G1224" s="77"/>
      <c r="H1224" s="77"/>
      <c r="I1224" s="77"/>
      <c r="J1224" s="77"/>
      <c r="K1224" s="77"/>
      <c r="L1224" s="77"/>
      <c r="M1224" s="77"/>
      <c r="N1224" s="77"/>
      <c r="O1224" s="77"/>
      <c r="P1224" s="77"/>
      <c r="Q1224" s="5"/>
      <c r="R1224" s="65"/>
      <c r="AN1224" s="63" t="s">
        <v>4455</v>
      </c>
      <c r="AZ1224" s="37" t="str">
        <f>IFERROR(IF(COUNTA(H1224,I1224,J1224)=3,DATE(J1224,MATCH(I1224,{"Jan";"Feb";"Mar";"Apr";"May";"Jun";"Jul";"Aug";"Sep";"Oct";"Nov";"Dec"},0),H1224),""),"")</f>
        <v/>
      </c>
      <c r="CB1224" s="65"/>
    </row>
    <row r="1225" spans="1:80" x14ac:dyDescent="0.25">
      <c r="A1225" s="50"/>
      <c r="B1225" s="5"/>
      <c r="C1225" s="7"/>
      <c r="D1225" s="7"/>
      <c r="E1225" s="7"/>
      <c r="F1225" s="7"/>
      <c r="G1225" s="5"/>
      <c r="H1225" s="12" t="s">
        <v>92</v>
      </c>
      <c r="I1225" s="5"/>
      <c r="J1225" s="5"/>
      <c r="K1225" s="5"/>
      <c r="L1225" s="50"/>
      <c r="M1225" s="5"/>
      <c r="N1225" s="5"/>
      <c r="O1225" s="5"/>
      <c r="P1225" s="5"/>
      <c r="Q1225" s="5"/>
      <c r="R1225" s="65"/>
      <c r="AN1225" s="63" t="s">
        <v>4456</v>
      </c>
      <c r="AZ1225" s="37" t="str">
        <f>IFERROR(IF(COUNTA(H1225,I1225,J1225)=3,DATE(J1225,MATCH(I1225,{"Jan";"Feb";"Mar";"Apr";"May";"Jun";"Jul";"Aug";"Sep";"Oct";"Nov";"Dec"},0),H1225),""),"")</f>
        <v/>
      </c>
      <c r="CB1225" s="65"/>
    </row>
    <row r="1226" spans="1:80" x14ac:dyDescent="0.25">
      <c r="A1226" s="50"/>
      <c r="B1226" s="5"/>
      <c r="C1226" s="7" t="s">
        <v>35</v>
      </c>
      <c r="D1226" s="7" t="s">
        <v>36</v>
      </c>
      <c r="E1226" s="7"/>
      <c r="F1226" s="7" t="s">
        <v>315</v>
      </c>
      <c r="G1226" s="5"/>
      <c r="H1226" s="7" t="s">
        <v>47</v>
      </c>
      <c r="I1226" s="7" t="s">
        <v>48</v>
      </c>
      <c r="J1226" s="7" t="s">
        <v>49</v>
      </c>
      <c r="K1226" s="5"/>
      <c r="L1226" s="50"/>
      <c r="M1226" s="5"/>
      <c r="N1226" s="5"/>
      <c r="O1226" s="5"/>
      <c r="P1226" s="5"/>
      <c r="Q1226" s="5"/>
      <c r="R1226" s="65"/>
      <c r="AN1226" s="63" t="s">
        <v>4457</v>
      </c>
      <c r="AZ1226" s="37" t="str">
        <f>IFERROR(IF(COUNTA(H1226,I1226,J1226)=3,DATE(J1226,MATCH(I1226,{"Jan";"Feb";"Mar";"Apr";"May";"Jun";"Jul";"Aug";"Sep";"Oct";"Nov";"Dec"},0),H1226),""),"")</f>
        <v/>
      </c>
      <c r="CB1226" s="65"/>
    </row>
    <row r="1227" spans="1:80" x14ac:dyDescent="0.25">
      <c r="A1227" s="50"/>
      <c r="B1227" s="39" t="str">
        <f xml:space="preserve"> C1214&amp;" Target Lesion (T2)"</f>
        <v>V8 Target Lesion (T2)</v>
      </c>
      <c r="C1227" s="16"/>
      <c r="D1227" s="15" t="s">
        <v>9</v>
      </c>
      <c r="E1227" s="5"/>
      <c r="F1227" s="17"/>
      <c r="G1227" s="5"/>
      <c r="H1227" s="32"/>
      <c r="I1227" s="32"/>
      <c r="J1227" s="32"/>
      <c r="K1227" s="5"/>
      <c r="L1227" s="50"/>
      <c r="M1227" s="50"/>
      <c r="N1227" s="50"/>
      <c r="O1227" s="50"/>
      <c r="P1227" s="50"/>
      <c r="Q1227" s="5"/>
      <c r="R1227" s="65"/>
      <c r="AN1227" s="63" t="s">
        <v>4458</v>
      </c>
      <c r="AZ1227" s="37" t="str">
        <f>IFERROR(IF(COUNTA(H1227,I1227,J1227)=3,DATE(J1227,MATCH(I1227,{"Jan";"Feb";"Mar";"Apr";"May";"Jun";"Jul";"Aug";"Sep";"Oct";"Nov";"Dec"},0),H1227),""),"")</f>
        <v/>
      </c>
      <c r="CB1227" s="65"/>
    </row>
    <row r="1228" spans="1:80" x14ac:dyDescent="0.25">
      <c r="A1228" s="50"/>
      <c r="B1228" s="8" t="s">
        <v>1331</v>
      </c>
      <c r="C1228" s="8" t="s">
        <v>1332</v>
      </c>
      <c r="D1228" s="8" t="s">
        <v>1333</v>
      </c>
      <c r="E1228" s="9"/>
      <c r="F1228" s="8" t="s">
        <v>1334</v>
      </c>
      <c r="G1228" s="9"/>
      <c r="H1228" s="8" t="s">
        <v>1335</v>
      </c>
      <c r="I1228" s="8" t="s">
        <v>1336</v>
      </c>
      <c r="J1228" s="8" t="s">
        <v>1337</v>
      </c>
      <c r="K1228" s="5"/>
      <c r="L1228" s="40"/>
      <c r="M1228" s="41"/>
      <c r="N1228" s="40"/>
      <c r="O1228" s="41"/>
      <c r="P1228" s="40"/>
      <c r="Q1228" s="5"/>
      <c r="R1228" s="65"/>
      <c r="AN1228" s="63" t="s">
        <v>4459</v>
      </c>
      <c r="AZ1228" s="37" t="str">
        <f>IFERROR(IF(COUNTA(H1228,I1228,J1228)=3,DATE(J1228,MATCH(I1228,{"Jan";"Feb";"Mar";"Apr";"May";"Jun";"Jul";"Aug";"Sep";"Oct";"Nov";"Dec"},0),H1228),""),"")</f>
        <v/>
      </c>
      <c r="CB1228" s="65"/>
    </row>
    <row r="1229" spans="1:80" x14ac:dyDescent="0.25">
      <c r="A1229" s="50"/>
      <c r="B1229" s="76" t="str">
        <f ca="1">BA1229&amp;BB1229&amp;BC1229&amp;BD1229&amp;BE1229&amp;BF1229&amp;BG1229&amp;BH1229&amp;BI1229&amp;BJ1229&amp;BK1229&amp;BL1229&amp;BM1229</f>
        <v/>
      </c>
      <c r="C1229" s="77"/>
      <c r="D1229" s="77"/>
      <c r="E1229" s="77"/>
      <c r="F1229" s="77"/>
      <c r="G1229" s="77"/>
      <c r="H1229" s="77"/>
      <c r="I1229" s="77"/>
      <c r="J1229" s="77"/>
      <c r="K1229" s="77"/>
      <c r="L1229" s="77"/>
      <c r="M1229" s="77"/>
      <c r="N1229" s="77"/>
      <c r="O1229" s="77"/>
      <c r="P1229" s="77"/>
      <c r="Q1229" s="5"/>
      <c r="R1229" s="65"/>
      <c r="AN1229" s="63" t="s">
        <v>4460</v>
      </c>
      <c r="AZ1229" s="37" t="str">
        <f>IFERROR(IF(COUNTA(H1229,I1229,J1229)=3,DATE(J1229,MATCH(I1229,{"Jan";"Feb";"Mar";"Apr";"May";"Jun";"Jul";"Aug";"Sep";"Oct";"Nov";"Dec"},0),H1229),""),"")</f>
        <v/>
      </c>
      <c r="BA1229" s="37" t="str">
        <f>IF(AND(C1217="",H1227="",C1227&lt;&gt;""),"Please enter a complete visit or assessment date.  ","")</f>
        <v/>
      </c>
      <c r="BB1229" s="37" t="str">
        <f>IF(C1227="","",IF(AND(COUNTA(C1217,D1217,E1217)&gt;1,COUNTA(C1217,D1217,E1217)&lt;3),"Please enter a complete visit date.  ",IF(COUNTA(C1217,D1217,E1217)=0,"",IF(COUNTIF(AN$2:AN$7306,C1217&amp;D1217&amp;E1217)&gt;0,"","Enter a valid visit date.  "))))</f>
        <v/>
      </c>
      <c r="BC1229" s="37" t="str">
        <f>IF(AND(COUNTA(H1227,I1227,J1227)&gt;1,COUNTA(H1227,I1227,J1227)&lt;3),"Please enter a complete assessment date.  ",IF(COUNTA(H1227,I1227,J1227)=0,"",IF(COUNTIF(AN$2:AN$7306,H1227&amp;I1227&amp;J1227)&gt;0,"","Enter a valid assessment date.  ")))</f>
        <v/>
      </c>
      <c r="BD1229" s="37" t="str">
        <f t="shared" ref="BD1229" si="612">IF(AND(C1227="",H1227&amp;I1227&amp;H1227&amp;J1227&lt;&gt;""),"Information on this lesion exists, but no evaluation result is entered.  ","")</f>
        <v/>
      </c>
      <c r="BE1229" s="37" t="str">
        <f ca="1">IF(C1227="","",IF(AZ1217="","",IF(AZ1217&gt;NOW(),"Visit date is in the future.  ","")))</f>
        <v/>
      </c>
      <c r="BF1229" s="37" t="str">
        <f t="shared" ref="BF1229" ca="1" si="613">IF(AZ1227&lt;&gt;"",IF(AZ1227&gt;NOW(),"Assessment date is in the future.  ",""),"")</f>
        <v/>
      </c>
      <c r="BG1229" s="37" t="str">
        <f t="shared" ref="BG1229" si="614">IF(AND(C1227&lt;&gt;"",F1227&lt;&gt;""),"The result cannot be provided if indicated as Not Done.  ","")</f>
        <v/>
      </c>
      <c r="BH1229" s="37" t="str">
        <f>IF(AZ1217="","",IF(AZ1217&lt;=AZ1211,"Visit date is not after visit or assessment dates in the prior visit.  ",""))</f>
        <v/>
      </c>
      <c r="BI1229" s="37" t="str">
        <f>IF(AZ1227&lt;&gt;"",IF(AZ1227&lt;=AZ1211,"Assessment date is not after visit or assessment dates in the prior visit.  ",""),"")</f>
        <v/>
      </c>
      <c r="BJ1229" s="37" t="str">
        <f>IF(AND(C1214="",OR(C1227&lt;&gt;"",F1227&lt;&gt;"")),"The Visit ID is missing.  ","")</f>
        <v/>
      </c>
      <c r="BK1229" s="37" t="str">
        <f>IF(AND(OR(C1227&lt;&gt;"",F1227&lt;&gt;""),C$25=""),"No V0 lesion information exists for this same lesion (if you are adding a NEW lesion, go to New Lesion section).  ","")</f>
        <v/>
      </c>
      <c r="BL1229" s="37" t="str">
        <f t="shared" ref="BL1229" si="615">IF(AND(C1227&lt;&gt;"",D1227=""),"Select a Unit.  ","")</f>
        <v/>
      </c>
      <c r="BM1229" s="37" t="str">
        <f>IF(AND(C1227&lt;&gt;"",COUNTIF(AJ$2:AJ$21,C1214)&gt;1),"Visit ID already used.  ","")</f>
        <v/>
      </c>
      <c r="CA1229" s="37" t="str">
        <f ca="1">IF(BA1229&amp;BB1229&amp;BC1229&amp;BD1229&amp;BE1229&amp;BF1229&amp;BG1229&amp;BH1229&amp;BI1229&amp;BJ1229&amp;BK1229&amp;BL1229&amp;BM1229&amp;BN1229&amp;BO1229&amp;BP1229&amp;BQ1229&amp;BR1229&amp;BS1229&amp;BT1229&amp;BU1229&amp;BV1229&amp;BW1229&amp;BX1229&amp;BY1229&amp;BZ1229&lt;&gt;"","V8Issue","V8Clean")</f>
        <v>V8Clean</v>
      </c>
      <c r="CB1229" s="65"/>
    </row>
    <row r="1230" spans="1:80" x14ac:dyDescent="0.25">
      <c r="A1230" s="50"/>
      <c r="B1230" s="77"/>
      <c r="C1230" s="77"/>
      <c r="D1230" s="77"/>
      <c r="E1230" s="77"/>
      <c r="F1230" s="77"/>
      <c r="G1230" s="77"/>
      <c r="H1230" s="77"/>
      <c r="I1230" s="77"/>
      <c r="J1230" s="77"/>
      <c r="K1230" s="77"/>
      <c r="L1230" s="77"/>
      <c r="M1230" s="77"/>
      <c r="N1230" s="77"/>
      <c r="O1230" s="77"/>
      <c r="P1230" s="77"/>
      <c r="Q1230" s="5"/>
      <c r="R1230" s="65"/>
      <c r="AN1230" s="63" t="s">
        <v>4461</v>
      </c>
      <c r="AZ1230" s="37" t="str">
        <f>IFERROR(IF(COUNTA(H1230,I1230,J1230)=3,DATE(J1230,MATCH(I1230,{"Jan";"Feb";"Mar";"Apr";"May";"Jun";"Jul";"Aug";"Sep";"Oct";"Nov";"Dec"},0),H1230),""),"")</f>
        <v/>
      </c>
      <c r="CB1230" s="65"/>
    </row>
    <row r="1231" spans="1:80" x14ac:dyDescent="0.25">
      <c r="A1231" s="50"/>
      <c r="B1231" s="5"/>
      <c r="C1231" s="7"/>
      <c r="D1231" s="7"/>
      <c r="E1231" s="7"/>
      <c r="F1231" s="7"/>
      <c r="G1231" s="5"/>
      <c r="H1231" s="12" t="s">
        <v>92</v>
      </c>
      <c r="I1231" s="5"/>
      <c r="J1231" s="5"/>
      <c r="K1231" s="5"/>
      <c r="L1231" s="50"/>
      <c r="M1231" s="5"/>
      <c r="N1231" s="5"/>
      <c r="O1231" s="5"/>
      <c r="P1231" s="5"/>
      <c r="Q1231" s="5"/>
      <c r="R1231" s="65"/>
      <c r="AN1231" s="63" t="s">
        <v>4462</v>
      </c>
      <c r="AZ1231" s="37" t="str">
        <f>IFERROR(IF(COUNTA(H1231,I1231,J1231)=3,DATE(J1231,MATCH(I1231,{"Jan";"Feb";"Mar";"Apr";"May";"Jun";"Jul";"Aug";"Sep";"Oct";"Nov";"Dec"},0),H1231),""),"")</f>
        <v/>
      </c>
      <c r="CB1231" s="65"/>
    </row>
    <row r="1232" spans="1:80" x14ac:dyDescent="0.25">
      <c r="A1232" s="50"/>
      <c r="B1232" s="5"/>
      <c r="C1232" s="7" t="s">
        <v>35</v>
      </c>
      <c r="D1232" s="7" t="s">
        <v>36</v>
      </c>
      <c r="E1232" s="7"/>
      <c r="F1232" s="7" t="s">
        <v>315</v>
      </c>
      <c r="G1232" s="5"/>
      <c r="H1232" s="7" t="s">
        <v>47</v>
      </c>
      <c r="I1232" s="7" t="s">
        <v>48</v>
      </c>
      <c r="J1232" s="7" t="s">
        <v>49</v>
      </c>
      <c r="K1232" s="5"/>
      <c r="L1232" s="50"/>
      <c r="M1232" s="5"/>
      <c r="N1232" s="5"/>
      <c r="O1232" s="5"/>
      <c r="P1232" s="5"/>
      <c r="Q1232" s="5"/>
      <c r="R1232" s="65"/>
      <c r="AN1232" s="63" t="s">
        <v>4463</v>
      </c>
      <c r="AZ1232" s="37" t="str">
        <f>IFERROR(IF(COUNTA(H1232,I1232,J1232)=3,DATE(J1232,MATCH(I1232,{"Jan";"Feb";"Mar";"Apr";"May";"Jun";"Jul";"Aug";"Sep";"Oct";"Nov";"Dec"},0),H1232),""),"")</f>
        <v/>
      </c>
      <c r="CB1232" s="65"/>
    </row>
    <row r="1233" spans="1:80" x14ac:dyDescent="0.25">
      <c r="A1233" s="50"/>
      <c r="B1233" s="39" t="str">
        <f xml:space="preserve"> C1214&amp;"  Target Lesion (T3)"</f>
        <v>V8  Target Lesion (T3)</v>
      </c>
      <c r="C1233" s="16"/>
      <c r="D1233" s="15" t="s">
        <v>9</v>
      </c>
      <c r="E1233" s="5"/>
      <c r="F1233" s="17"/>
      <c r="G1233" s="5"/>
      <c r="H1233" s="32"/>
      <c r="I1233" s="32"/>
      <c r="J1233" s="32"/>
      <c r="K1233" s="5"/>
      <c r="L1233" s="50"/>
      <c r="M1233" s="50"/>
      <c r="N1233" s="50"/>
      <c r="O1233" s="50"/>
      <c r="P1233" s="50"/>
      <c r="Q1233" s="5"/>
      <c r="R1233" s="65"/>
      <c r="AN1233" s="63" t="s">
        <v>4464</v>
      </c>
      <c r="AZ1233" s="37" t="str">
        <f>IFERROR(IF(COUNTA(H1233,I1233,J1233)=3,DATE(J1233,MATCH(I1233,{"Jan";"Feb";"Mar";"Apr";"May";"Jun";"Jul";"Aug";"Sep";"Oct";"Nov";"Dec"},0),H1233),""),"")</f>
        <v/>
      </c>
      <c r="CB1233" s="65"/>
    </row>
    <row r="1234" spans="1:80" x14ac:dyDescent="0.25">
      <c r="A1234" s="50"/>
      <c r="B1234" s="8" t="s">
        <v>1338</v>
      </c>
      <c r="C1234" s="8" t="s">
        <v>1339</v>
      </c>
      <c r="D1234" s="8" t="s">
        <v>1340</v>
      </c>
      <c r="E1234" s="9"/>
      <c r="F1234" s="8" t="s">
        <v>1341</v>
      </c>
      <c r="G1234" s="9"/>
      <c r="H1234" s="8" t="s">
        <v>1342</v>
      </c>
      <c r="I1234" s="8" t="s">
        <v>1343</v>
      </c>
      <c r="J1234" s="8" t="s">
        <v>1344</v>
      </c>
      <c r="K1234" s="5"/>
      <c r="L1234" s="40"/>
      <c r="M1234" s="41"/>
      <c r="N1234" s="40"/>
      <c r="O1234" s="41"/>
      <c r="P1234" s="40"/>
      <c r="Q1234" s="5"/>
      <c r="R1234" s="65"/>
      <c r="AN1234" s="63" t="s">
        <v>4465</v>
      </c>
      <c r="AZ1234" s="37" t="str">
        <f>IFERROR(IF(COUNTA(H1234,I1234,J1234)=3,DATE(J1234,MATCH(I1234,{"Jan";"Feb";"Mar";"Apr";"May";"Jun";"Jul";"Aug";"Sep";"Oct";"Nov";"Dec"},0),H1234),""),"")</f>
        <v/>
      </c>
      <c r="CB1234" s="65"/>
    </row>
    <row r="1235" spans="1:80" x14ac:dyDescent="0.25">
      <c r="A1235" s="50"/>
      <c r="B1235" s="76" t="str">
        <f ca="1">BA1235&amp;BB1235&amp;BC1235&amp;BD1235&amp;BE1235&amp;BF1235&amp;BG1235&amp;BH1235&amp;BI1235&amp;BJ1235&amp;BK1235&amp;BL1235&amp;BM1235</f>
        <v/>
      </c>
      <c r="C1235" s="77"/>
      <c r="D1235" s="77"/>
      <c r="E1235" s="77"/>
      <c r="F1235" s="77"/>
      <c r="G1235" s="77"/>
      <c r="H1235" s="77"/>
      <c r="I1235" s="77"/>
      <c r="J1235" s="77"/>
      <c r="K1235" s="77"/>
      <c r="L1235" s="77"/>
      <c r="M1235" s="77"/>
      <c r="N1235" s="77"/>
      <c r="O1235" s="77"/>
      <c r="P1235" s="77"/>
      <c r="Q1235" s="5"/>
      <c r="R1235" s="65"/>
      <c r="AN1235" s="63" t="s">
        <v>4466</v>
      </c>
      <c r="AZ1235" s="37" t="str">
        <f>IFERROR(IF(COUNTA(H1235,I1235,J1235)=3,DATE(J1235,MATCH(I1235,{"Jan";"Feb";"Mar";"Apr";"May";"Jun";"Jul";"Aug";"Sep";"Oct";"Nov";"Dec"},0),H1235),""),"")</f>
        <v/>
      </c>
      <c r="BA1235" s="37" t="str">
        <f>IF(AND(C1217="",H1233="",C1233&lt;&gt;""),"Please enter a complete visit or assessment date.  ","")</f>
        <v/>
      </c>
      <c r="BB1235" s="37" t="str">
        <f>IF(C1233="","",IF(AND(COUNTA(C1217,D1217,E1217)&gt;1,COUNTA(C1217,D1217,E1217)&lt;3),"Please enter a complete visit date.  ",IF(COUNTA(C1217,D1217,E1217)=0,"",IF(COUNTIF(AN$2:AN$7306,C1217&amp;D1217&amp;E1217)&gt;0,"","Enter a valid visit date.  "))))</f>
        <v/>
      </c>
      <c r="BC1235" s="37" t="str">
        <f>IF(AND(COUNTA(H1233,I1233,J1233)&gt;1,COUNTA(H1233,I1233,J1233)&lt;3),"Please enter a complete assessment date.  ",IF(COUNTA(H1233,I1233,J1233)=0,"",IF(COUNTIF(AN$2:AN$7306,H1233&amp;I1233&amp;J1233)&gt;0,"","Enter a valid assessment date.  ")))</f>
        <v/>
      </c>
      <c r="BD1235" s="37" t="str">
        <f t="shared" ref="BD1235" si="616">IF(AND(C1233="",H1233&amp;I1233&amp;H1233&amp;J1233&lt;&gt;""),"Information on this lesion exists, but no evaluation result is entered.  ","")</f>
        <v/>
      </c>
      <c r="BE1235" s="37" t="str">
        <f ca="1">IF(C1233="","",IF(AZ1217="","",IF(AZ1217&gt;NOW(),"Visit date is in the future.  ","")))</f>
        <v/>
      </c>
      <c r="BF1235" s="37" t="str">
        <f t="shared" ref="BF1235" ca="1" si="617">IF(AZ1233&lt;&gt;"",IF(AZ1233&gt;NOW(),"Assessment date is in the future.  ",""),"")</f>
        <v/>
      </c>
      <c r="BG1235" s="37" t="str">
        <f t="shared" ref="BG1235" si="618">IF(AND(C1233&lt;&gt;"",F1233&lt;&gt;""),"The result cannot be provided if indicated as Not Done.  ","")</f>
        <v/>
      </c>
      <c r="BH1235" s="37" t="str">
        <f>IF(AZ1217="","",IF(AZ1217&lt;=AZ1211,"Visit date is not after visit or assessment dates in the prior visit.  ",""))</f>
        <v/>
      </c>
      <c r="BI1235" s="37" t="str">
        <f>IF(AZ1233&lt;&gt;"",IF(AZ1233&lt;=AZ1211,"Assessment date is not after visit or assessment dates in the prior visit.  ",""),"")</f>
        <v/>
      </c>
      <c r="BJ1235" s="37" t="str">
        <f>IF(AND(C1214="",OR(C1233&lt;&gt;"",F1233&lt;&gt;"")),"The Visit ID is missing.  ","")</f>
        <v/>
      </c>
      <c r="BK1235" s="37" t="str">
        <f>IF(AND(OR(C1233&lt;&gt;"",F1233&lt;&gt;""),C$31=""),"No V0 lesion information exists for this same lesion (if you are adding a NEW lesion, go to New Lesion section).  ","")</f>
        <v/>
      </c>
      <c r="BL1235" s="37" t="str">
        <f t="shared" ref="BL1235" si="619">IF(AND(C1233&lt;&gt;"",D1233=""),"Select a Unit.  ","")</f>
        <v/>
      </c>
      <c r="BM1235" s="37" t="str">
        <f>IF(AND(C1233&lt;&gt;"",COUNTIF(AJ$2:AJ$21,C1214)&gt;1),"Visit ID already used.  ","")</f>
        <v/>
      </c>
      <c r="CA1235" s="37" t="str">
        <f ca="1">IF(BA1235&amp;BB1235&amp;BC1235&amp;BD1235&amp;BE1235&amp;BF1235&amp;BG1235&amp;BH1235&amp;BI1235&amp;BJ1235&amp;BK1235&amp;BL1235&amp;BM1235&amp;BN1235&amp;BO1235&amp;BP1235&amp;BQ1235&amp;BR1235&amp;BS1235&amp;BT1235&amp;BU1235&amp;BV1235&amp;BW1235&amp;BX1235&amp;BY1235&amp;BZ1235&lt;&gt;"","V8Issue","V8Clean")</f>
        <v>V8Clean</v>
      </c>
      <c r="CB1235" s="65"/>
    </row>
    <row r="1236" spans="1:80" x14ac:dyDescent="0.25">
      <c r="A1236" s="50"/>
      <c r="B1236" s="77"/>
      <c r="C1236" s="77"/>
      <c r="D1236" s="77"/>
      <c r="E1236" s="77"/>
      <c r="F1236" s="77"/>
      <c r="G1236" s="77"/>
      <c r="H1236" s="77"/>
      <c r="I1236" s="77"/>
      <c r="J1236" s="77"/>
      <c r="K1236" s="77"/>
      <c r="L1236" s="77"/>
      <c r="M1236" s="77"/>
      <c r="N1236" s="77"/>
      <c r="O1236" s="77"/>
      <c r="P1236" s="77"/>
      <c r="Q1236" s="5"/>
      <c r="R1236" s="65"/>
      <c r="AN1236" s="63" t="s">
        <v>4467</v>
      </c>
      <c r="AZ1236" s="37" t="str">
        <f>IFERROR(IF(COUNTA(H1236,I1236,J1236)=3,DATE(J1236,MATCH(I1236,{"Jan";"Feb";"Mar";"Apr";"May";"Jun";"Jul";"Aug";"Sep";"Oct";"Nov";"Dec"},0),H1236),""),"")</f>
        <v/>
      </c>
      <c r="CB1236" s="65"/>
    </row>
    <row r="1237" spans="1:80" x14ac:dyDescent="0.25">
      <c r="A1237" s="50"/>
      <c r="B1237" s="5"/>
      <c r="C1237" s="7"/>
      <c r="D1237" s="7"/>
      <c r="E1237" s="7"/>
      <c r="F1237" s="7"/>
      <c r="G1237" s="5"/>
      <c r="H1237" s="12" t="s">
        <v>92</v>
      </c>
      <c r="I1237" s="5"/>
      <c r="J1237" s="5"/>
      <c r="K1237" s="5"/>
      <c r="L1237" s="50"/>
      <c r="M1237" s="5"/>
      <c r="N1237" s="5"/>
      <c r="O1237" s="5"/>
      <c r="P1237" s="5"/>
      <c r="Q1237" s="5"/>
      <c r="R1237" s="65"/>
      <c r="AN1237" s="63" t="s">
        <v>4468</v>
      </c>
      <c r="AZ1237" s="37" t="str">
        <f>IFERROR(IF(COUNTA(H1237,I1237,J1237)=3,DATE(J1237,MATCH(I1237,{"Jan";"Feb";"Mar";"Apr";"May";"Jun";"Jul";"Aug";"Sep";"Oct";"Nov";"Dec"},0),H1237),""),"")</f>
        <v/>
      </c>
      <c r="CB1237" s="65"/>
    </row>
    <row r="1238" spans="1:80" x14ac:dyDescent="0.25">
      <c r="A1238" s="50"/>
      <c r="B1238" s="5"/>
      <c r="C1238" s="7" t="s">
        <v>35</v>
      </c>
      <c r="D1238" s="7" t="s">
        <v>36</v>
      </c>
      <c r="E1238" s="7"/>
      <c r="F1238" s="7" t="s">
        <v>315</v>
      </c>
      <c r="G1238" s="5"/>
      <c r="H1238" s="7" t="s">
        <v>47</v>
      </c>
      <c r="I1238" s="7" t="s">
        <v>48</v>
      </c>
      <c r="J1238" s="7" t="s">
        <v>49</v>
      </c>
      <c r="K1238" s="5"/>
      <c r="L1238" s="50"/>
      <c r="M1238" s="5"/>
      <c r="N1238" s="5"/>
      <c r="O1238" s="5"/>
      <c r="P1238" s="5"/>
      <c r="Q1238" s="5"/>
      <c r="R1238" s="65"/>
      <c r="AN1238" s="63" t="s">
        <v>4469</v>
      </c>
      <c r="AZ1238" s="37" t="str">
        <f>IFERROR(IF(COUNTA(H1238,I1238,J1238)=3,DATE(J1238,MATCH(I1238,{"Jan";"Feb";"Mar";"Apr";"May";"Jun";"Jul";"Aug";"Sep";"Oct";"Nov";"Dec"},0),H1238),""),"")</f>
        <v/>
      </c>
      <c r="CB1238" s="65"/>
    </row>
    <row r="1239" spans="1:80" x14ac:dyDescent="0.25">
      <c r="A1239" s="50"/>
      <c r="B1239" s="39" t="str">
        <f xml:space="preserve"> C1214&amp;"  Target Lesion (T4)"</f>
        <v>V8  Target Lesion (T4)</v>
      </c>
      <c r="C1239" s="16"/>
      <c r="D1239" s="15" t="s">
        <v>9</v>
      </c>
      <c r="E1239" s="5"/>
      <c r="F1239" s="17"/>
      <c r="G1239" s="5"/>
      <c r="H1239" s="32"/>
      <c r="I1239" s="32"/>
      <c r="J1239" s="32"/>
      <c r="K1239" s="5"/>
      <c r="L1239" s="50"/>
      <c r="M1239" s="50"/>
      <c r="N1239" s="50"/>
      <c r="O1239" s="50"/>
      <c r="P1239" s="50"/>
      <c r="Q1239" s="5"/>
      <c r="R1239" s="65"/>
      <c r="AN1239" s="63" t="s">
        <v>4470</v>
      </c>
      <c r="AZ1239" s="37" t="str">
        <f>IFERROR(IF(COUNTA(H1239,I1239,J1239)=3,DATE(J1239,MATCH(I1239,{"Jan";"Feb";"Mar";"Apr";"May";"Jun";"Jul";"Aug";"Sep";"Oct";"Nov";"Dec"},0),H1239),""),"")</f>
        <v/>
      </c>
      <c r="CB1239" s="65"/>
    </row>
    <row r="1240" spans="1:80" x14ac:dyDescent="0.25">
      <c r="A1240" s="50"/>
      <c r="B1240" s="8" t="s">
        <v>1345</v>
      </c>
      <c r="C1240" s="8" t="s">
        <v>1346</v>
      </c>
      <c r="D1240" s="8" t="s">
        <v>1347</v>
      </c>
      <c r="E1240" s="9"/>
      <c r="F1240" s="8" t="s">
        <v>1348</v>
      </c>
      <c r="G1240" s="9"/>
      <c r="H1240" s="8" t="s">
        <v>1349</v>
      </c>
      <c r="I1240" s="8" t="s">
        <v>1350</v>
      </c>
      <c r="J1240" s="8" t="s">
        <v>1351</v>
      </c>
      <c r="K1240" s="5"/>
      <c r="L1240" s="40"/>
      <c r="M1240" s="41"/>
      <c r="N1240" s="40"/>
      <c r="O1240" s="41"/>
      <c r="P1240" s="40"/>
      <c r="Q1240" s="5"/>
      <c r="R1240" s="65"/>
      <c r="AN1240" s="63" t="s">
        <v>4471</v>
      </c>
      <c r="AZ1240" s="37" t="str">
        <f>IFERROR(IF(COUNTA(H1240,I1240,J1240)=3,DATE(J1240,MATCH(I1240,{"Jan";"Feb";"Mar";"Apr";"May";"Jun";"Jul";"Aug";"Sep";"Oct";"Nov";"Dec"},0),H1240),""),"")</f>
        <v/>
      </c>
      <c r="CB1240" s="65"/>
    </row>
    <row r="1241" spans="1:80" x14ac:dyDescent="0.25">
      <c r="A1241" s="50"/>
      <c r="B1241" s="76" t="str">
        <f ca="1">BA1241&amp;BB1241&amp;BC1241&amp;BD1241&amp;BE1241&amp;BF1241&amp;BG1241&amp;BH1241&amp;BI1241&amp;BJ1241&amp;BK1241&amp;BL1241&amp;BM1241</f>
        <v/>
      </c>
      <c r="C1241" s="77"/>
      <c r="D1241" s="77"/>
      <c r="E1241" s="77"/>
      <c r="F1241" s="77"/>
      <c r="G1241" s="77"/>
      <c r="H1241" s="77"/>
      <c r="I1241" s="77"/>
      <c r="J1241" s="77"/>
      <c r="K1241" s="77"/>
      <c r="L1241" s="77"/>
      <c r="M1241" s="77"/>
      <c r="N1241" s="77"/>
      <c r="O1241" s="77"/>
      <c r="P1241" s="77"/>
      <c r="Q1241" s="5"/>
      <c r="R1241" s="65"/>
      <c r="AN1241" s="63" t="s">
        <v>4472</v>
      </c>
      <c r="AZ1241" s="37" t="str">
        <f>IFERROR(IF(COUNTA(H1241,I1241,J1241)=3,DATE(J1241,MATCH(I1241,{"Jan";"Feb";"Mar";"Apr";"May";"Jun";"Jul";"Aug";"Sep";"Oct";"Nov";"Dec"},0),H1241),""),"")</f>
        <v/>
      </c>
      <c r="BA1241" s="37" t="str">
        <f>IF(AND(C1217="",H1239="",C1239&lt;&gt;""),"Please enter a complete visit or assessment date.  ","")</f>
        <v/>
      </c>
      <c r="BB1241" s="37" t="str">
        <f>IF(C1239="","",IF(AND(COUNTA(C1217,D1217,E1217)&gt;1,COUNTA(C1217,D1217,E1217)&lt;3),"Please enter a complete visit date.  ",IF(COUNTA(C1217,D1217,E1217)=0,"",IF(COUNTIF(AN$2:AN$7306,C1217&amp;D1217&amp;E1217)&gt;0,"","Enter a valid visit date.  "))))</f>
        <v/>
      </c>
      <c r="BC1241" s="37" t="str">
        <f>IF(AND(COUNTA(H1239,I1239,J1239)&gt;1,COUNTA(H1239,I1239,J1239)&lt;3),"Please enter a complete assessment date.  ",IF(COUNTA(H1239,I1239,J1239)=0,"",IF(COUNTIF(AN$2:AN$7306,H1239&amp;I1239&amp;J1239)&gt;0,"","Enter a valid assessment date.  ")))</f>
        <v/>
      </c>
      <c r="BD1241" s="37" t="str">
        <f t="shared" ref="BD1241" si="620">IF(AND(C1239="",H1239&amp;I1239&amp;H1239&amp;J1239&lt;&gt;""),"Information on this lesion exists, but no evaluation result is entered.  ","")</f>
        <v/>
      </c>
      <c r="BE1241" s="37" t="str">
        <f ca="1">IF(C1239="","",IF(AZ1217="","",IF(AZ1217&gt;NOW(),"Visit date is in the future.  ","")))</f>
        <v/>
      </c>
      <c r="BF1241" s="37" t="str">
        <f t="shared" ref="BF1241" ca="1" si="621">IF(AZ1239&lt;&gt;"",IF(AZ1239&gt;NOW(),"Assessment date is in the future.  ",""),"")</f>
        <v/>
      </c>
      <c r="BG1241" s="37" t="str">
        <f t="shared" ref="BG1241" si="622">IF(AND(C1239&lt;&gt;"",F1239&lt;&gt;""),"The result cannot be provided if indicated as Not Done.  ","")</f>
        <v/>
      </c>
      <c r="BH1241" s="37" t="str">
        <f>IF(AZ1217="","",IF(AZ1217&lt;=AZ1211,"Visit date is not after visit or assessment dates in the prior visit.  ",""))</f>
        <v/>
      </c>
      <c r="BI1241" s="37" t="str">
        <f>IF(AZ1239&lt;&gt;"",IF(AZ1239&lt;=AZ1211,"Assessment date is not after visit or assessment dates in the prior visit.  ",""),"")</f>
        <v/>
      </c>
      <c r="BJ1241" s="37" t="str">
        <f>IF(AND(C1214="",OR(C1239&lt;&gt;"",F1239&lt;&gt;"")),"The Visit ID is missing.  ","")</f>
        <v/>
      </c>
      <c r="BK1241" s="37" t="str">
        <f>IF(AND(OR(C1239&lt;&gt;"",F1239&lt;&gt;""),C$37=""),"No V0 lesion information exists for this same lesion (if you are adding a NEW lesion, go to New Lesion section).  ","")</f>
        <v/>
      </c>
      <c r="BL1241" s="37" t="str">
        <f t="shared" ref="BL1241" si="623">IF(AND(C1239&lt;&gt;"",D1239=""),"Select a Unit.  ","")</f>
        <v/>
      </c>
      <c r="BM1241" s="37" t="str">
        <f>IF(AND(C1239&lt;&gt;"",COUNTIF(AJ$2:AJ$21,C1214)&gt;1),"Visit ID already used.  ","")</f>
        <v/>
      </c>
      <c r="CA1241" s="37" t="str">
        <f ca="1">IF(BA1241&amp;BB1241&amp;BC1241&amp;BD1241&amp;BE1241&amp;BF1241&amp;BG1241&amp;BH1241&amp;BI1241&amp;BJ1241&amp;BK1241&amp;BL1241&amp;BM1241&amp;BN1241&amp;BO1241&amp;BP1241&amp;BQ1241&amp;BR1241&amp;BS1241&amp;BT1241&amp;BU1241&amp;BV1241&amp;BW1241&amp;BX1241&amp;BY1241&amp;BZ1241&lt;&gt;"","V8Issue","V8Clean")</f>
        <v>V8Clean</v>
      </c>
      <c r="CB1241" s="65"/>
    </row>
    <row r="1242" spans="1:80" x14ac:dyDescent="0.25">
      <c r="A1242" s="50"/>
      <c r="B1242" s="77"/>
      <c r="C1242" s="77"/>
      <c r="D1242" s="77"/>
      <c r="E1242" s="77"/>
      <c r="F1242" s="77"/>
      <c r="G1242" s="77"/>
      <c r="H1242" s="77"/>
      <c r="I1242" s="77"/>
      <c r="J1242" s="77"/>
      <c r="K1242" s="77"/>
      <c r="L1242" s="77"/>
      <c r="M1242" s="77"/>
      <c r="N1242" s="77"/>
      <c r="O1242" s="77"/>
      <c r="P1242" s="77"/>
      <c r="Q1242" s="50"/>
      <c r="R1242" s="65"/>
      <c r="S1242" s="67"/>
      <c r="T1242" s="67"/>
      <c r="U1242" s="67"/>
      <c r="V1242" s="67"/>
      <c r="W1242" s="67"/>
      <c r="X1242" s="67"/>
      <c r="Y1242" s="67"/>
      <c r="Z1242" s="67"/>
      <c r="AA1242" s="67"/>
      <c r="AB1242" s="67"/>
      <c r="AC1242" s="67"/>
      <c r="AD1242" s="67"/>
      <c r="AE1242" s="67"/>
      <c r="AF1242" s="67"/>
      <c r="AG1242" s="67"/>
      <c r="AH1242" s="67"/>
      <c r="AI1242" s="67"/>
      <c r="AK1242" s="67"/>
      <c r="AL1242" s="67"/>
      <c r="AM1242" s="67"/>
      <c r="AN1242" s="63" t="s">
        <v>4473</v>
      </c>
      <c r="AO1242" s="67"/>
      <c r="AP1242" s="67"/>
      <c r="AQ1242" s="67"/>
      <c r="AR1242" s="67"/>
      <c r="AS1242" s="67"/>
      <c r="AT1242" s="67"/>
      <c r="AU1242" s="67"/>
      <c r="AV1242" s="67"/>
      <c r="AW1242" s="67"/>
      <c r="AX1242" s="67"/>
      <c r="AY1242" s="67"/>
      <c r="AZ1242" s="37" t="str">
        <f>IFERROR(IF(COUNTA(H1242,I1242,J1242)=3,DATE(J1242,MATCH(I1242,{"Jan";"Feb";"Mar";"Apr";"May";"Jun";"Jul";"Aug";"Sep";"Oct";"Nov";"Dec"},0),H1242),""),"")</f>
        <v/>
      </c>
      <c r="CB1242" s="65"/>
    </row>
    <row r="1243" spans="1:80" x14ac:dyDescent="0.25">
      <c r="A1243" s="50"/>
      <c r="B1243" s="5"/>
      <c r="C1243" s="7"/>
      <c r="D1243" s="7"/>
      <c r="E1243" s="7"/>
      <c r="F1243" s="7"/>
      <c r="G1243" s="5"/>
      <c r="H1243" s="12" t="s">
        <v>92</v>
      </c>
      <c r="I1243" s="5"/>
      <c r="J1243" s="5"/>
      <c r="K1243" s="5"/>
      <c r="L1243" s="50"/>
      <c r="M1243" s="5"/>
      <c r="N1243" s="5"/>
      <c r="O1243" s="5"/>
      <c r="P1243" s="5"/>
      <c r="Q1243" s="50"/>
      <c r="R1243" s="65"/>
      <c r="S1243" s="67"/>
      <c r="T1243" s="67"/>
      <c r="U1243" s="67"/>
      <c r="V1243" s="67"/>
      <c r="W1243" s="67"/>
      <c r="X1243" s="67"/>
      <c r="Y1243" s="67"/>
      <c r="Z1243" s="67"/>
      <c r="AA1243" s="67"/>
      <c r="AB1243" s="67"/>
      <c r="AC1243" s="67"/>
      <c r="AD1243" s="67"/>
      <c r="AE1243" s="67"/>
      <c r="AF1243" s="67"/>
      <c r="AG1243" s="67"/>
      <c r="AH1243" s="67"/>
      <c r="AI1243" s="67"/>
      <c r="AK1243" s="67"/>
      <c r="AL1243" s="67"/>
      <c r="AM1243" s="67"/>
      <c r="AN1243" s="63" t="s">
        <v>4474</v>
      </c>
      <c r="AO1243" s="67"/>
      <c r="AP1243" s="67"/>
      <c r="AQ1243" s="67"/>
      <c r="AR1243" s="67"/>
      <c r="AS1243" s="67"/>
      <c r="AT1243" s="67"/>
      <c r="AU1243" s="67"/>
      <c r="AV1243" s="67"/>
      <c r="AW1243" s="67"/>
      <c r="AX1243" s="67"/>
      <c r="AY1243" s="67"/>
      <c r="AZ1243" s="37" t="str">
        <f>IFERROR(IF(COUNTA(H1243,I1243,J1243)=3,DATE(J1243,MATCH(I1243,{"Jan";"Feb";"Mar";"Apr";"May";"Jun";"Jul";"Aug";"Sep";"Oct";"Nov";"Dec"},0),H1243),""),"")</f>
        <v/>
      </c>
      <c r="CB1243" s="65"/>
    </row>
    <row r="1244" spans="1:80" x14ac:dyDescent="0.25">
      <c r="A1244" s="50"/>
      <c r="B1244" s="5"/>
      <c r="C1244" s="7" t="s">
        <v>35</v>
      </c>
      <c r="D1244" s="7" t="s">
        <v>36</v>
      </c>
      <c r="E1244" s="7"/>
      <c r="F1244" s="7" t="s">
        <v>315</v>
      </c>
      <c r="G1244" s="5"/>
      <c r="H1244" s="7" t="s">
        <v>47</v>
      </c>
      <c r="I1244" s="7" t="s">
        <v>48</v>
      </c>
      <c r="J1244" s="7" t="s">
        <v>49</v>
      </c>
      <c r="K1244" s="5"/>
      <c r="L1244" s="50"/>
      <c r="M1244" s="5"/>
      <c r="N1244" s="5"/>
      <c r="O1244" s="5"/>
      <c r="P1244" s="5"/>
      <c r="Q1244" s="50"/>
      <c r="R1244" s="65"/>
      <c r="S1244" s="67"/>
      <c r="T1244" s="67"/>
      <c r="U1244" s="67"/>
      <c r="V1244" s="67"/>
      <c r="W1244" s="67"/>
      <c r="X1244" s="67"/>
      <c r="Y1244" s="67"/>
      <c r="Z1244" s="67"/>
      <c r="AA1244" s="67"/>
      <c r="AB1244" s="67"/>
      <c r="AC1244" s="67"/>
      <c r="AD1244" s="67"/>
      <c r="AE1244" s="67"/>
      <c r="AF1244" s="67"/>
      <c r="AG1244" s="67"/>
      <c r="AH1244" s="67"/>
      <c r="AI1244" s="67"/>
      <c r="AK1244" s="67"/>
      <c r="AL1244" s="67"/>
      <c r="AM1244" s="67"/>
      <c r="AN1244" s="63" t="s">
        <v>4475</v>
      </c>
      <c r="AO1244" s="67"/>
      <c r="AP1244" s="67"/>
      <c r="AQ1244" s="67"/>
      <c r="AR1244" s="67"/>
      <c r="AS1244" s="67"/>
      <c r="AT1244" s="67"/>
      <c r="AU1244" s="67"/>
      <c r="AV1244" s="67"/>
      <c r="AW1244" s="67"/>
      <c r="AX1244" s="67"/>
      <c r="AY1244" s="67"/>
      <c r="AZ1244" s="37" t="str">
        <f>IFERROR(IF(COUNTA(H1244,I1244,J1244)=3,DATE(J1244,MATCH(I1244,{"Jan";"Feb";"Mar";"Apr";"May";"Jun";"Jul";"Aug";"Sep";"Oct";"Nov";"Dec"},0),H1244),""),"")</f>
        <v/>
      </c>
      <c r="CB1244" s="65"/>
    </row>
    <row r="1245" spans="1:80" x14ac:dyDescent="0.25">
      <c r="A1245" s="50"/>
      <c r="B1245" s="39" t="str">
        <f xml:space="preserve"> C1214&amp;"  Target Lesion (T5)"</f>
        <v>V8  Target Lesion (T5)</v>
      </c>
      <c r="C1245" s="16"/>
      <c r="D1245" s="15" t="s">
        <v>9</v>
      </c>
      <c r="E1245" s="5"/>
      <c r="F1245" s="17"/>
      <c r="G1245" s="5"/>
      <c r="H1245" s="32"/>
      <c r="I1245" s="32"/>
      <c r="J1245" s="32"/>
      <c r="K1245" s="5"/>
      <c r="L1245" s="50"/>
      <c r="M1245" s="50"/>
      <c r="N1245" s="50"/>
      <c r="O1245" s="50"/>
      <c r="P1245" s="50"/>
      <c r="Q1245" s="50"/>
      <c r="R1245" s="65"/>
      <c r="S1245" s="67"/>
      <c r="T1245" s="67"/>
      <c r="U1245" s="67"/>
      <c r="V1245" s="67"/>
      <c r="W1245" s="67"/>
      <c r="X1245" s="67"/>
      <c r="Y1245" s="67"/>
      <c r="Z1245" s="67"/>
      <c r="AA1245" s="67"/>
      <c r="AB1245" s="67"/>
      <c r="AC1245" s="67"/>
      <c r="AD1245" s="67"/>
      <c r="AE1245" s="67"/>
      <c r="AF1245" s="67"/>
      <c r="AG1245" s="67"/>
      <c r="AH1245" s="67"/>
      <c r="AI1245" s="67"/>
      <c r="AK1245" s="67"/>
      <c r="AL1245" s="67"/>
      <c r="AM1245" s="67"/>
      <c r="AN1245" s="63" t="s">
        <v>4476</v>
      </c>
      <c r="AO1245" s="67"/>
      <c r="AP1245" s="67"/>
      <c r="AQ1245" s="67"/>
      <c r="AR1245" s="67"/>
      <c r="AS1245" s="67"/>
      <c r="AT1245" s="67"/>
      <c r="AU1245" s="67"/>
      <c r="AV1245" s="67"/>
      <c r="AW1245" s="67"/>
      <c r="AX1245" s="67"/>
      <c r="AY1245" s="67"/>
      <c r="AZ1245" s="37" t="str">
        <f>IFERROR(IF(COUNTA(H1245,I1245,J1245)=3,DATE(J1245,MATCH(I1245,{"Jan";"Feb";"Mar";"Apr";"May";"Jun";"Jul";"Aug";"Sep";"Oct";"Nov";"Dec"},0),H1245),""),"")</f>
        <v/>
      </c>
      <c r="CB1245" s="65"/>
    </row>
    <row r="1246" spans="1:80" x14ac:dyDescent="0.25">
      <c r="A1246" s="50"/>
      <c r="B1246" s="8" t="s">
        <v>1352</v>
      </c>
      <c r="C1246" s="8" t="s">
        <v>1353</v>
      </c>
      <c r="D1246" s="8" t="s">
        <v>1354</v>
      </c>
      <c r="E1246" s="9"/>
      <c r="F1246" s="8" t="s">
        <v>1355</v>
      </c>
      <c r="G1246" s="9"/>
      <c r="H1246" s="8" t="s">
        <v>1356</v>
      </c>
      <c r="I1246" s="8" t="s">
        <v>1357</v>
      </c>
      <c r="J1246" s="8" t="s">
        <v>1358</v>
      </c>
      <c r="K1246" s="5"/>
      <c r="L1246" s="40"/>
      <c r="M1246" s="41"/>
      <c r="N1246" s="40"/>
      <c r="O1246" s="41"/>
      <c r="P1246" s="40"/>
      <c r="Q1246" s="50"/>
      <c r="R1246" s="65"/>
      <c r="S1246" s="67"/>
      <c r="T1246" s="67"/>
      <c r="U1246" s="67"/>
      <c r="V1246" s="67"/>
      <c r="W1246" s="67"/>
      <c r="X1246" s="67"/>
      <c r="Y1246" s="67"/>
      <c r="Z1246" s="67"/>
      <c r="AA1246" s="67"/>
      <c r="AB1246" s="67"/>
      <c r="AC1246" s="67"/>
      <c r="AD1246" s="67"/>
      <c r="AE1246" s="67"/>
      <c r="AF1246" s="67"/>
      <c r="AG1246" s="67"/>
      <c r="AH1246" s="67"/>
      <c r="AI1246" s="67"/>
      <c r="AK1246" s="67"/>
      <c r="AL1246" s="67"/>
      <c r="AM1246" s="67"/>
      <c r="AN1246" s="63" t="s">
        <v>4477</v>
      </c>
      <c r="AO1246" s="67"/>
      <c r="AP1246" s="67"/>
      <c r="AQ1246" s="67"/>
      <c r="AR1246" s="67"/>
      <c r="AS1246" s="67"/>
      <c r="AT1246" s="67"/>
      <c r="AU1246" s="67"/>
      <c r="AV1246" s="67"/>
      <c r="AW1246" s="67"/>
      <c r="AX1246" s="67"/>
      <c r="AY1246" s="67"/>
      <c r="AZ1246" s="37" t="str">
        <f>IFERROR(IF(COUNTA(H1246,I1246,J1246)=3,DATE(J1246,MATCH(I1246,{"Jan";"Feb";"Mar";"Apr";"May";"Jun";"Jul";"Aug";"Sep";"Oct";"Nov";"Dec"},0),H1246),""),"")</f>
        <v/>
      </c>
      <c r="CB1246" s="65"/>
    </row>
    <row r="1247" spans="1:80" x14ac:dyDescent="0.25">
      <c r="A1247" s="50"/>
      <c r="B1247" s="76" t="str">
        <f ca="1">BA1247&amp;BB1247&amp;BC1247&amp;BD1247&amp;BE1247&amp;BF1247&amp;BG1247&amp;BH1247&amp;BI1247&amp;BJ1247&amp;BK1247&amp;BL1247&amp;BM1247</f>
        <v/>
      </c>
      <c r="C1247" s="77"/>
      <c r="D1247" s="77"/>
      <c r="E1247" s="77"/>
      <c r="F1247" s="77"/>
      <c r="G1247" s="77"/>
      <c r="H1247" s="77"/>
      <c r="I1247" s="77"/>
      <c r="J1247" s="77"/>
      <c r="K1247" s="77"/>
      <c r="L1247" s="77"/>
      <c r="M1247" s="77"/>
      <c r="N1247" s="77"/>
      <c r="O1247" s="77"/>
      <c r="P1247" s="77"/>
      <c r="Q1247" s="50"/>
      <c r="R1247" s="65"/>
      <c r="S1247" s="67"/>
      <c r="T1247" s="67"/>
      <c r="U1247" s="67"/>
      <c r="V1247" s="67"/>
      <c r="W1247" s="67"/>
      <c r="X1247" s="67"/>
      <c r="Y1247" s="67"/>
      <c r="Z1247" s="67"/>
      <c r="AA1247" s="67"/>
      <c r="AB1247" s="67"/>
      <c r="AC1247" s="67"/>
      <c r="AD1247" s="67"/>
      <c r="AE1247" s="67"/>
      <c r="AF1247" s="67"/>
      <c r="AG1247" s="67"/>
      <c r="AH1247" s="67"/>
      <c r="AI1247" s="67"/>
      <c r="AK1247" s="67"/>
      <c r="AL1247" s="67"/>
      <c r="AM1247" s="67"/>
      <c r="AN1247" s="63" t="s">
        <v>4478</v>
      </c>
      <c r="AO1247" s="67"/>
      <c r="AP1247" s="67"/>
      <c r="AQ1247" s="67"/>
      <c r="AR1247" s="67"/>
      <c r="AS1247" s="67"/>
      <c r="AT1247" s="67"/>
      <c r="AU1247" s="67"/>
      <c r="AV1247" s="67"/>
      <c r="AW1247" s="67"/>
      <c r="AX1247" s="67"/>
      <c r="AY1247" s="67"/>
      <c r="AZ1247" s="37" t="str">
        <f>IFERROR(IF(COUNTA(H1247,I1247,J1247)=3,DATE(J1247,MATCH(I1247,{"Jan";"Feb";"Mar";"Apr";"May";"Jun";"Jul";"Aug";"Sep";"Oct";"Nov";"Dec"},0),H1247),""),"")</f>
        <v/>
      </c>
      <c r="BA1247" s="37" t="str">
        <f>IF(AND(C1217="",H1245="",C1245&lt;&gt;""),"Please enter a complete visit or assessment date.  ","")</f>
        <v/>
      </c>
      <c r="BB1247" s="37" t="str">
        <f>IF(C1245="","",IF(AND(COUNTA(C1217,D1217,E1217)&gt;1,COUNTA(C1217,D1217,E1217)&lt;3),"Please enter a complete visit date.  ",IF(COUNTA(C1217,D1217,E1217)=0,"",IF(COUNTIF(AN$2:AN$7306,C1217&amp;D1217&amp;E1217)&gt;0,"","Enter a valid visit date.  "))))</f>
        <v/>
      </c>
      <c r="BC1247" s="37" t="str">
        <f>IF(AND(COUNTA(H1245,I1245,J1245)&gt;1,COUNTA(H1245,I1245,J1245)&lt;3),"Please enter a complete assessment date.  ",IF(COUNTA(H1245,I1245,J1245)=0,"",IF(COUNTIF(AN$2:AN$7306,H1245&amp;I1245&amp;J1245)&gt;0,"","Enter a valid assessment date.  ")))</f>
        <v/>
      </c>
      <c r="BD1247" s="37" t="str">
        <f t="shared" ref="BD1247" si="624">IF(AND(C1245="",H1245&amp;I1245&amp;H1245&amp;J1245&lt;&gt;""),"Information on this lesion exists, but no evaluation result is entered.  ","")</f>
        <v/>
      </c>
      <c r="BE1247" s="37" t="str">
        <f ca="1">IF(C1245="","",IF(AZ1217="","",IF(AZ1217&gt;NOW(),"Visit date is in the future.  ","")))</f>
        <v/>
      </c>
      <c r="BF1247" s="37" t="str">
        <f t="shared" ref="BF1247" ca="1" si="625">IF(AZ1245&lt;&gt;"",IF(AZ1245&gt;NOW(),"Assessment date is in the future.  ",""),"")</f>
        <v/>
      </c>
      <c r="BG1247" s="37" t="str">
        <f t="shared" ref="BG1247" si="626">IF(AND(C1245&lt;&gt;"",F1245&lt;&gt;""),"The result cannot be provided if indicated as Not Done.  ","")</f>
        <v/>
      </c>
      <c r="BH1247" s="37" t="str">
        <f>IF(AZ1217="","",IF(AZ1217&lt;=AZ1211,"Visit date is not after visit or assessment dates in the prior visit.  ",""))</f>
        <v/>
      </c>
      <c r="BI1247" s="37" t="str">
        <f>IF(AZ1245&lt;&gt;"",IF(AZ1245&lt;=AZ1211,"Assessment date is not after visit or assessment dates in the prior visit.  ",""),"")</f>
        <v/>
      </c>
      <c r="BJ1247" s="37" t="str">
        <f>IF(AND(C1214="",OR(C1245&lt;&gt;"",F1245&lt;&gt;"")),"The Visit ID is missing.  ","")</f>
        <v/>
      </c>
      <c r="BK1247" s="37" t="str">
        <f>IF(AND(OR(C1245&lt;&gt;"",F1245&lt;&gt;""),C$43=""),"No V0 lesion information exists for this same lesion (if you are adding a NEW lesion, go to New Lesion section).  ","")</f>
        <v/>
      </c>
      <c r="BL1247" s="37" t="str">
        <f t="shared" ref="BL1247" si="627">IF(AND(C1245&lt;&gt;"",D1245=""),"Select a Unit.  ","")</f>
        <v/>
      </c>
      <c r="BM1247" s="37" t="str">
        <f>IF(AND(C1245&lt;&gt;"",COUNTIF(AJ$2:AJ$21,C1214)&gt;1),"Visit ID already used.  ","")</f>
        <v/>
      </c>
      <c r="CA1247" s="37" t="str">
        <f ca="1">IF(BA1247&amp;BB1247&amp;BC1247&amp;BD1247&amp;BE1247&amp;BF1247&amp;BG1247&amp;BH1247&amp;BI1247&amp;BJ1247&amp;BK1247&amp;BL1247&amp;BM1247&amp;BN1247&amp;BO1247&amp;BP1247&amp;BQ1247&amp;BR1247&amp;BS1247&amp;BT1247&amp;BU1247&amp;BV1247&amp;BW1247&amp;BX1247&amp;BY1247&amp;BZ1247&lt;&gt;"","V8Issue","V8Clean")</f>
        <v>V8Clean</v>
      </c>
      <c r="CB1247" s="65"/>
    </row>
    <row r="1248" spans="1:80" x14ac:dyDescent="0.25">
      <c r="A1248" s="50"/>
      <c r="B1248" s="77"/>
      <c r="C1248" s="77"/>
      <c r="D1248" s="77"/>
      <c r="E1248" s="77"/>
      <c r="F1248" s="77"/>
      <c r="G1248" s="77"/>
      <c r="H1248" s="77"/>
      <c r="I1248" s="77"/>
      <c r="J1248" s="77"/>
      <c r="K1248" s="77"/>
      <c r="L1248" s="77"/>
      <c r="M1248" s="77"/>
      <c r="N1248" s="77"/>
      <c r="O1248" s="77"/>
      <c r="P1248" s="77"/>
      <c r="Q1248" s="50"/>
      <c r="R1248" s="65"/>
      <c r="S1248" s="67"/>
      <c r="T1248" s="67"/>
      <c r="U1248" s="67"/>
      <c r="V1248" s="67"/>
      <c r="W1248" s="67"/>
      <c r="X1248" s="67"/>
      <c r="Y1248" s="67"/>
      <c r="Z1248" s="67"/>
      <c r="AA1248" s="67"/>
      <c r="AB1248" s="67"/>
      <c r="AC1248" s="67"/>
      <c r="AD1248" s="67"/>
      <c r="AE1248" s="67"/>
      <c r="AF1248" s="67"/>
      <c r="AG1248" s="67"/>
      <c r="AH1248" s="67"/>
      <c r="AI1248" s="67"/>
      <c r="AK1248" s="67"/>
      <c r="AL1248" s="67"/>
      <c r="AM1248" s="67"/>
      <c r="AN1248" s="63" t="s">
        <v>4479</v>
      </c>
      <c r="AO1248" s="67"/>
      <c r="AP1248" s="67"/>
      <c r="AQ1248" s="67"/>
      <c r="AR1248" s="67"/>
      <c r="AS1248" s="67"/>
      <c r="AT1248" s="67"/>
      <c r="AU1248" s="67"/>
      <c r="AV1248" s="67"/>
      <c r="AW1248" s="67"/>
      <c r="AX1248" s="67"/>
      <c r="AY1248" s="67"/>
      <c r="AZ1248" s="37" t="str">
        <f>IFERROR(IF(COUNTA(H1248,I1248,J1248)=3,DATE(J1248,MATCH(I1248,{"Jan";"Feb";"Mar";"Apr";"May";"Jun";"Jul";"Aug";"Sep";"Oct";"Nov";"Dec"},0),H1248),""),"")</f>
        <v/>
      </c>
      <c r="CB1248" s="65"/>
    </row>
    <row r="1249" spans="1:80" x14ac:dyDescent="0.25">
      <c r="A1249" s="50"/>
      <c r="B1249" s="5"/>
      <c r="C1249" s="7"/>
      <c r="D1249" s="7"/>
      <c r="E1249" s="7"/>
      <c r="F1249" s="7"/>
      <c r="G1249" s="5"/>
      <c r="H1249" s="12" t="s">
        <v>92</v>
      </c>
      <c r="I1249" s="5"/>
      <c r="J1249" s="5"/>
      <c r="K1249" s="5"/>
      <c r="L1249" s="50"/>
      <c r="M1249" s="5"/>
      <c r="N1249" s="5"/>
      <c r="O1249" s="5"/>
      <c r="P1249" s="5"/>
      <c r="Q1249" s="50"/>
      <c r="R1249" s="65"/>
      <c r="S1249" s="67"/>
      <c r="T1249" s="67"/>
      <c r="U1249" s="67"/>
      <c r="V1249" s="67"/>
      <c r="W1249" s="67"/>
      <c r="X1249" s="67"/>
      <c r="Y1249" s="67"/>
      <c r="Z1249" s="67"/>
      <c r="AA1249" s="67"/>
      <c r="AB1249" s="67"/>
      <c r="AC1249" s="67"/>
      <c r="AD1249" s="67"/>
      <c r="AE1249" s="67"/>
      <c r="AF1249" s="67"/>
      <c r="AG1249" s="67"/>
      <c r="AH1249" s="67"/>
      <c r="AI1249" s="67"/>
      <c r="AK1249" s="67"/>
      <c r="AL1249" s="67"/>
      <c r="AM1249" s="67"/>
      <c r="AN1249" s="63" t="s">
        <v>4480</v>
      </c>
      <c r="AO1249" s="67"/>
      <c r="AP1249" s="67"/>
      <c r="AQ1249" s="67"/>
      <c r="AR1249" s="67"/>
      <c r="AS1249" s="67"/>
      <c r="AT1249" s="67"/>
      <c r="AU1249" s="67"/>
      <c r="AV1249" s="67"/>
      <c r="AW1249" s="67"/>
      <c r="AX1249" s="67"/>
      <c r="AY1249" s="67"/>
      <c r="AZ1249" s="37" t="str">
        <f>IFERROR(IF(COUNTA(H1249,I1249,J1249)=3,DATE(J1249,MATCH(I1249,{"Jan";"Feb";"Mar";"Apr";"May";"Jun";"Jul";"Aug";"Sep";"Oct";"Nov";"Dec"},0),H1249),""),"")</f>
        <v/>
      </c>
      <c r="CB1249" s="65"/>
    </row>
    <row r="1250" spans="1:80" x14ac:dyDescent="0.25">
      <c r="A1250" s="50"/>
      <c r="B1250" s="5"/>
      <c r="C1250" s="7" t="s">
        <v>35</v>
      </c>
      <c r="D1250" s="7" t="s">
        <v>36</v>
      </c>
      <c r="E1250" s="7"/>
      <c r="F1250" s="7" t="s">
        <v>315</v>
      </c>
      <c r="G1250" s="5"/>
      <c r="H1250" s="7" t="s">
        <v>47</v>
      </c>
      <c r="I1250" s="7" t="s">
        <v>48</v>
      </c>
      <c r="J1250" s="7" t="s">
        <v>49</v>
      </c>
      <c r="K1250" s="5"/>
      <c r="L1250" s="50"/>
      <c r="M1250" s="5"/>
      <c r="N1250" s="5"/>
      <c r="O1250" s="5"/>
      <c r="P1250" s="5"/>
      <c r="Q1250" s="50"/>
      <c r="R1250" s="65"/>
      <c r="S1250" s="67"/>
      <c r="T1250" s="67"/>
      <c r="U1250" s="67"/>
      <c r="V1250" s="67"/>
      <c r="W1250" s="67"/>
      <c r="X1250" s="67"/>
      <c r="Y1250" s="67"/>
      <c r="Z1250" s="67"/>
      <c r="AA1250" s="67"/>
      <c r="AB1250" s="67"/>
      <c r="AC1250" s="67"/>
      <c r="AD1250" s="67"/>
      <c r="AE1250" s="67"/>
      <c r="AF1250" s="67"/>
      <c r="AG1250" s="67"/>
      <c r="AH1250" s="67"/>
      <c r="AI1250" s="67"/>
      <c r="AK1250" s="67"/>
      <c r="AL1250" s="67"/>
      <c r="AM1250" s="67"/>
      <c r="AN1250" s="63" t="s">
        <v>4481</v>
      </c>
      <c r="AO1250" s="67"/>
      <c r="AP1250" s="67"/>
      <c r="AQ1250" s="67"/>
      <c r="AR1250" s="67"/>
      <c r="AS1250" s="67"/>
      <c r="AT1250" s="67"/>
      <c r="AU1250" s="67"/>
      <c r="AV1250" s="67"/>
      <c r="AW1250" s="67"/>
      <c r="AX1250" s="67"/>
      <c r="AY1250" s="67"/>
      <c r="AZ1250" s="37" t="str">
        <f>IFERROR(IF(COUNTA(H1250,I1250,J1250)=3,DATE(J1250,MATCH(I1250,{"Jan";"Feb";"Mar";"Apr";"May";"Jun";"Jul";"Aug";"Sep";"Oct";"Nov";"Dec"},0),H1250),""),"")</f>
        <v/>
      </c>
      <c r="CB1250" s="65"/>
    </row>
    <row r="1251" spans="1:80" x14ac:dyDescent="0.25">
      <c r="A1251" s="50"/>
      <c r="B1251" s="39" t="str">
        <f xml:space="preserve"> C1214&amp;" Target Lesion (T6)"</f>
        <v>V8 Target Lesion (T6)</v>
      </c>
      <c r="C1251" s="16"/>
      <c r="D1251" s="15" t="s">
        <v>9</v>
      </c>
      <c r="E1251" s="5"/>
      <c r="F1251" s="17"/>
      <c r="G1251" s="5"/>
      <c r="H1251" s="32"/>
      <c r="I1251" s="32"/>
      <c r="J1251" s="32"/>
      <c r="K1251" s="5"/>
      <c r="L1251" s="50"/>
      <c r="M1251" s="50"/>
      <c r="N1251" s="50"/>
      <c r="O1251" s="50"/>
      <c r="P1251" s="50"/>
      <c r="Q1251" s="50"/>
      <c r="R1251" s="65"/>
      <c r="S1251" s="67"/>
      <c r="T1251" s="67"/>
      <c r="U1251" s="67"/>
      <c r="V1251" s="67"/>
      <c r="W1251" s="67"/>
      <c r="X1251" s="67"/>
      <c r="Y1251" s="67"/>
      <c r="Z1251" s="67"/>
      <c r="AA1251" s="67"/>
      <c r="AB1251" s="67"/>
      <c r="AC1251" s="67"/>
      <c r="AD1251" s="67"/>
      <c r="AE1251" s="67"/>
      <c r="AF1251" s="67"/>
      <c r="AG1251" s="67"/>
      <c r="AH1251" s="67"/>
      <c r="AI1251" s="67"/>
      <c r="AK1251" s="67"/>
      <c r="AL1251" s="67"/>
      <c r="AM1251" s="67"/>
      <c r="AN1251" s="63" t="s">
        <v>4482</v>
      </c>
      <c r="AO1251" s="67"/>
      <c r="AP1251" s="67"/>
      <c r="AQ1251" s="67"/>
      <c r="AR1251" s="67"/>
      <c r="AS1251" s="67"/>
      <c r="AT1251" s="67"/>
      <c r="AU1251" s="67"/>
      <c r="AV1251" s="67"/>
      <c r="AW1251" s="67"/>
      <c r="AX1251" s="67"/>
      <c r="AY1251" s="67"/>
      <c r="AZ1251" s="37" t="str">
        <f>IFERROR(IF(COUNTA(H1251,I1251,J1251)=3,DATE(J1251,MATCH(I1251,{"Jan";"Feb";"Mar";"Apr";"May";"Jun";"Jul";"Aug";"Sep";"Oct";"Nov";"Dec"},0),H1251),""),"")</f>
        <v/>
      </c>
      <c r="CB1251" s="65"/>
    </row>
    <row r="1252" spans="1:80" x14ac:dyDescent="0.25">
      <c r="A1252" s="50"/>
      <c r="B1252" s="8" t="s">
        <v>1359</v>
      </c>
      <c r="C1252" s="8" t="s">
        <v>1360</v>
      </c>
      <c r="D1252" s="8" t="s">
        <v>1361</v>
      </c>
      <c r="E1252" s="9"/>
      <c r="F1252" s="8" t="s">
        <v>1362</v>
      </c>
      <c r="G1252" s="9"/>
      <c r="H1252" s="8" t="s">
        <v>1363</v>
      </c>
      <c r="I1252" s="8" t="s">
        <v>1364</v>
      </c>
      <c r="J1252" s="8" t="s">
        <v>1365</v>
      </c>
      <c r="K1252" s="5"/>
      <c r="L1252" s="40"/>
      <c r="M1252" s="41"/>
      <c r="N1252" s="40"/>
      <c r="O1252" s="41"/>
      <c r="P1252" s="40"/>
      <c r="Q1252" s="50"/>
      <c r="R1252" s="65"/>
      <c r="S1252" s="67"/>
      <c r="T1252" s="67"/>
      <c r="U1252" s="67"/>
      <c r="V1252" s="67"/>
      <c r="W1252" s="67"/>
      <c r="X1252" s="67"/>
      <c r="Y1252" s="67"/>
      <c r="Z1252" s="67"/>
      <c r="AA1252" s="67"/>
      <c r="AB1252" s="67"/>
      <c r="AC1252" s="67"/>
      <c r="AD1252" s="67"/>
      <c r="AE1252" s="67"/>
      <c r="AF1252" s="67"/>
      <c r="AG1252" s="67"/>
      <c r="AH1252" s="67"/>
      <c r="AI1252" s="67"/>
      <c r="AK1252" s="67"/>
      <c r="AL1252" s="67"/>
      <c r="AM1252" s="67"/>
      <c r="AN1252" s="63" t="s">
        <v>4483</v>
      </c>
      <c r="AO1252" s="67"/>
      <c r="AP1252" s="67"/>
      <c r="AQ1252" s="67"/>
      <c r="AR1252" s="67"/>
      <c r="AS1252" s="67"/>
      <c r="AT1252" s="67"/>
      <c r="AU1252" s="67"/>
      <c r="AV1252" s="67"/>
      <c r="AW1252" s="67"/>
      <c r="AX1252" s="67"/>
      <c r="AY1252" s="67"/>
      <c r="AZ1252" s="37" t="str">
        <f>IFERROR(IF(COUNTA(H1252,I1252,J1252)=3,DATE(J1252,MATCH(I1252,{"Jan";"Feb";"Mar";"Apr";"May";"Jun";"Jul";"Aug";"Sep";"Oct";"Nov";"Dec"},0),H1252),""),"")</f>
        <v/>
      </c>
      <c r="CB1252" s="65"/>
    </row>
    <row r="1253" spans="1:80" x14ac:dyDescent="0.25">
      <c r="A1253" s="50"/>
      <c r="B1253" s="76" t="str">
        <f ca="1">BA1253&amp;BB1253&amp;BC1253&amp;BD1253&amp;BE1253&amp;BF1253&amp;BG1253&amp;BH1253&amp;BI1253&amp;BJ1253&amp;BK1253&amp;BL1253&amp;BM1253</f>
        <v/>
      </c>
      <c r="C1253" s="77"/>
      <c r="D1253" s="77"/>
      <c r="E1253" s="77"/>
      <c r="F1253" s="77"/>
      <c r="G1253" s="77"/>
      <c r="H1253" s="77"/>
      <c r="I1253" s="77"/>
      <c r="J1253" s="77"/>
      <c r="K1253" s="77"/>
      <c r="L1253" s="77"/>
      <c r="M1253" s="77"/>
      <c r="N1253" s="77"/>
      <c r="O1253" s="77"/>
      <c r="P1253" s="77"/>
      <c r="Q1253" s="50"/>
      <c r="R1253" s="65"/>
      <c r="S1253" s="67"/>
      <c r="T1253" s="67"/>
      <c r="U1253" s="67"/>
      <c r="V1253" s="67"/>
      <c r="W1253" s="67"/>
      <c r="X1253" s="67"/>
      <c r="Y1253" s="67"/>
      <c r="Z1253" s="67"/>
      <c r="AA1253" s="67"/>
      <c r="AB1253" s="67"/>
      <c r="AC1253" s="67"/>
      <c r="AD1253" s="67"/>
      <c r="AE1253" s="67"/>
      <c r="AF1253" s="67"/>
      <c r="AG1253" s="67"/>
      <c r="AH1253" s="67"/>
      <c r="AI1253" s="67"/>
      <c r="AK1253" s="67"/>
      <c r="AL1253" s="67"/>
      <c r="AM1253" s="67"/>
      <c r="AN1253" s="63" t="s">
        <v>4484</v>
      </c>
      <c r="AO1253" s="67"/>
      <c r="AP1253" s="67"/>
      <c r="AQ1253" s="67"/>
      <c r="AR1253" s="67"/>
      <c r="AS1253" s="67"/>
      <c r="AT1253" s="67"/>
      <c r="AU1253" s="67"/>
      <c r="AV1253" s="67"/>
      <c r="AW1253" s="67"/>
      <c r="AX1253" s="67"/>
      <c r="AY1253" s="67"/>
      <c r="AZ1253" s="37" t="str">
        <f>IFERROR(IF(COUNTA(H1253,I1253,J1253)=3,DATE(J1253,MATCH(I1253,{"Jan";"Feb";"Mar";"Apr";"May";"Jun";"Jul";"Aug";"Sep";"Oct";"Nov";"Dec"},0),H1253),""),"")</f>
        <v/>
      </c>
      <c r="BA1253" s="37" t="str">
        <f>IF(AND(C1217="",H1251="",C1251&lt;&gt;""),"Please enter a complete visit or assessment date.  ","")</f>
        <v/>
      </c>
      <c r="BB1253" s="37" t="str">
        <f>IF(C1251="","",IF(AND(COUNTA(C1217,D1217,E1217)&gt;1,COUNTA(C1217,D1217,E1217)&lt;3),"Please enter a complete visit date.  ",IF(COUNTA(C1217,D1217,E1217)=0,"",IF(COUNTIF(AN$2:AN$7306,C1217&amp;D1217&amp;E1217)&gt;0,"","Enter a valid visit date.  "))))</f>
        <v/>
      </c>
      <c r="BC1253" s="37" t="str">
        <f>IF(AND(COUNTA(H1251,I1251,J1251)&gt;1,COUNTA(H1251,I1251,J1251)&lt;3),"Please enter a complete assessment date.  ",IF(COUNTA(H1251,I1251,J1251)=0,"",IF(COUNTIF(AN$2:AN$7306,H1251&amp;I1251&amp;J1251)&gt;0,"","Enter a valid assessment date.  ")))</f>
        <v/>
      </c>
      <c r="BD1253" s="37" t="str">
        <f t="shared" ref="BD1253" si="628">IF(AND(C1251="",H1251&amp;I1251&amp;H1251&amp;J1251&lt;&gt;""),"Information on this lesion exists, but no evaluation result is entered.  ","")</f>
        <v/>
      </c>
      <c r="BE1253" s="37" t="str">
        <f ca="1">IF(C1251="","",IF(AZ1217="","",IF(AZ1217&gt;NOW(),"Visit date is in the future.  ","")))</f>
        <v/>
      </c>
      <c r="BF1253" s="37" t="str">
        <f t="shared" ref="BF1253" ca="1" si="629">IF(AZ1251&lt;&gt;"",IF(AZ1251&gt;NOW(),"Assessment date is in the future.  ",""),"")</f>
        <v/>
      </c>
      <c r="BG1253" s="37" t="str">
        <f t="shared" ref="BG1253" si="630">IF(AND(C1251&lt;&gt;"",F1251&lt;&gt;""),"The result cannot be provided if indicated as Not Done.  ","")</f>
        <v/>
      </c>
      <c r="BH1253" s="37" t="str">
        <f>IF(AZ1217="","",IF(AZ1217&lt;=AZ1211,"Visit date is not after visit or assessment dates in the prior visit.  ",""))</f>
        <v/>
      </c>
      <c r="BI1253" s="37" t="str">
        <f>IF(AZ1251&lt;&gt;"",IF(AZ1251&lt;=AZ1211,"Assessment date is not after visit or assessment dates in the prior visit.  ",""),"")</f>
        <v/>
      </c>
      <c r="BJ1253" s="37" t="str">
        <f>IF(AND(C1214="",OR(C1251&lt;&gt;"",F1251&lt;&gt;"")),"The Visit ID is missing.  ","")</f>
        <v/>
      </c>
      <c r="BK1253" s="37" t="str">
        <f>IF(AND(OR(C1251&lt;&gt;"",F1251&lt;&gt;""),C$49=""),"No V0 lesion information exists for this same lesion (if you are adding a NEW lesion, go to New Lesion section).  ","")</f>
        <v/>
      </c>
      <c r="BL1253" s="37" t="str">
        <f t="shared" ref="BL1253" si="631">IF(AND(C1251&lt;&gt;"",D1251=""),"Select a Unit.  ","")</f>
        <v/>
      </c>
      <c r="BM1253" s="37" t="str">
        <f t="shared" ref="BM1253" si="632">IF(AND(C1251&lt;&gt;"",COUNTIF(AJ$2:AJ$21,C1220)&gt;1),"Visit ID already used.  ","")</f>
        <v/>
      </c>
      <c r="CA1253" s="37" t="str">
        <f ca="1">IF(BA1253&amp;BB1253&amp;BC1253&amp;BD1253&amp;BE1253&amp;BF1253&amp;BG1253&amp;BH1253&amp;BI1253&amp;BJ1253&amp;BK1253&amp;BL1253&amp;BM1253&amp;BN1253&amp;BO1253&amp;BP1253&amp;BQ1253&amp;BR1253&amp;BS1253&amp;BT1253&amp;BU1253&amp;BV1253&amp;BW1253&amp;BX1253&amp;BY1253&amp;BZ1253&lt;&gt;"","V8Issue","V8Clean")</f>
        <v>V8Clean</v>
      </c>
      <c r="CB1253" s="65"/>
    </row>
    <row r="1254" spans="1:80" x14ac:dyDescent="0.25">
      <c r="A1254" s="50"/>
      <c r="B1254" s="77"/>
      <c r="C1254" s="77"/>
      <c r="D1254" s="77"/>
      <c r="E1254" s="77"/>
      <c r="F1254" s="77"/>
      <c r="G1254" s="77"/>
      <c r="H1254" s="77"/>
      <c r="I1254" s="77"/>
      <c r="J1254" s="77"/>
      <c r="K1254" s="77"/>
      <c r="L1254" s="77"/>
      <c r="M1254" s="77"/>
      <c r="N1254" s="77"/>
      <c r="O1254" s="77"/>
      <c r="P1254" s="77"/>
      <c r="Q1254" s="50"/>
      <c r="R1254" s="65"/>
      <c r="S1254" s="67"/>
      <c r="T1254" s="67"/>
      <c r="U1254" s="67"/>
      <c r="V1254" s="67"/>
      <c r="W1254" s="67"/>
      <c r="X1254" s="67"/>
      <c r="Y1254" s="67"/>
      <c r="Z1254" s="67"/>
      <c r="AA1254" s="67"/>
      <c r="AB1254" s="67"/>
      <c r="AC1254" s="67"/>
      <c r="AD1254" s="67"/>
      <c r="AE1254" s="67"/>
      <c r="AF1254" s="67"/>
      <c r="AG1254" s="67"/>
      <c r="AH1254" s="67"/>
      <c r="AI1254" s="67"/>
      <c r="AK1254" s="67"/>
      <c r="AL1254" s="67"/>
      <c r="AM1254" s="67"/>
      <c r="AN1254" s="63" t="s">
        <v>4485</v>
      </c>
      <c r="AO1254" s="67"/>
      <c r="AP1254" s="67"/>
      <c r="AQ1254" s="67"/>
      <c r="AR1254" s="67"/>
      <c r="AS1254" s="67"/>
      <c r="AT1254" s="67"/>
      <c r="AU1254" s="67"/>
      <c r="AV1254" s="67"/>
      <c r="AW1254" s="67"/>
      <c r="AX1254" s="67"/>
      <c r="AY1254" s="67"/>
      <c r="AZ1254" s="37" t="str">
        <f>IFERROR(IF(COUNTA(H1254,I1254,J1254)=3,DATE(J1254,MATCH(I1254,{"Jan";"Feb";"Mar";"Apr";"May";"Jun";"Jul";"Aug";"Sep";"Oct";"Nov";"Dec"},0),H1254),""),"")</f>
        <v/>
      </c>
      <c r="CB1254" s="65"/>
    </row>
    <row r="1255" spans="1:80" x14ac:dyDescent="0.25">
      <c r="A1255" s="50"/>
      <c r="B1255" s="5"/>
      <c r="C1255" s="7"/>
      <c r="D1255" s="7"/>
      <c r="E1255" s="7"/>
      <c r="F1255" s="7"/>
      <c r="G1255" s="5"/>
      <c r="H1255" s="12" t="s">
        <v>92</v>
      </c>
      <c r="I1255" s="5"/>
      <c r="J1255" s="5"/>
      <c r="K1255" s="5"/>
      <c r="L1255" s="50"/>
      <c r="M1255" s="5"/>
      <c r="N1255" s="5"/>
      <c r="O1255" s="5"/>
      <c r="P1255" s="5"/>
      <c r="Q1255" s="50"/>
      <c r="R1255" s="65"/>
      <c r="S1255" s="67"/>
      <c r="T1255" s="67"/>
      <c r="U1255" s="67"/>
      <c r="V1255" s="67"/>
      <c r="W1255" s="67"/>
      <c r="X1255" s="67"/>
      <c r="Y1255" s="67"/>
      <c r="Z1255" s="67"/>
      <c r="AA1255" s="67"/>
      <c r="AB1255" s="67"/>
      <c r="AC1255" s="67"/>
      <c r="AD1255" s="67"/>
      <c r="AE1255" s="67"/>
      <c r="AF1255" s="67"/>
      <c r="AG1255" s="67"/>
      <c r="AH1255" s="67"/>
      <c r="AI1255" s="67"/>
      <c r="AK1255" s="67"/>
      <c r="AL1255" s="67"/>
      <c r="AM1255" s="67"/>
      <c r="AN1255" s="63" t="s">
        <v>4486</v>
      </c>
      <c r="AO1255" s="67"/>
      <c r="AP1255" s="67"/>
      <c r="AQ1255" s="67"/>
      <c r="AR1255" s="67"/>
      <c r="AS1255" s="67"/>
      <c r="AT1255" s="67"/>
      <c r="AU1255" s="67"/>
      <c r="AV1255" s="67"/>
      <c r="AW1255" s="67"/>
      <c r="AX1255" s="67"/>
      <c r="AY1255" s="67"/>
      <c r="AZ1255" s="37" t="str">
        <f>IFERROR(IF(COUNTA(H1255,I1255,J1255)=3,DATE(J1255,MATCH(I1255,{"Jan";"Feb";"Mar";"Apr";"May";"Jun";"Jul";"Aug";"Sep";"Oct";"Nov";"Dec"},0),H1255),""),"")</f>
        <v/>
      </c>
      <c r="CB1255" s="65"/>
    </row>
    <row r="1256" spans="1:80" x14ac:dyDescent="0.25">
      <c r="A1256" s="50"/>
      <c r="B1256" s="5"/>
      <c r="C1256" s="7" t="s">
        <v>35</v>
      </c>
      <c r="D1256" s="7" t="s">
        <v>36</v>
      </c>
      <c r="E1256" s="7"/>
      <c r="F1256" s="7" t="s">
        <v>315</v>
      </c>
      <c r="G1256" s="5"/>
      <c r="H1256" s="7" t="s">
        <v>47</v>
      </c>
      <c r="I1256" s="7" t="s">
        <v>48</v>
      </c>
      <c r="J1256" s="7" t="s">
        <v>49</v>
      </c>
      <c r="K1256" s="5"/>
      <c r="L1256" s="50"/>
      <c r="M1256" s="5"/>
      <c r="N1256" s="5"/>
      <c r="O1256" s="5"/>
      <c r="P1256" s="5"/>
      <c r="Q1256" s="50"/>
      <c r="R1256" s="65"/>
      <c r="S1256" s="67"/>
      <c r="T1256" s="67"/>
      <c r="U1256" s="67"/>
      <c r="V1256" s="67"/>
      <c r="W1256" s="67"/>
      <c r="X1256" s="67"/>
      <c r="Y1256" s="67"/>
      <c r="Z1256" s="67"/>
      <c r="AA1256" s="67"/>
      <c r="AB1256" s="67"/>
      <c r="AC1256" s="67"/>
      <c r="AD1256" s="67"/>
      <c r="AE1256" s="67"/>
      <c r="AF1256" s="67"/>
      <c r="AG1256" s="67"/>
      <c r="AH1256" s="67"/>
      <c r="AI1256" s="67"/>
      <c r="AK1256" s="67"/>
      <c r="AL1256" s="67"/>
      <c r="AM1256" s="67"/>
      <c r="AN1256" s="63" t="s">
        <v>4487</v>
      </c>
      <c r="AO1256" s="67"/>
      <c r="AP1256" s="67"/>
      <c r="AQ1256" s="67"/>
      <c r="AR1256" s="67"/>
      <c r="AS1256" s="67"/>
      <c r="AT1256" s="67"/>
      <c r="AU1256" s="67"/>
      <c r="AV1256" s="67"/>
      <c r="AW1256" s="67"/>
      <c r="AX1256" s="67"/>
      <c r="AY1256" s="67"/>
      <c r="AZ1256" s="37" t="str">
        <f>IFERROR(IF(COUNTA(H1256,I1256,J1256)=3,DATE(J1256,MATCH(I1256,{"Jan";"Feb";"Mar";"Apr";"May";"Jun";"Jul";"Aug";"Sep";"Oct";"Nov";"Dec"},0),H1256),""),"")</f>
        <v/>
      </c>
      <c r="CB1256" s="65"/>
    </row>
    <row r="1257" spans="1:80" x14ac:dyDescent="0.25">
      <c r="A1257" s="50"/>
      <c r="B1257" s="39" t="str">
        <f xml:space="preserve"> C1214&amp;"  Target Lesion (T7)"</f>
        <v>V8  Target Lesion (T7)</v>
      </c>
      <c r="C1257" s="16"/>
      <c r="D1257" s="15" t="s">
        <v>9</v>
      </c>
      <c r="E1257" s="5"/>
      <c r="F1257" s="17"/>
      <c r="G1257" s="5"/>
      <c r="H1257" s="32"/>
      <c r="I1257" s="32"/>
      <c r="J1257" s="32"/>
      <c r="K1257" s="5"/>
      <c r="L1257" s="50"/>
      <c r="M1257" s="50"/>
      <c r="N1257" s="50"/>
      <c r="O1257" s="50"/>
      <c r="P1257" s="50"/>
      <c r="Q1257" s="50"/>
      <c r="R1257" s="65"/>
      <c r="S1257" s="67"/>
      <c r="T1257" s="67"/>
      <c r="U1257" s="67"/>
      <c r="V1257" s="67"/>
      <c r="W1257" s="67"/>
      <c r="X1257" s="67"/>
      <c r="Y1257" s="67"/>
      <c r="Z1257" s="67"/>
      <c r="AA1257" s="67"/>
      <c r="AB1257" s="67"/>
      <c r="AC1257" s="67"/>
      <c r="AD1257" s="67"/>
      <c r="AE1257" s="67"/>
      <c r="AF1257" s="67"/>
      <c r="AG1257" s="67"/>
      <c r="AH1257" s="67"/>
      <c r="AI1257" s="67"/>
      <c r="AK1257" s="67"/>
      <c r="AL1257" s="67"/>
      <c r="AM1257" s="67"/>
      <c r="AN1257" s="63" t="s">
        <v>4488</v>
      </c>
      <c r="AO1257" s="67"/>
      <c r="AP1257" s="67"/>
      <c r="AQ1257" s="67"/>
      <c r="AR1257" s="67"/>
      <c r="AS1257" s="67"/>
      <c r="AT1257" s="67"/>
      <c r="AU1257" s="67"/>
      <c r="AV1257" s="67"/>
      <c r="AW1257" s="67"/>
      <c r="AX1257" s="67"/>
      <c r="AY1257" s="67"/>
      <c r="AZ1257" s="37" t="str">
        <f>IFERROR(IF(COUNTA(H1257,I1257,J1257)=3,DATE(J1257,MATCH(I1257,{"Jan";"Feb";"Mar";"Apr";"May";"Jun";"Jul";"Aug";"Sep";"Oct";"Nov";"Dec"},0),H1257),""),"")</f>
        <v/>
      </c>
      <c r="CB1257" s="65"/>
    </row>
    <row r="1258" spans="1:80" x14ac:dyDescent="0.25">
      <c r="A1258" s="50"/>
      <c r="B1258" s="8" t="s">
        <v>1366</v>
      </c>
      <c r="C1258" s="8" t="s">
        <v>1367</v>
      </c>
      <c r="D1258" s="8" t="s">
        <v>1368</v>
      </c>
      <c r="E1258" s="9"/>
      <c r="F1258" s="8" t="s">
        <v>1369</v>
      </c>
      <c r="G1258" s="9"/>
      <c r="H1258" s="8" t="s">
        <v>1370</v>
      </c>
      <c r="I1258" s="8" t="s">
        <v>1371</v>
      </c>
      <c r="J1258" s="8" t="s">
        <v>1372</v>
      </c>
      <c r="K1258" s="5"/>
      <c r="L1258" s="40"/>
      <c r="M1258" s="41"/>
      <c r="N1258" s="40"/>
      <c r="O1258" s="41"/>
      <c r="P1258" s="40"/>
      <c r="Q1258" s="50"/>
      <c r="R1258" s="65"/>
      <c r="S1258" s="67"/>
      <c r="T1258" s="67"/>
      <c r="U1258" s="67"/>
      <c r="V1258" s="67"/>
      <c r="W1258" s="67"/>
      <c r="X1258" s="67"/>
      <c r="Y1258" s="67"/>
      <c r="Z1258" s="67"/>
      <c r="AA1258" s="67"/>
      <c r="AB1258" s="67"/>
      <c r="AC1258" s="67"/>
      <c r="AD1258" s="67"/>
      <c r="AE1258" s="67"/>
      <c r="AF1258" s="67"/>
      <c r="AG1258" s="67"/>
      <c r="AH1258" s="67"/>
      <c r="AI1258" s="67"/>
      <c r="AK1258" s="67"/>
      <c r="AL1258" s="67"/>
      <c r="AM1258" s="67"/>
      <c r="AN1258" s="63" t="s">
        <v>4489</v>
      </c>
      <c r="AO1258" s="67"/>
      <c r="AP1258" s="67"/>
      <c r="AQ1258" s="67"/>
      <c r="AR1258" s="67"/>
      <c r="AS1258" s="67"/>
      <c r="AT1258" s="67"/>
      <c r="AU1258" s="67"/>
      <c r="AV1258" s="67"/>
      <c r="AW1258" s="67"/>
      <c r="AX1258" s="67"/>
      <c r="AY1258" s="67"/>
      <c r="AZ1258" s="37" t="str">
        <f>IFERROR(IF(COUNTA(H1258,I1258,J1258)=3,DATE(J1258,MATCH(I1258,{"Jan";"Feb";"Mar";"Apr";"May";"Jun";"Jul";"Aug";"Sep";"Oct";"Nov";"Dec"},0),H1258),""),"")</f>
        <v/>
      </c>
      <c r="CB1258" s="65"/>
    </row>
    <row r="1259" spans="1:80" x14ac:dyDescent="0.25">
      <c r="A1259" s="50"/>
      <c r="B1259" s="76" t="str">
        <f ca="1">BA1259&amp;BB1259&amp;BC1259&amp;BD1259&amp;BE1259&amp;BF1259&amp;BG1259&amp;BH1259&amp;BI1259&amp;BJ1259&amp;BK1259&amp;BL1259&amp;BM1259</f>
        <v/>
      </c>
      <c r="C1259" s="77"/>
      <c r="D1259" s="77"/>
      <c r="E1259" s="77"/>
      <c r="F1259" s="77"/>
      <c r="G1259" s="77"/>
      <c r="H1259" s="77"/>
      <c r="I1259" s="77"/>
      <c r="J1259" s="77"/>
      <c r="K1259" s="77"/>
      <c r="L1259" s="77"/>
      <c r="M1259" s="77"/>
      <c r="N1259" s="77"/>
      <c r="O1259" s="77"/>
      <c r="P1259" s="77"/>
      <c r="Q1259" s="50"/>
      <c r="R1259" s="65"/>
      <c r="S1259" s="67"/>
      <c r="T1259" s="67"/>
      <c r="U1259" s="67"/>
      <c r="V1259" s="67"/>
      <c r="W1259" s="67"/>
      <c r="X1259" s="67"/>
      <c r="Y1259" s="67"/>
      <c r="Z1259" s="67"/>
      <c r="AA1259" s="67"/>
      <c r="AB1259" s="67"/>
      <c r="AC1259" s="67"/>
      <c r="AD1259" s="67"/>
      <c r="AE1259" s="67"/>
      <c r="AF1259" s="67"/>
      <c r="AG1259" s="67"/>
      <c r="AH1259" s="67"/>
      <c r="AI1259" s="67"/>
      <c r="AK1259" s="67"/>
      <c r="AL1259" s="67"/>
      <c r="AM1259" s="67"/>
      <c r="AN1259" s="63" t="s">
        <v>4490</v>
      </c>
      <c r="AO1259" s="67"/>
      <c r="AP1259" s="67"/>
      <c r="AQ1259" s="67"/>
      <c r="AR1259" s="67"/>
      <c r="AS1259" s="67"/>
      <c r="AT1259" s="67"/>
      <c r="AU1259" s="67"/>
      <c r="AV1259" s="67"/>
      <c r="AW1259" s="67"/>
      <c r="AX1259" s="67"/>
      <c r="AY1259" s="67"/>
      <c r="AZ1259" s="37" t="str">
        <f>IFERROR(IF(COUNTA(H1259,I1259,J1259)=3,DATE(J1259,MATCH(I1259,{"Jan";"Feb";"Mar";"Apr";"May";"Jun";"Jul";"Aug";"Sep";"Oct";"Nov";"Dec"},0),H1259),""),"")</f>
        <v/>
      </c>
      <c r="BA1259" s="37" t="str">
        <f>IF(AND(C1217="",H1257="",C1257&lt;&gt;""),"Please enter a complete visit or assessment date.  ","")</f>
        <v/>
      </c>
      <c r="BB1259" s="37" t="str">
        <f>IF(C1257="","",IF(AND(COUNTA(C1217,D1217,E1217)&gt;1,COUNTA(C1217,D1217,E1217)&lt;3),"Please enter a complete visit date.  ",IF(COUNTA(C1217,D1217,E1217)=0,"",IF(COUNTIF(AN$2:AN$7306,C1217&amp;D1217&amp;E1217)&gt;0,"","Enter a valid visit date.  "))))</f>
        <v/>
      </c>
      <c r="BC1259" s="37" t="str">
        <f>IF(AND(COUNTA(H1257,I1257,J1257)&gt;1,COUNTA(H1257,I1257,J1257)&lt;3),"Please enter a complete assessment date.  ",IF(COUNTA(H1257,I1257,J1257)=0,"",IF(COUNTIF(AN$2:AN$7306,H1257&amp;I1257&amp;J1257)&gt;0,"","Enter a valid assessment date.  ")))</f>
        <v/>
      </c>
      <c r="BD1259" s="37" t="str">
        <f t="shared" ref="BD1259" si="633">IF(AND(C1257="",H1257&amp;I1257&amp;H1257&amp;J1257&lt;&gt;""),"Information on this lesion exists, but no evaluation result is entered.  ","")</f>
        <v/>
      </c>
      <c r="BE1259" s="37" t="str">
        <f ca="1">IF(C1257="","",IF(AZ1217="","",IF(AZ1217&gt;NOW(),"Visit date is in the future.  ","")))</f>
        <v/>
      </c>
      <c r="BF1259" s="37" t="str">
        <f t="shared" ref="BF1259" ca="1" si="634">IF(AZ1257&lt;&gt;"",IF(AZ1257&gt;NOW(),"Assessment date is in the future.  ",""),"")</f>
        <v/>
      </c>
      <c r="BG1259" s="37" t="str">
        <f t="shared" ref="BG1259" si="635">IF(AND(C1257&lt;&gt;"",F1257&lt;&gt;""),"The result cannot be provided if indicated as Not Done.  ","")</f>
        <v/>
      </c>
      <c r="BH1259" s="37" t="str">
        <f>IF(AZ1217="","",IF(AZ1217&lt;=AZ1211,"Visit date is not after visit or assessment dates in the prior visit.  ",""))</f>
        <v/>
      </c>
      <c r="BI1259" s="37" t="str">
        <f>IF(AZ1257&lt;&gt;"",IF(AZ1257&lt;=AZ1211,"Assessment date is not after visit or assessment dates in the prior visit.  ",""),"")</f>
        <v/>
      </c>
      <c r="BJ1259" s="37" t="str">
        <f>IF(AND(C1214="",OR(C1257&lt;&gt;"",F1257&lt;&gt;"")),"The Visit ID is missing.  ","")</f>
        <v/>
      </c>
      <c r="BK1259" s="37" t="str">
        <f>IF(AND(OR(C1257&lt;&gt;"",F1257&lt;&gt;""),C$55=""),"No V0 lesion information exists for this same lesion (if you are adding a NEW lesion, go to New Lesion section).  ","")</f>
        <v/>
      </c>
      <c r="BL1259" s="37" t="str">
        <f t="shared" ref="BL1259" si="636">IF(AND(C1257&lt;&gt;"",D1257=""),"Select a Unit.  ","")</f>
        <v/>
      </c>
      <c r="BM1259" s="37" t="str">
        <f>IF(AND(C1257&lt;&gt;"",COUNTIF(AJ$2:AJ$21,C1214)&gt;1),"Visit ID already used.  ","")</f>
        <v/>
      </c>
      <c r="CA1259" s="37" t="str">
        <f ca="1">IF(BA1259&amp;BB1259&amp;BC1259&amp;BD1259&amp;BE1259&amp;BF1259&amp;BG1259&amp;BH1259&amp;BI1259&amp;BJ1259&amp;BK1259&amp;BL1259&amp;BM1259&amp;BN1259&amp;BO1259&amp;BP1259&amp;BQ1259&amp;BR1259&amp;BS1259&amp;BT1259&amp;BU1259&amp;BV1259&amp;BW1259&amp;BX1259&amp;BY1259&amp;BZ1259&lt;&gt;"","V8Issue","V8Clean")</f>
        <v>V8Clean</v>
      </c>
      <c r="CB1259" s="65"/>
    </row>
    <row r="1260" spans="1:80" x14ac:dyDescent="0.25">
      <c r="A1260" s="50"/>
      <c r="B1260" s="77"/>
      <c r="C1260" s="77"/>
      <c r="D1260" s="77"/>
      <c r="E1260" s="77"/>
      <c r="F1260" s="77"/>
      <c r="G1260" s="77"/>
      <c r="H1260" s="77"/>
      <c r="I1260" s="77"/>
      <c r="J1260" s="77"/>
      <c r="K1260" s="77"/>
      <c r="L1260" s="77"/>
      <c r="M1260" s="77"/>
      <c r="N1260" s="77"/>
      <c r="O1260" s="77"/>
      <c r="P1260" s="77"/>
      <c r="Q1260" s="50"/>
      <c r="R1260" s="65"/>
      <c r="S1260" s="67"/>
      <c r="T1260" s="67"/>
      <c r="U1260" s="67"/>
      <c r="V1260" s="67"/>
      <c r="W1260" s="67"/>
      <c r="X1260" s="67"/>
      <c r="Y1260" s="67"/>
      <c r="Z1260" s="67"/>
      <c r="AA1260" s="67"/>
      <c r="AB1260" s="67"/>
      <c r="AC1260" s="67"/>
      <c r="AD1260" s="67"/>
      <c r="AE1260" s="67"/>
      <c r="AF1260" s="67"/>
      <c r="AG1260" s="67"/>
      <c r="AH1260" s="67"/>
      <c r="AI1260" s="67"/>
      <c r="AK1260" s="67"/>
      <c r="AL1260" s="67"/>
      <c r="AM1260" s="67"/>
      <c r="AN1260" s="63" t="s">
        <v>4491</v>
      </c>
      <c r="AO1260" s="67"/>
      <c r="AP1260" s="67"/>
      <c r="AQ1260" s="67"/>
      <c r="AR1260" s="67"/>
      <c r="AS1260" s="67"/>
      <c r="AT1260" s="67"/>
      <c r="AU1260" s="67"/>
      <c r="AV1260" s="67"/>
      <c r="AW1260" s="67"/>
      <c r="AX1260" s="67"/>
      <c r="AY1260" s="67"/>
      <c r="AZ1260" s="37" t="str">
        <f>IFERROR(IF(COUNTA(H1260,I1260,J1260)=3,DATE(J1260,MATCH(I1260,{"Jan";"Feb";"Mar";"Apr";"May";"Jun";"Jul";"Aug";"Sep";"Oct";"Nov";"Dec"},0),H1260),""),"")</f>
        <v/>
      </c>
      <c r="CB1260" s="65"/>
    </row>
    <row r="1261" spans="1:80" x14ac:dyDescent="0.25">
      <c r="A1261" s="50"/>
      <c r="B1261" s="5"/>
      <c r="C1261" s="7"/>
      <c r="D1261" s="7"/>
      <c r="E1261" s="7"/>
      <c r="F1261" s="7"/>
      <c r="G1261" s="5"/>
      <c r="H1261" s="12" t="s">
        <v>92</v>
      </c>
      <c r="I1261" s="5"/>
      <c r="J1261" s="5"/>
      <c r="K1261" s="5"/>
      <c r="L1261" s="50"/>
      <c r="M1261" s="5"/>
      <c r="N1261" s="5"/>
      <c r="O1261" s="5"/>
      <c r="P1261" s="5"/>
      <c r="Q1261" s="50"/>
      <c r="R1261" s="65"/>
      <c r="S1261" s="67"/>
      <c r="T1261" s="67"/>
      <c r="U1261" s="67"/>
      <c r="V1261" s="67"/>
      <c r="W1261" s="67"/>
      <c r="X1261" s="67"/>
      <c r="Y1261" s="67"/>
      <c r="Z1261" s="67"/>
      <c r="AA1261" s="67"/>
      <c r="AB1261" s="67"/>
      <c r="AC1261" s="67"/>
      <c r="AD1261" s="67"/>
      <c r="AE1261" s="67"/>
      <c r="AF1261" s="67"/>
      <c r="AG1261" s="67"/>
      <c r="AH1261" s="67"/>
      <c r="AI1261" s="67"/>
      <c r="AK1261" s="67"/>
      <c r="AL1261" s="67"/>
      <c r="AM1261" s="67"/>
      <c r="AN1261" s="63" t="s">
        <v>4492</v>
      </c>
      <c r="AO1261" s="67"/>
      <c r="AP1261" s="67"/>
      <c r="AQ1261" s="67"/>
      <c r="AR1261" s="67"/>
      <c r="AS1261" s="67"/>
      <c r="AT1261" s="67"/>
      <c r="AU1261" s="67"/>
      <c r="AV1261" s="67"/>
      <c r="AW1261" s="67"/>
      <c r="AX1261" s="67"/>
      <c r="AY1261" s="67"/>
      <c r="AZ1261" s="37" t="str">
        <f>IFERROR(IF(COUNTA(H1261,I1261,J1261)=3,DATE(J1261,MATCH(I1261,{"Jan";"Feb";"Mar";"Apr";"May";"Jun";"Jul";"Aug";"Sep";"Oct";"Nov";"Dec"},0),H1261),""),"")</f>
        <v/>
      </c>
      <c r="CB1261" s="65"/>
    </row>
    <row r="1262" spans="1:80" x14ac:dyDescent="0.25">
      <c r="A1262" s="50"/>
      <c r="B1262" s="5"/>
      <c r="C1262" s="7" t="s">
        <v>35</v>
      </c>
      <c r="D1262" s="7" t="s">
        <v>36</v>
      </c>
      <c r="E1262" s="7"/>
      <c r="F1262" s="7" t="s">
        <v>315</v>
      </c>
      <c r="G1262" s="5"/>
      <c r="H1262" s="7" t="s">
        <v>47</v>
      </c>
      <c r="I1262" s="7" t="s">
        <v>48</v>
      </c>
      <c r="J1262" s="7" t="s">
        <v>49</v>
      </c>
      <c r="K1262" s="5"/>
      <c r="L1262" s="50"/>
      <c r="M1262" s="5"/>
      <c r="N1262" s="5"/>
      <c r="O1262" s="5"/>
      <c r="P1262" s="5"/>
      <c r="Q1262" s="50"/>
      <c r="R1262" s="65"/>
      <c r="S1262" s="67"/>
      <c r="T1262" s="67"/>
      <c r="U1262" s="67"/>
      <c r="V1262" s="67"/>
      <c r="W1262" s="67"/>
      <c r="X1262" s="67"/>
      <c r="Y1262" s="67"/>
      <c r="Z1262" s="67"/>
      <c r="AA1262" s="67"/>
      <c r="AB1262" s="67"/>
      <c r="AC1262" s="67"/>
      <c r="AD1262" s="67"/>
      <c r="AE1262" s="67"/>
      <c r="AF1262" s="67"/>
      <c r="AG1262" s="67"/>
      <c r="AH1262" s="67"/>
      <c r="AI1262" s="67"/>
      <c r="AK1262" s="67"/>
      <c r="AL1262" s="67"/>
      <c r="AM1262" s="67"/>
      <c r="AN1262" s="63" t="s">
        <v>4493</v>
      </c>
      <c r="AO1262" s="67"/>
      <c r="AP1262" s="67"/>
      <c r="AQ1262" s="67"/>
      <c r="AR1262" s="67"/>
      <c r="AS1262" s="67"/>
      <c r="AT1262" s="67"/>
      <c r="AU1262" s="67"/>
      <c r="AV1262" s="67"/>
      <c r="AW1262" s="67"/>
      <c r="AX1262" s="67"/>
      <c r="AY1262" s="67"/>
      <c r="AZ1262" s="37" t="str">
        <f>IFERROR(IF(COUNTA(H1262,I1262,J1262)=3,DATE(J1262,MATCH(I1262,{"Jan";"Feb";"Mar";"Apr";"May";"Jun";"Jul";"Aug";"Sep";"Oct";"Nov";"Dec"},0),H1262),""),"")</f>
        <v/>
      </c>
      <c r="CB1262" s="65"/>
    </row>
    <row r="1263" spans="1:80" x14ac:dyDescent="0.25">
      <c r="A1263" s="50"/>
      <c r="B1263" s="39" t="str">
        <f xml:space="preserve"> C1214&amp;"  Target Lesion (T8)"</f>
        <v>V8  Target Lesion (T8)</v>
      </c>
      <c r="C1263" s="16"/>
      <c r="D1263" s="15" t="s">
        <v>9</v>
      </c>
      <c r="E1263" s="5"/>
      <c r="F1263" s="17"/>
      <c r="G1263" s="5"/>
      <c r="H1263" s="32"/>
      <c r="I1263" s="32"/>
      <c r="J1263" s="32"/>
      <c r="K1263" s="5"/>
      <c r="L1263" s="50"/>
      <c r="M1263" s="50"/>
      <c r="N1263" s="50"/>
      <c r="O1263" s="50"/>
      <c r="P1263" s="50"/>
      <c r="Q1263" s="50"/>
      <c r="R1263" s="65"/>
      <c r="S1263" s="67"/>
      <c r="T1263" s="67"/>
      <c r="U1263" s="67"/>
      <c r="V1263" s="67"/>
      <c r="W1263" s="67"/>
      <c r="X1263" s="67"/>
      <c r="Y1263" s="67"/>
      <c r="Z1263" s="67"/>
      <c r="AA1263" s="67"/>
      <c r="AB1263" s="67"/>
      <c r="AC1263" s="67"/>
      <c r="AD1263" s="67"/>
      <c r="AE1263" s="67"/>
      <c r="AF1263" s="67"/>
      <c r="AG1263" s="67"/>
      <c r="AH1263" s="67"/>
      <c r="AI1263" s="67"/>
      <c r="AK1263" s="67"/>
      <c r="AL1263" s="67"/>
      <c r="AM1263" s="67"/>
      <c r="AN1263" s="63" t="s">
        <v>4494</v>
      </c>
      <c r="AO1263" s="67"/>
      <c r="AP1263" s="67"/>
      <c r="AQ1263" s="67"/>
      <c r="AR1263" s="67"/>
      <c r="AS1263" s="67"/>
      <c r="AT1263" s="67"/>
      <c r="AU1263" s="67"/>
      <c r="AV1263" s="67"/>
      <c r="AW1263" s="67"/>
      <c r="AX1263" s="67"/>
      <c r="AY1263" s="67"/>
      <c r="AZ1263" s="37" t="str">
        <f>IFERROR(IF(COUNTA(H1263,I1263,J1263)=3,DATE(J1263,MATCH(I1263,{"Jan";"Feb";"Mar";"Apr";"May";"Jun";"Jul";"Aug";"Sep";"Oct";"Nov";"Dec"},0),H1263),""),"")</f>
        <v/>
      </c>
      <c r="CB1263" s="65"/>
    </row>
    <row r="1264" spans="1:80" x14ac:dyDescent="0.25">
      <c r="A1264" s="50"/>
      <c r="B1264" s="8" t="s">
        <v>1373</v>
      </c>
      <c r="C1264" s="8" t="s">
        <v>1374</v>
      </c>
      <c r="D1264" s="8" t="s">
        <v>1375</v>
      </c>
      <c r="E1264" s="9"/>
      <c r="F1264" s="8" t="s">
        <v>1376</v>
      </c>
      <c r="G1264" s="9"/>
      <c r="H1264" s="8" t="s">
        <v>1377</v>
      </c>
      <c r="I1264" s="8" t="s">
        <v>1378</v>
      </c>
      <c r="J1264" s="8" t="s">
        <v>1379</v>
      </c>
      <c r="K1264" s="5"/>
      <c r="L1264" s="40"/>
      <c r="M1264" s="41"/>
      <c r="N1264" s="40"/>
      <c r="O1264" s="41"/>
      <c r="P1264" s="40"/>
      <c r="Q1264" s="50"/>
      <c r="R1264" s="65"/>
      <c r="S1264" s="67"/>
      <c r="T1264" s="67"/>
      <c r="U1264" s="67"/>
      <c r="V1264" s="67"/>
      <c r="W1264" s="67"/>
      <c r="X1264" s="67"/>
      <c r="Y1264" s="67"/>
      <c r="Z1264" s="67"/>
      <c r="AA1264" s="67"/>
      <c r="AB1264" s="67"/>
      <c r="AC1264" s="67"/>
      <c r="AD1264" s="67"/>
      <c r="AE1264" s="67"/>
      <c r="AF1264" s="67"/>
      <c r="AG1264" s="67"/>
      <c r="AH1264" s="67"/>
      <c r="AI1264" s="67"/>
      <c r="AK1264" s="67"/>
      <c r="AL1264" s="67"/>
      <c r="AM1264" s="67"/>
      <c r="AN1264" s="63" t="s">
        <v>4495</v>
      </c>
      <c r="AO1264" s="67"/>
      <c r="AP1264" s="67"/>
      <c r="AQ1264" s="67"/>
      <c r="AR1264" s="67"/>
      <c r="AS1264" s="67"/>
      <c r="AT1264" s="67"/>
      <c r="AU1264" s="67"/>
      <c r="AV1264" s="67"/>
      <c r="AW1264" s="67"/>
      <c r="AX1264" s="67"/>
      <c r="AY1264" s="67"/>
      <c r="AZ1264" s="37" t="str">
        <f>IFERROR(IF(COUNTA(H1264,I1264,J1264)=3,DATE(J1264,MATCH(I1264,{"Jan";"Feb";"Mar";"Apr";"May";"Jun";"Jul";"Aug";"Sep";"Oct";"Nov";"Dec"},0),H1264),""),"")</f>
        <v/>
      </c>
      <c r="CB1264" s="65"/>
    </row>
    <row r="1265" spans="1:80" x14ac:dyDescent="0.25">
      <c r="A1265" s="50"/>
      <c r="B1265" s="76" t="str">
        <f ca="1">BA1265&amp;BB1265&amp;BC1265&amp;BD1265&amp;BE1265&amp;BF1265&amp;BG1265&amp;BH1265&amp;BI1265&amp;BJ1265&amp;BK1265&amp;BL1265&amp;BM1265</f>
        <v/>
      </c>
      <c r="C1265" s="77"/>
      <c r="D1265" s="77"/>
      <c r="E1265" s="77"/>
      <c r="F1265" s="77"/>
      <c r="G1265" s="77"/>
      <c r="H1265" s="77"/>
      <c r="I1265" s="77"/>
      <c r="J1265" s="77"/>
      <c r="K1265" s="77"/>
      <c r="L1265" s="77"/>
      <c r="M1265" s="77"/>
      <c r="N1265" s="77"/>
      <c r="O1265" s="77"/>
      <c r="P1265" s="77"/>
      <c r="Q1265" s="50"/>
      <c r="R1265" s="65"/>
      <c r="S1265" s="67"/>
      <c r="T1265" s="67"/>
      <c r="U1265" s="67"/>
      <c r="V1265" s="67"/>
      <c r="W1265" s="67"/>
      <c r="X1265" s="67"/>
      <c r="Y1265" s="67"/>
      <c r="Z1265" s="67"/>
      <c r="AA1265" s="67"/>
      <c r="AB1265" s="67"/>
      <c r="AC1265" s="67"/>
      <c r="AD1265" s="67"/>
      <c r="AE1265" s="67"/>
      <c r="AF1265" s="67"/>
      <c r="AG1265" s="67"/>
      <c r="AH1265" s="67"/>
      <c r="AI1265" s="67"/>
      <c r="AK1265" s="67"/>
      <c r="AL1265" s="67"/>
      <c r="AM1265" s="67"/>
      <c r="AN1265" s="63" t="s">
        <v>4496</v>
      </c>
      <c r="AO1265" s="67"/>
      <c r="AP1265" s="67"/>
      <c r="AQ1265" s="67"/>
      <c r="AR1265" s="67"/>
      <c r="AS1265" s="67"/>
      <c r="AT1265" s="67"/>
      <c r="AU1265" s="67"/>
      <c r="AV1265" s="67"/>
      <c r="AW1265" s="67"/>
      <c r="AX1265" s="67"/>
      <c r="AY1265" s="67"/>
      <c r="AZ1265" s="37" t="str">
        <f>IFERROR(IF(COUNTA(H1265,I1265,J1265)=3,DATE(J1265,MATCH(I1265,{"Jan";"Feb";"Mar";"Apr";"May";"Jun";"Jul";"Aug";"Sep";"Oct";"Nov";"Dec"},0),H1265),""),"")</f>
        <v/>
      </c>
      <c r="BA1265" s="37" t="str">
        <f>IF(AND(C1217="",H1263="",C1263&lt;&gt;""),"Please enter a complete visit or assessment date.  ","")</f>
        <v/>
      </c>
      <c r="BB1265" s="37" t="str">
        <f>IF(C1263="","",IF(AND(COUNTA(C1217,D1217,E1217)&gt;1,COUNTA(C1217,D1217,E1217)&lt;3),"Please enter a complete visit date.  ",IF(COUNTA(C1217,D1217,E1217)=0,"",IF(COUNTIF(AN$2:AN$7306,C1217&amp;D1217&amp;E1217)&gt;0,"","Enter a valid visit date.  "))))</f>
        <v/>
      </c>
      <c r="BC1265" s="37" t="str">
        <f>IF(AND(COUNTA(H1263,I1263,J1263)&gt;1,COUNTA(H1263,I1263,J1263)&lt;3),"Please enter a complete assessment date.  ",IF(COUNTA(H1263,I1263,J1263)=0,"",IF(COUNTIF(AN$2:AN$7306,H1263&amp;I1263&amp;J1263)&gt;0,"","Enter a valid assessment date.  ")))</f>
        <v/>
      </c>
      <c r="BD1265" s="37" t="str">
        <f t="shared" ref="BD1265" si="637">IF(AND(C1263="",H1263&amp;I1263&amp;H1263&amp;J1263&lt;&gt;""),"Information on this lesion exists, but no evaluation result is entered.  ","")</f>
        <v/>
      </c>
      <c r="BE1265" s="37" t="str">
        <f ca="1">IF(C1263="","",IF(AZ1217="","",IF(AZ1217&gt;NOW(),"Visit date is in the future.  ","")))</f>
        <v/>
      </c>
      <c r="BF1265" s="37" t="str">
        <f t="shared" ref="BF1265" ca="1" si="638">IF(AZ1263&lt;&gt;"",IF(AZ1263&gt;NOW(),"Assessment date is in the future.  ",""),"")</f>
        <v/>
      </c>
      <c r="BG1265" s="37" t="str">
        <f t="shared" ref="BG1265" si="639">IF(AND(C1263&lt;&gt;"",F1263&lt;&gt;""),"The result cannot be provided if indicated as Not Done.  ","")</f>
        <v/>
      </c>
      <c r="BH1265" s="37" t="str">
        <f>IF(AZ1217="","",IF(AZ1217&lt;=AZ1211,"Visit date is not after visit or assessment dates in the prior visit.  ",""))</f>
        <v/>
      </c>
      <c r="BI1265" s="37" t="str">
        <f>IF(AZ1263&lt;&gt;"",IF(AZ1263&lt;=AZ1211,"Assessment date is not after visit or assessment dates in the prior visit.  ",""),"")</f>
        <v/>
      </c>
      <c r="BJ1265" s="37" t="str">
        <f>IF(AND(C1214="",OR(C1263&lt;&gt;"",F1263&lt;&gt;"")),"The Visit ID is missing.  ","")</f>
        <v/>
      </c>
      <c r="BK1265" s="37" t="str">
        <f>IF(AND(OR(C1263&lt;&gt;"",F1263&lt;&gt;""),C$61=""),"No V0 lesion information exists for this same lesion (if you are adding a NEW lesion, go to New Lesion section).  ","")</f>
        <v/>
      </c>
      <c r="BL1265" s="37" t="str">
        <f t="shared" ref="BL1265" si="640">IF(AND(C1263&lt;&gt;"",D1263=""),"Select a Unit.  ","")</f>
        <v/>
      </c>
      <c r="BM1265" s="37" t="str">
        <f>IF(AND(C1263&lt;&gt;"",COUNTIF(AJ$2:AJ$21,C1214)&gt;1),"Visit ID already used.  ","")</f>
        <v/>
      </c>
      <c r="CA1265" s="37" t="str">
        <f ca="1">IF(BA1265&amp;BB1265&amp;BC1265&amp;BD1265&amp;BE1265&amp;BF1265&amp;BG1265&amp;BH1265&amp;BI1265&amp;BJ1265&amp;BK1265&amp;BL1265&amp;BM1265&amp;BN1265&amp;BO1265&amp;BP1265&amp;BQ1265&amp;BR1265&amp;BS1265&amp;BT1265&amp;BU1265&amp;BV1265&amp;BW1265&amp;BX1265&amp;BY1265&amp;BZ1265&lt;&gt;"","V8Issue","V8Clean")</f>
        <v>V8Clean</v>
      </c>
      <c r="CB1265" s="65"/>
    </row>
    <row r="1266" spans="1:80" x14ac:dyDescent="0.25">
      <c r="A1266" s="50"/>
      <c r="B1266" s="77"/>
      <c r="C1266" s="77"/>
      <c r="D1266" s="77"/>
      <c r="E1266" s="77"/>
      <c r="F1266" s="77"/>
      <c r="G1266" s="77"/>
      <c r="H1266" s="77"/>
      <c r="I1266" s="77"/>
      <c r="J1266" s="77"/>
      <c r="K1266" s="77"/>
      <c r="L1266" s="77"/>
      <c r="M1266" s="77"/>
      <c r="N1266" s="77"/>
      <c r="O1266" s="77"/>
      <c r="P1266" s="77"/>
      <c r="Q1266" s="50"/>
      <c r="R1266" s="65"/>
      <c r="S1266" s="67"/>
      <c r="T1266" s="67"/>
      <c r="U1266" s="67"/>
      <c r="V1266" s="67"/>
      <c r="W1266" s="67"/>
      <c r="X1266" s="67"/>
      <c r="Y1266" s="67"/>
      <c r="Z1266" s="67"/>
      <c r="AA1266" s="67"/>
      <c r="AB1266" s="67"/>
      <c r="AC1266" s="67"/>
      <c r="AD1266" s="67"/>
      <c r="AE1266" s="67"/>
      <c r="AF1266" s="67"/>
      <c r="AG1266" s="67"/>
      <c r="AH1266" s="67"/>
      <c r="AI1266" s="67"/>
      <c r="AK1266" s="67"/>
      <c r="AL1266" s="67"/>
      <c r="AM1266" s="67"/>
      <c r="AN1266" s="63" t="s">
        <v>4497</v>
      </c>
      <c r="AO1266" s="67"/>
      <c r="AP1266" s="67"/>
      <c r="AQ1266" s="67"/>
      <c r="AR1266" s="67"/>
      <c r="AS1266" s="67"/>
      <c r="AT1266" s="67"/>
      <c r="AU1266" s="67"/>
      <c r="AV1266" s="67"/>
      <c r="AW1266" s="67"/>
      <c r="AX1266" s="67"/>
      <c r="AY1266" s="67"/>
      <c r="AZ1266" s="37" t="str">
        <f>IFERROR(IF(COUNTA(H1266,I1266,J1266)=3,DATE(J1266,MATCH(I1266,{"Jan";"Feb";"Mar";"Apr";"May";"Jun";"Jul";"Aug";"Sep";"Oct";"Nov";"Dec"},0),H1266),""),"")</f>
        <v/>
      </c>
      <c r="CB1266" s="65"/>
    </row>
    <row r="1267" spans="1:80" x14ac:dyDescent="0.25">
      <c r="A1267" s="50"/>
      <c r="B1267" s="5"/>
      <c r="C1267" s="7"/>
      <c r="D1267" s="7"/>
      <c r="E1267" s="7"/>
      <c r="F1267" s="7"/>
      <c r="G1267" s="5"/>
      <c r="H1267" s="12" t="s">
        <v>92</v>
      </c>
      <c r="I1267" s="5"/>
      <c r="J1267" s="5"/>
      <c r="K1267" s="5"/>
      <c r="L1267" s="50"/>
      <c r="M1267" s="5"/>
      <c r="N1267" s="5"/>
      <c r="O1267" s="5"/>
      <c r="P1267" s="5"/>
      <c r="Q1267" s="50"/>
      <c r="R1267" s="65"/>
      <c r="S1267" s="67"/>
      <c r="T1267" s="67"/>
      <c r="U1267" s="67"/>
      <c r="V1267" s="67"/>
      <c r="W1267" s="67"/>
      <c r="X1267" s="67"/>
      <c r="Y1267" s="67"/>
      <c r="Z1267" s="67"/>
      <c r="AA1267" s="67"/>
      <c r="AB1267" s="67"/>
      <c r="AC1267" s="67"/>
      <c r="AD1267" s="67"/>
      <c r="AE1267" s="67"/>
      <c r="AF1267" s="67"/>
      <c r="AG1267" s="67"/>
      <c r="AH1267" s="67"/>
      <c r="AI1267" s="67"/>
      <c r="AK1267" s="67"/>
      <c r="AL1267" s="67"/>
      <c r="AM1267" s="67"/>
      <c r="AN1267" s="63" t="s">
        <v>4498</v>
      </c>
      <c r="AO1267" s="67"/>
      <c r="AP1267" s="67"/>
      <c r="AQ1267" s="67"/>
      <c r="AR1267" s="67"/>
      <c r="AS1267" s="67"/>
      <c r="AT1267" s="67"/>
      <c r="AU1267" s="67"/>
      <c r="AV1267" s="67"/>
      <c r="AW1267" s="67"/>
      <c r="AX1267" s="67"/>
      <c r="AY1267" s="67"/>
      <c r="AZ1267" s="37" t="str">
        <f>IFERROR(IF(COUNTA(H1267,I1267,J1267)=3,DATE(J1267,MATCH(I1267,{"Jan";"Feb";"Mar";"Apr";"May";"Jun";"Jul";"Aug";"Sep";"Oct";"Nov";"Dec"},0),H1267),""),"")</f>
        <v/>
      </c>
      <c r="CB1267" s="65"/>
    </row>
    <row r="1268" spans="1:80" x14ac:dyDescent="0.25">
      <c r="A1268" s="50"/>
      <c r="B1268" s="5"/>
      <c r="C1268" s="7" t="s">
        <v>35</v>
      </c>
      <c r="D1268" s="7" t="s">
        <v>36</v>
      </c>
      <c r="E1268" s="7"/>
      <c r="F1268" s="7" t="s">
        <v>315</v>
      </c>
      <c r="G1268" s="5"/>
      <c r="H1268" s="7" t="s">
        <v>47</v>
      </c>
      <c r="I1268" s="7" t="s">
        <v>48</v>
      </c>
      <c r="J1268" s="7" t="s">
        <v>49</v>
      </c>
      <c r="K1268" s="5"/>
      <c r="L1268" s="50"/>
      <c r="M1268" s="5"/>
      <c r="N1268" s="5"/>
      <c r="O1268" s="5"/>
      <c r="P1268" s="5"/>
      <c r="Q1268" s="50"/>
      <c r="R1268" s="65"/>
      <c r="S1268" s="67"/>
      <c r="T1268" s="67"/>
      <c r="U1268" s="67"/>
      <c r="V1268" s="67"/>
      <c r="W1268" s="67"/>
      <c r="X1268" s="67"/>
      <c r="Y1268" s="67"/>
      <c r="Z1268" s="67"/>
      <c r="AA1268" s="67"/>
      <c r="AB1268" s="67"/>
      <c r="AC1268" s="67"/>
      <c r="AD1268" s="67"/>
      <c r="AE1268" s="67"/>
      <c r="AF1268" s="67"/>
      <c r="AG1268" s="67"/>
      <c r="AH1268" s="67"/>
      <c r="AI1268" s="67"/>
      <c r="AK1268" s="67"/>
      <c r="AL1268" s="67"/>
      <c r="AM1268" s="67"/>
      <c r="AN1268" s="63" t="s">
        <v>4499</v>
      </c>
      <c r="AO1268" s="67"/>
      <c r="AP1268" s="67"/>
      <c r="AQ1268" s="67"/>
      <c r="AR1268" s="67"/>
      <c r="AS1268" s="67"/>
      <c r="AT1268" s="67"/>
      <c r="AU1268" s="67"/>
      <c r="AV1268" s="67"/>
      <c r="AW1268" s="67"/>
      <c r="AX1268" s="67"/>
      <c r="AY1268" s="67"/>
      <c r="AZ1268" s="37" t="str">
        <f>IFERROR(IF(COUNTA(H1268,I1268,J1268)=3,DATE(J1268,MATCH(I1268,{"Jan";"Feb";"Mar";"Apr";"May";"Jun";"Jul";"Aug";"Sep";"Oct";"Nov";"Dec"},0),H1268),""),"")</f>
        <v/>
      </c>
      <c r="CB1268" s="65"/>
    </row>
    <row r="1269" spans="1:80" x14ac:dyDescent="0.25">
      <c r="A1269" s="50"/>
      <c r="B1269" s="39" t="str">
        <f xml:space="preserve"> C1214&amp;"  Target Lesion (T9)"</f>
        <v>V8  Target Lesion (T9)</v>
      </c>
      <c r="C1269" s="16"/>
      <c r="D1269" s="15" t="s">
        <v>9</v>
      </c>
      <c r="E1269" s="5"/>
      <c r="F1269" s="17"/>
      <c r="G1269" s="5"/>
      <c r="H1269" s="32"/>
      <c r="I1269" s="32"/>
      <c r="J1269" s="32"/>
      <c r="K1269" s="5"/>
      <c r="L1269" s="50"/>
      <c r="M1269" s="50"/>
      <c r="N1269" s="50"/>
      <c r="O1269" s="50"/>
      <c r="P1269" s="50"/>
      <c r="Q1269" s="50"/>
      <c r="R1269" s="65"/>
      <c r="S1269" s="67"/>
      <c r="T1269" s="67"/>
      <c r="U1269" s="67"/>
      <c r="V1269" s="67"/>
      <c r="W1269" s="67"/>
      <c r="X1269" s="67"/>
      <c r="Y1269" s="67"/>
      <c r="Z1269" s="67"/>
      <c r="AA1269" s="67"/>
      <c r="AB1269" s="67"/>
      <c r="AC1269" s="67"/>
      <c r="AD1269" s="67"/>
      <c r="AE1269" s="67"/>
      <c r="AF1269" s="67"/>
      <c r="AG1269" s="67"/>
      <c r="AH1269" s="67"/>
      <c r="AI1269" s="67"/>
      <c r="AK1269" s="67"/>
      <c r="AL1269" s="67"/>
      <c r="AM1269" s="67"/>
      <c r="AN1269" s="63" t="s">
        <v>4500</v>
      </c>
      <c r="AO1269" s="67"/>
      <c r="AP1269" s="67"/>
      <c r="AQ1269" s="67"/>
      <c r="AR1269" s="67"/>
      <c r="AS1269" s="67"/>
      <c r="AT1269" s="67"/>
      <c r="AU1269" s="67"/>
      <c r="AV1269" s="67"/>
      <c r="AW1269" s="67"/>
      <c r="AX1269" s="67"/>
      <c r="AY1269" s="67"/>
      <c r="AZ1269" s="37" t="str">
        <f>IFERROR(IF(COUNTA(H1269,I1269,J1269)=3,DATE(J1269,MATCH(I1269,{"Jan";"Feb";"Mar";"Apr";"May";"Jun";"Jul";"Aug";"Sep";"Oct";"Nov";"Dec"},0),H1269),""),"")</f>
        <v/>
      </c>
      <c r="CB1269" s="65"/>
    </row>
    <row r="1270" spans="1:80" x14ac:dyDescent="0.25">
      <c r="A1270" s="50"/>
      <c r="B1270" s="8" t="s">
        <v>1380</v>
      </c>
      <c r="C1270" s="8" t="s">
        <v>1381</v>
      </c>
      <c r="D1270" s="8" t="s">
        <v>1382</v>
      </c>
      <c r="E1270" s="9"/>
      <c r="F1270" s="8" t="s">
        <v>1383</v>
      </c>
      <c r="G1270" s="9"/>
      <c r="H1270" s="8" t="s">
        <v>1384</v>
      </c>
      <c r="I1270" s="8" t="s">
        <v>1385</v>
      </c>
      <c r="J1270" s="8" t="s">
        <v>1386</v>
      </c>
      <c r="K1270" s="5"/>
      <c r="L1270" s="40"/>
      <c r="M1270" s="41"/>
      <c r="N1270" s="40"/>
      <c r="O1270" s="41"/>
      <c r="P1270" s="40"/>
      <c r="Q1270" s="50"/>
      <c r="R1270" s="65"/>
      <c r="S1270" s="67"/>
      <c r="T1270" s="67"/>
      <c r="U1270" s="67"/>
      <c r="V1270" s="67"/>
      <c r="W1270" s="67"/>
      <c r="X1270" s="67"/>
      <c r="Y1270" s="67"/>
      <c r="Z1270" s="67"/>
      <c r="AA1270" s="67"/>
      <c r="AB1270" s="67"/>
      <c r="AC1270" s="67"/>
      <c r="AD1270" s="67"/>
      <c r="AE1270" s="67"/>
      <c r="AF1270" s="67"/>
      <c r="AG1270" s="67"/>
      <c r="AH1270" s="67"/>
      <c r="AI1270" s="67"/>
      <c r="AK1270" s="67"/>
      <c r="AL1270" s="67"/>
      <c r="AM1270" s="67"/>
      <c r="AN1270" s="63" t="s">
        <v>4501</v>
      </c>
      <c r="AO1270" s="67"/>
      <c r="AP1270" s="67"/>
      <c r="AQ1270" s="67"/>
      <c r="AR1270" s="67"/>
      <c r="AS1270" s="67"/>
      <c r="AT1270" s="67"/>
      <c r="AU1270" s="67"/>
      <c r="AV1270" s="67"/>
      <c r="AW1270" s="67"/>
      <c r="AX1270" s="67"/>
      <c r="AY1270" s="67"/>
      <c r="AZ1270" s="37" t="str">
        <f>IFERROR(IF(COUNTA(H1270,I1270,J1270)=3,DATE(J1270,MATCH(I1270,{"Jan";"Feb";"Mar";"Apr";"May";"Jun";"Jul";"Aug";"Sep";"Oct";"Nov";"Dec"},0),H1270),""),"")</f>
        <v/>
      </c>
      <c r="CB1270" s="65"/>
    </row>
    <row r="1271" spans="1:80" x14ac:dyDescent="0.25">
      <c r="A1271" s="50"/>
      <c r="B1271" s="76" t="str">
        <f ca="1">BA1271&amp;BB1271&amp;BC1271&amp;BD1271&amp;BE1271&amp;BF1271&amp;BG1271&amp;BH1271&amp;BI1271&amp;BJ1271&amp;BK1271&amp;BL1271&amp;BM1271</f>
        <v/>
      </c>
      <c r="C1271" s="77"/>
      <c r="D1271" s="77"/>
      <c r="E1271" s="77"/>
      <c r="F1271" s="77"/>
      <c r="G1271" s="77"/>
      <c r="H1271" s="77"/>
      <c r="I1271" s="77"/>
      <c r="J1271" s="77"/>
      <c r="K1271" s="77"/>
      <c r="L1271" s="77"/>
      <c r="M1271" s="77"/>
      <c r="N1271" s="77"/>
      <c r="O1271" s="77"/>
      <c r="P1271" s="77"/>
      <c r="Q1271" s="50"/>
      <c r="R1271" s="65"/>
      <c r="S1271" s="67"/>
      <c r="T1271" s="67"/>
      <c r="U1271" s="67"/>
      <c r="V1271" s="67"/>
      <c r="W1271" s="67"/>
      <c r="X1271" s="67"/>
      <c r="Y1271" s="67"/>
      <c r="Z1271" s="67"/>
      <c r="AA1271" s="67"/>
      <c r="AB1271" s="67"/>
      <c r="AC1271" s="67"/>
      <c r="AD1271" s="67"/>
      <c r="AE1271" s="67"/>
      <c r="AF1271" s="67"/>
      <c r="AG1271" s="67"/>
      <c r="AH1271" s="67"/>
      <c r="AI1271" s="67"/>
      <c r="AK1271" s="67"/>
      <c r="AL1271" s="67"/>
      <c r="AM1271" s="67"/>
      <c r="AN1271" s="63" t="s">
        <v>4502</v>
      </c>
      <c r="AO1271" s="67"/>
      <c r="AP1271" s="67"/>
      <c r="AQ1271" s="67"/>
      <c r="AR1271" s="67"/>
      <c r="AS1271" s="67"/>
      <c r="AT1271" s="67"/>
      <c r="AU1271" s="67"/>
      <c r="AV1271" s="67"/>
      <c r="AW1271" s="67"/>
      <c r="AX1271" s="67"/>
      <c r="AY1271" s="67"/>
      <c r="AZ1271" s="37" t="str">
        <f>IFERROR(IF(COUNTA(H1271,I1271,J1271)=3,DATE(J1271,MATCH(I1271,{"Jan";"Feb";"Mar";"Apr";"May";"Jun";"Jul";"Aug";"Sep";"Oct";"Nov";"Dec"},0),H1271),""),"")</f>
        <v/>
      </c>
      <c r="BA1271" s="37" t="str">
        <f>IF(AND(C1217="",H1269="",C1269&lt;&gt;""),"Please enter a complete visit or assessment date.  ","")</f>
        <v/>
      </c>
      <c r="BB1271" s="37" t="str">
        <f>IF(C1269="","",IF(AND(COUNTA(C1217,D1217,E1217)&gt;1,COUNTA(C1217,D1217,E1217)&lt;3),"Please enter a complete visit date.  ",IF(COUNTA(C1217,D1217,E1217)=0,"",IF(COUNTIF(AN$2:AN$7306,C1217&amp;D1217&amp;E1217)&gt;0,"","Enter a valid visit date.  "))))</f>
        <v/>
      </c>
      <c r="BC1271" s="37" t="str">
        <f>IF(AND(COUNTA(H1269,I1269,J1269)&gt;1,COUNTA(H1269,I1269,J1269)&lt;3),"Please enter a complete assessment date.  ",IF(COUNTA(H1269,I1269,J1269)=0,"",IF(COUNTIF(AN$2:AN$7306,H1269&amp;I1269&amp;J1269)&gt;0,"","Enter a valid assessment date.  ")))</f>
        <v/>
      </c>
      <c r="BD1271" s="37" t="str">
        <f t="shared" ref="BD1271" si="641">IF(AND(C1269="",H1269&amp;I1269&amp;H1269&amp;J1269&lt;&gt;""),"Information on this lesion exists, but no evaluation result is entered.  ","")</f>
        <v/>
      </c>
      <c r="BE1271" s="37" t="str">
        <f ca="1">IF(C1269="","",IF(AZ1217="","",IF(AZ1217&gt;NOW(),"Visit date is in the future.  ","")))</f>
        <v/>
      </c>
      <c r="BF1271" s="37" t="str">
        <f t="shared" ref="BF1271" ca="1" si="642">IF(AZ1269&lt;&gt;"",IF(AZ1269&gt;NOW(),"Assessment date is in the future.  ",""),"")</f>
        <v/>
      </c>
      <c r="BG1271" s="37" t="str">
        <f t="shared" ref="BG1271" si="643">IF(AND(C1269&lt;&gt;"",F1269&lt;&gt;""),"The result cannot be provided if indicated as Not Done.  ","")</f>
        <v/>
      </c>
      <c r="BH1271" s="37" t="str">
        <f>IF(AZ1217="","",IF(AZ1217&lt;=AZ1211,"Visit date is not after visit or assessment dates in the prior visit.  ",""))</f>
        <v/>
      </c>
      <c r="BI1271" s="37" t="str">
        <f>IF(AZ1269&lt;&gt;"",IF(AZ1269&lt;=AZ1211,"Assessment date is not after visit or assessment dates in the prior visit.  ",""),"")</f>
        <v/>
      </c>
      <c r="BJ1271" s="37" t="str">
        <f>IF(AND(C1214="",OR(C1269&lt;&gt;"",F1269&lt;&gt;"")),"The Visit ID is missing.  ","")</f>
        <v/>
      </c>
      <c r="BK1271" s="37" t="str">
        <f>IF(AND(OR(C1269&lt;&gt;"",F1269&lt;&gt;""),C$67=""),"No V0 lesion information exists for this same lesion (if you are adding a NEW lesion, go to New Lesion section).  ","")</f>
        <v/>
      </c>
      <c r="BL1271" s="37" t="str">
        <f t="shared" ref="BL1271" si="644">IF(AND(C1269&lt;&gt;"",D1269=""),"Select a Unit.  ","")</f>
        <v/>
      </c>
      <c r="BM1271" s="37" t="str">
        <f>IF(AND(C1269&lt;&gt;"",COUNTIF(AJ$2:AJ$21,C1214)&gt;1),"Visit ID already used.  ","")</f>
        <v/>
      </c>
      <c r="CA1271" s="37" t="str">
        <f ca="1">IF(BA1271&amp;BB1271&amp;BC1271&amp;BD1271&amp;BE1271&amp;BF1271&amp;BG1271&amp;BH1271&amp;BI1271&amp;BJ1271&amp;BK1271&amp;BL1271&amp;BM1271&amp;BN1271&amp;BO1271&amp;BP1271&amp;BQ1271&amp;BR1271&amp;BS1271&amp;BT1271&amp;BU1271&amp;BV1271&amp;BW1271&amp;BX1271&amp;BY1271&amp;BZ1271&lt;&gt;"","V8Issue","V8Clean")</f>
        <v>V8Clean</v>
      </c>
      <c r="CB1271" s="65"/>
    </row>
    <row r="1272" spans="1:80" x14ac:dyDescent="0.25">
      <c r="A1272" s="50"/>
      <c r="B1272" s="77"/>
      <c r="C1272" s="77"/>
      <c r="D1272" s="77"/>
      <c r="E1272" s="77"/>
      <c r="F1272" s="77"/>
      <c r="G1272" s="77"/>
      <c r="H1272" s="77"/>
      <c r="I1272" s="77"/>
      <c r="J1272" s="77"/>
      <c r="K1272" s="77"/>
      <c r="L1272" s="77"/>
      <c r="M1272" s="77"/>
      <c r="N1272" s="77"/>
      <c r="O1272" s="77"/>
      <c r="P1272" s="77"/>
      <c r="Q1272" s="50"/>
      <c r="R1272" s="65"/>
      <c r="S1272" s="67"/>
      <c r="T1272" s="67"/>
      <c r="U1272" s="67"/>
      <c r="V1272" s="67"/>
      <c r="W1272" s="67"/>
      <c r="X1272" s="67"/>
      <c r="Y1272" s="67"/>
      <c r="Z1272" s="67"/>
      <c r="AA1272" s="67"/>
      <c r="AB1272" s="67"/>
      <c r="AC1272" s="67"/>
      <c r="AD1272" s="67"/>
      <c r="AE1272" s="67"/>
      <c r="AF1272" s="67"/>
      <c r="AG1272" s="67"/>
      <c r="AH1272" s="67"/>
      <c r="AI1272" s="67"/>
      <c r="AK1272" s="67"/>
      <c r="AL1272" s="67"/>
      <c r="AM1272" s="67"/>
      <c r="AN1272" s="63" t="s">
        <v>4503</v>
      </c>
      <c r="AO1272" s="67"/>
      <c r="AP1272" s="67"/>
      <c r="AQ1272" s="67"/>
      <c r="AR1272" s="67"/>
      <c r="AS1272" s="67"/>
      <c r="AT1272" s="67"/>
      <c r="AU1272" s="67"/>
      <c r="AV1272" s="67"/>
      <c r="AW1272" s="67"/>
      <c r="AX1272" s="67"/>
      <c r="AY1272" s="67"/>
      <c r="AZ1272" s="37" t="str">
        <f>IFERROR(IF(COUNTA(H1272,I1272,J1272)=3,DATE(J1272,MATCH(I1272,{"Jan";"Feb";"Mar";"Apr";"May";"Jun";"Jul";"Aug";"Sep";"Oct";"Nov";"Dec"},0),H1272),""),"")</f>
        <v/>
      </c>
      <c r="CB1272" s="65"/>
    </row>
    <row r="1273" spans="1:80" x14ac:dyDescent="0.25">
      <c r="A1273" s="50"/>
      <c r="B1273" s="5"/>
      <c r="C1273" s="7"/>
      <c r="D1273" s="7"/>
      <c r="E1273" s="7"/>
      <c r="F1273" s="7"/>
      <c r="G1273" s="5"/>
      <c r="H1273" s="12" t="s">
        <v>92</v>
      </c>
      <c r="I1273" s="5"/>
      <c r="J1273" s="5"/>
      <c r="K1273" s="5"/>
      <c r="L1273" s="50"/>
      <c r="M1273" s="5"/>
      <c r="N1273" s="5"/>
      <c r="O1273" s="5"/>
      <c r="P1273" s="5"/>
      <c r="Q1273" s="50"/>
      <c r="R1273" s="65"/>
      <c r="S1273" s="67"/>
      <c r="T1273" s="67"/>
      <c r="U1273" s="67"/>
      <c r="V1273" s="67"/>
      <c r="W1273" s="67"/>
      <c r="X1273" s="67"/>
      <c r="Y1273" s="67"/>
      <c r="Z1273" s="67"/>
      <c r="AA1273" s="67"/>
      <c r="AB1273" s="67"/>
      <c r="AC1273" s="67"/>
      <c r="AD1273" s="67"/>
      <c r="AE1273" s="67"/>
      <c r="AF1273" s="67"/>
      <c r="AG1273" s="67"/>
      <c r="AH1273" s="67"/>
      <c r="AI1273" s="67"/>
      <c r="AK1273" s="67"/>
      <c r="AL1273" s="67"/>
      <c r="AM1273" s="67"/>
      <c r="AN1273" s="63" t="s">
        <v>4504</v>
      </c>
      <c r="AO1273" s="67"/>
      <c r="AP1273" s="67"/>
      <c r="AQ1273" s="67"/>
      <c r="AR1273" s="67"/>
      <c r="AS1273" s="67"/>
      <c r="AT1273" s="67"/>
      <c r="AU1273" s="67"/>
      <c r="AV1273" s="67"/>
      <c r="AW1273" s="67"/>
      <c r="AX1273" s="67"/>
      <c r="AY1273" s="67"/>
      <c r="AZ1273" s="37" t="str">
        <f>IFERROR(IF(COUNTA(H1273,I1273,J1273)=3,DATE(J1273,MATCH(I1273,{"Jan";"Feb";"Mar";"Apr";"May";"Jun";"Jul";"Aug";"Sep";"Oct";"Nov";"Dec"},0),H1273),""),"")</f>
        <v/>
      </c>
      <c r="CB1273" s="65"/>
    </row>
    <row r="1274" spans="1:80" x14ac:dyDescent="0.25">
      <c r="A1274" s="50"/>
      <c r="B1274" s="5"/>
      <c r="C1274" s="7" t="s">
        <v>35</v>
      </c>
      <c r="D1274" s="7" t="s">
        <v>36</v>
      </c>
      <c r="E1274" s="7"/>
      <c r="F1274" s="7" t="s">
        <v>315</v>
      </c>
      <c r="G1274" s="5"/>
      <c r="H1274" s="7" t="s">
        <v>47</v>
      </c>
      <c r="I1274" s="7" t="s">
        <v>48</v>
      </c>
      <c r="J1274" s="7" t="s">
        <v>49</v>
      </c>
      <c r="K1274" s="5"/>
      <c r="L1274" s="50"/>
      <c r="M1274" s="5"/>
      <c r="N1274" s="5"/>
      <c r="O1274" s="5"/>
      <c r="P1274" s="5"/>
      <c r="Q1274" s="50"/>
      <c r="R1274" s="65"/>
      <c r="S1274" s="67"/>
      <c r="T1274" s="67"/>
      <c r="U1274" s="67"/>
      <c r="V1274" s="67"/>
      <c r="W1274" s="67"/>
      <c r="X1274" s="67"/>
      <c r="Y1274" s="67"/>
      <c r="Z1274" s="67"/>
      <c r="AA1274" s="67"/>
      <c r="AB1274" s="67"/>
      <c r="AC1274" s="67"/>
      <c r="AD1274" s="67"/>
      <c r="AE1274" s="67"/>
      <c r="AF1274" s="67"/>
      <c r="AG1274" s="67"/>
      <c r="AH1274" s="67"/>
      <c r="AI1274" s="67"/>
      <c r="AK1274" s="67"/>
      <c r="AL1274" s="67"/>
      <c r="AM1274" s="67"/>
      <c r="AN1274" s="63" t="s">
        <v>4505</v>
      </c>
      <c r="AO1274" s="67"/>
      <c r="AP1274" s="67"/>
      <c r="AQ1274" s="67"/>
      <c r="AR1274" s="67"/>
      <c r="AS1274" s="67"/>
      <c r="AT1274" s="67"/>
      <c r="AU1274" s="67"/>
      <c r="AV1274" s="67"/>
      <c r="AW1274" s="67"/>
      <c r="AX1274" s="67"/>
      <c r="AY1274" s="67"/>
      <c r="AZ1274" s="37" t="str">
        <f>IFERROR(IF(COUNTA(H1274,I1274,J1274)=3,DATE(J1274,MATCH(I1274,{"Jan";"Feb";"Mar";"Apr";"May";"Jun";"Jul";"Aug";"Sep";"Oct";"Nov";"Dec"},0),H1274),""),"")</f>
        <v/>
      </c>
      <c r="CB1274" s="65"/>
    </row>
    <row r="1275" spans="1:80" x14ac:dyDescent="0.25">
      <c r="A1275" s="50"/>
      <c r="B1275" s="39" t="str">
        <f xml:space="preserve"> C1214&amp;" Target Lesion (T10)"</f>
        <v>V8 Target Lesion (T10)</v>
      </c>
      <c r="C1275" s="16"/>
      <c r="D1275" s="15" t="s">
        <v>9</v>
      </c>
      <c r="E1275" s="5"/>
      <c r="F1275" s="17"/>
      <c r="G1275" s="5"/>
      <c r="H1275" s="32"/>
      <c r="I1275" s="32"/>
      <c r="J1275" s="32"/>
      <c r="K1275" s="5"/>
      <c r="L1275" s="50"/>
      <c r="M1275" s="50"/>
      <c r="N1275" s="50"/>
      <c r="O1275" s="50"/>
      <c r="P1275" s="50"/>
      <c r="Q1275" s="50"/>
      <c r="R1275" s="65"/>
      <c r="S1275" s="67"/>
      <c r="T1275" s="67"/>
      <c r="U1275" s="67"/>
      <c r="V1275" s="67"/>
      <c r="W1275" s="67"/>
      <c r="X1275" s="67"/>
      <c r="Y1275" s="67"/>
      <c r="Z1275" s="67"/>
      <c r="AA1275" s="67"/>
      <c r="AB1275" s="67"/>
      <c r="AC1275" s="67"/>
      <c r="AD1275" s="67"/>
      <c r="AE1275" s="67"/>
      <c r="AF1275" s="67"/>
      <c r="AG1275" s="67"/>
      <c r="AH1275" s="67"/>
      <c r="AI1275" s="67"/>
      <c r="AK1275" s="67"/>
      <c r="AL1275" s="67"/>
      <c r="AM1275" s="67"/>
      <c r="AN1275" s="63" t="s">
        <v>4506</v>
      </c>
      <c r="AO1275" s="67"/>
      <c r="AP1275" s="67"/>
      <c r="AQ1275" s="67"/>
      <c r="AR1275" s="67"/>
      <c r="AS1275" s="67"/>
      <c r="AT1275" s="67"/>
      <c r="AU1275" s="67"/>
      <c r="AV1275" s="67"/>
      <c r="AW1275" s="67"/>
      <c r="AX1275" s="67"/>
      <c r="AY1275" s="67"/>
      <c r="AZ1275" s="37" t="str">
        <f>IFERROR(IF(COUNTA(H1275,I1275,J1275)=3,DATE(J1275,MATCH(I1275,{"Jan";"Feb";"Mar";"Apr";"May";"Jun";"Jul";"Aug";"Sep";"Oct";"Nov";"Dec"},0),H1275),""),"")</f>
        <v/>
      </c>
      <c r="CB1275" s="65"/>
    </row>
    <row r="1276" spans="1:80" x14ac:dyDescent="0.25">
      <c r="A1276" s="50"/>
      <c r="B1276" s="8" t="s">
        <v>1387</v>
      </c>
      <c r="C1276" s="8" t="s">
        <v>1388</v>
      </c>
      <c r="D1276" s="8" t="s">
        <v>1389</v>
      </c>
      <c r="E1276" s="9"/>
      <c r="F1276" s="8" t="s">
        <v>1390</v>
      </c>
      <c r="G1276" s="9"/>
      <c r="H1276" s="8" t="s">
        <v>1391</v>
      </c>
      <c r="I1276" s="8" t="s">
        <v>1392</v>
      </c>
      <c r="J1276" s="8" t="s">
        <v>1393</v>
      </c>
      <c r="K1276" s="5"/>
      <c r="L1276" s="40"/>
      <c r="M1276" s="41"/>
      <c r="N1276" s="40"/>
      <c r="O1276" s="41"/>
      <c r="P1276" s="40"/>
      <c r="Q1276" s="50"/>
      <c r="R1276" s="65"/>
      <c r="S1276" s="67"/>
      <c r="T1276" s="67"/>
      <c r="U1276" s="67"/>
      <c r="V1276" s="67"/>
      <c r="W1276" s="67"/>
      <c r="X1276" s="67"/>
      <c r="Y1276" s="67"/>
      <c r="Z1276" s="67"/>
      <c r="AA1276" s="67"/>
      <c r="AB1276" s="67"/>
      <c r="AC1276" s="67"/>
      <c r="AD1276" s="67"/>
      <c r="AE1276" s="67"/>
      <c r="AF1276" s="67"/>
      <c r="AG1276" s="67"/>
      <c r="AH1276" s="67"/>
      <c r="AI1276" s="67"/>
      <c r="AK1276" s="67"/>
      <c r="AL1276" s="67"/>
      <c r="AM1276" s="67"/>
      <c r="AN1276" s="63" t="s">
        <v>4507</v>
      </c>
      <c r="AO1276" s="67"/>
      <c r="AP1276" s="67"/>
      <c r="AQ1276" s="67"/>
      <c r="AR1276" s="67"/>
      <c r="AS1276" s="67"/>
      <c r="AT1276" s="67"/>
      <c r="AU1276" s="67"/>
      <c r="AV1276" s="67"/>
      <c r="AW1276" s="67"/>
      <c r="AX1276" s="67"/>
      <c r="AY1276" s="67"/>
      <c r="AZ1276" s="37" t="str">
        <f>IFERROR(IF(COUNTA(H1276,I1276,J1276)=3,DATE(J1276,MATCH(I1276,{"Jan";"Feb";"Mar";"Apr";"May";"Jun";"Jul";"Aug";"Sep";"Oct";"Nov";"Dec"},0),H1276),""),"")</f>
        <v/>
      </c>
      <c r="CB1276" s="65"/>
    </row>
    <row r="1277" spans="1:80" x14ac:dyDescent="0.25">
      <c r="A1277" s="50"/>
      <c r="B1277" s="76" t="str">
        <f ca="1">BA1277&amp;BB1277&amp;BC1277&amp;BD1277&amp;BE1277&amp;BF1277&amp;BG1277&amp;BH1277&amp;BI1277&amp;BJ1277&amp;BK1277&amp;BL1277&amp;BM1277</f>
        <v/>
      </c>
      <c r="C1277" s="77"/>
      <c r="D1277" s="77"/>
      <c r="E1277" s="77"/>
      <c r="F1277" s="77"/>
      <c r="G1277" s="77"/>
      <c r="H1277" s="77"/>
      <c r="I1277" s="77"/>
      <c r="J1277" s="77"/>
      <c r="K1277" s="77"/>
      <c r="L1277" s="77"/>
      <c r="M1277" s="77"/>
      <c r="N1277" s="77"/>
      <c r="O1277" s="77"/>
      <c r="P1277" s="77"/>
      <c r="Q1277" s="50"/>
      <c r="R1277" s="65"/>
      <c r="S1277" s="67"/>
      <c r="T1277" s="67"/>
      <c r="U1277" s="67"/>
      <c r="V1277" s="67"/>
      <c r="W1277" s="67"/>
      <c r="X1277" s="67"/>
      <c r="Y1277" s="67"/>
      <c r="Z1277" s="67"/>
      <c r="AA1277" s="67"/>
      <c r="AB1277" s="67"/>
      <c r="AC1277" s="67"/>
      <c r="AD1277" s="67"/>
      <c r="AE1277" s="67"/>
      <c r="AF1277" s="67"/>
      <c r="AG1277" s="67"/>
      <c r="AH1277" s="67"/>
      <c r="AI1277" s="67"/>
      <c r="AK1277" s="67"/>
      <c r="AL1277" s="67"/>
      <c r="AM1277" s="67"/>
      <c r="AN1277" s="63" t="s">
        <v>4508</v>
      </c>
      <c r="AO1277" s="67"/>
      <c r="AP1277" s="67"/>
      <c r="AQ1277" s="67"/>
      <c r="AR1277" s="67"/>
      <c r="AS1277" s="67"/>
      <c r="AT1277" s="67"/>
      <c r="AU1277" s="67"/>
      <c r="AV1277" s="67"/>
      <c r="AW1277" s="67"/>
      <c r="AX1277" s="67"/>
      <c r="AY1277" s="67"/>
      <c r="AZ1277" s="37" t="str">
        <f>IFERROR(IF(COUNTA(H1277,I1277,J1277)=3,DATE(J1277,MATCH(I1277,{"Jan";"Feb";"Mar";"Apr";"May";"Jun";"Jul";"Aug";"Sep";"Oct";"Nov";"Dec"},0),H1277),""),"")</f>
        <v/>
      </c>
      <c r="BA1277" s="37" t="str">
        <f>IF(AND(C1217="",H1275="",C1275&lt;&gt;""),"Please enter a complete visit or assessment date.  ","")</f>
        <v/>
      </c>
      <c r="BB1277" s="37" t="str">
        <f>IF(C1275="","",IF(AND(COUNTA(C1217,D1217,E1217)&gt;1,COUNTA(C1217,D1217,E1217)&lt;3),"Please enter a complete visit date.  ",IF(COUNTA(C1217,D1217,E1217)=0,"",IF(COUNTIF(AN$2:AN$7306,C1217&amp;D1217&amp;E1217)&gt;0,"","Enter a valid visit date.  "))))</f>
        <v/>
      </c>
      <c r="BC1277" s="37" t="str">
        <f>IF(AND(COUNTA(H1275,I1275,J1275)&gt;1,COUNTA(H1275,I1275,J1275)&lt;3),"Please enter a complete assessment date.  ",IF(COUNTA(H1275,I1275,J1275)=0,"",IF(COUNTIF(AN$2:AN$7306,H1275&amp;I1275&amp;J1275)&gt;0,"","Enter a valid assessment date.  ")))</f>
        <v/>
      </c>
      <c r="BD1277" s="37" t="str">
        <f t="shared" ref="BD1277" si="645">IF(AND(C1275="",H1275&amp;I1275&amp;H1275&amp;J1275&lt;&gt;""),"Information on this lesion exists, but no evaluation result is entered.  ","")</f>
        <v/>
      </c>
      <c r="BE1277" s="37" t="str">
        <f ca="1">IF(C1275="","",IF(AZ1217="","",IF(AZ1217&gt;NOW(),"Visit date is in the future.  ","")))</f>
        <v/>
      </c>
      <c r="BF1277" s="37" t="str">
        <f t="shared" ref="BF1277" ca="1" si="646">IF(AZ1275&lt;&gt;"",IF(AZ1275&gt;NOW(),"Assessment date is in the future.  ",""),"")</f>
        <v/>
      </c>
      <c r="BG1277" s="37" t="str">
        <f t="shared" ref="BG1277" si="647">IF(AND(C1275&lt;&gt;"",F1275&lt;&gt;""),"The result cannot be provided if indicated as Not Done.  ","")</f>
        <v/>
      </c>
      <c r="BH1277" s="37" t="str">
        <f>IF(AZ1217="","",IF(AZ1217&lt;=AZ1211,"Visit date is not after visit or assessment dates in the prior visit.  ",""))</f>
        <v/>
      </c>
      <c r="BI1277" s="37" t="str">
        <f>IF(AZ1275&lt;&gt;"",IF(AZ1275&lt;=AZ1211,"Assessment date is not after visit or assessment dates in the prior visit.  ",""),"")</f>
        <v/>
      </c>
      <c r="BJ1277" s="37" t="str">
        <f>IF(AND(C1214="",OR(C1275&lt;&gt;"",F1275&lt;&gt;"")),"The Visit ID is missing.  ","")</f>
        <v/>
      </c>
      <c r="BK1277" s="37" t="str">
        <f>IF(AND(OR(C1275&lt;&gt;"",F1275&lt;&gt;""),C$73=""),"No V0 lesion information exists for this same lesion (if you are adding a NEW lesion, go to New Lesion section).  ","")</f>
        <v/>
      </c>
      <c r="BL1277" s="37" t="str">
        <f t="shared" ref="BL1277" si="648">IF(AND(C1275&lt;&gt;"",D1275=""),"Select a Unit.  ","")</f>
        <v/>
      </c>
      <c r="BM1277" s="37" t="str">
        <f>IF(AND(C1275&lt;&gt;"",COUNTIF(AJ$2:AJ$21,C1214)&gt;1),"Visit ID already used.  ","")</f>
        <v/>
      </c>
      <c r="CA1277" s="37" t="str">
        <f ca="1">IF(BA1277&amp;BB1277&amp;BC1277&amp;BD1277&amp;BE1277&amp;BF1277&amp;BG1277&amp;BH1277&amp;BI1277&amp;BJ1277&amp;BK1277&amp;BL1277&amp;BM1277&amp;BN1277&amp;BO1277&amp;BP1277&amp;BQ1277&amp;BR1277&amp;BS1277&amp;BT1277&amp;BU1277&amp;BV1277&amp;BW1277&amp;BX1277&amp;BY1277&amp;BZ1277&lt;&gt;"","V8Issue","V8Clean")</f>
        <v>V8Clean</v>
      </c>
      <c r="CB1277" s="65"/>
    </row>
    <row r="1278" spans="1:80" x14ac:dyDescent="0.25">
      <c r="A1278" s="50"/>
      <c r="B1278" s="77"/>
      <c r="C1278" s="77"/>
      <c r="D1278" s="77"/>
      <c r="E1278" s="77"/>
      <c r="F1278" s="77"/>
      <c r="G1278" s="77"/>
      <c r="H1278" s="77"/>
      <c r="I1278" s="77"/>
      <c r="J1278" s="77"/>
      <c r="K1278" s="77"/>
      <c r="L1278" s="77"/>
      <c r="M1278" s="77"/>
      <c r="N1278" s="77"/>
      <c r="O1278" s="77"/>
      <c r="P1278" s="77"/>
      <c r="Q1278" s="50"/>
      <c r="R1278" s="65"/>
      <c r="S1278" s="67"/>
      <c r="T1278" s="67"/>
      <c r="U1278" s="67"/>
      <c r="V1278" s="67"/>
      <c r="W1278" s="67"/>
      <c r="X1278" s="67"/>
      <c r="Y1278" s="67"/>
      <c r="Z1278" s="67"/>
      <c r="AA1278" s="67"/>
      <c r="AB1278" s="67"/>
      <c r="AC1278" s="67"/>
      <c r="AD1278" s="67"/>
      <c r="AE1278" s="67"/>
      <c r="AF1278" s="67"/>
      <c r="AG1278" s="67"/>
      <c r="AH1278" s="67"/>
      <c r="AI1278" s="67"/>
      <c r="AK1278" s="67"/>
      <c r="AL1278" s="67"/>
      <c r="AM1278" s="67"/>
      <c r="AN1278" s="63" t="s">
        <v>4509</v>
      </c>
      <c r="AO1278" s="67"/>
      <c r="AP1278" s="67"/>
      <c r="AQ1278" s="67"/>
      <c r="AR1278" s="67"/>
      <c r="AS1278" s="67"/>
      <c r="AT1278" s="67"/>
      <c r="AU1278" s="67"/>
      <c r="AV1278" s="67"/>
      <c r="AW1278" s="67"/>
      <c r="AX1278" s="67"/>
      <c r="AY1278" s="67"/>
      <c r="AZ1278" s="37" t="str">
        <f>IFERROR(IF(COUNTA(H1278,I1278,J1278)=3,DATE(J1278,MATCH(I1278,{"Jan";"Feb";"Mar";"Apr";"May";"Jun";"Jul";"Aug";"Sep";"Oct";"Nov";"Dec"},0),H1278),""),"")</f>
        <v/>
      </c>
      <c r="CB1278" s="65"/>
    </row>
    <row r="1279" spans="1:80" x14ac:dyDescent="0.25">
      <c r="A1279" s="50"/>
      <c r="B1279" s="50"/>
      <c r="C1279" s="18"/>
      <c r="D1279" s="18"/>
      <c r="E1279" s="18"/>
      <c r="F1279" s="18"/>
      <c r="G1279" s="18"/>
      <c r="H1279" s="18"/>
      <c r="I1279" s="18"/>
      <c r="J1279" s="50"/>
      <c r="K1279" s="50"/>
      <c r="L1279" s="50"/>
      <c r="M1279" s="50"/>
      <c r="N1279" s="50"/>
      <c r="O1279" s="50"/>
      <c r="P1279" s="50"/>
      <c r="Q1279" s="50"/>
      <c r="R1279" s="65"/>
      <c r="S1279" s="67"/>
      <c r="T1279" s="67"/>
      <c r="U1279" s="67"/>
      <c r="V1279" s="67"/>
      <c r="W1279" s="67"/>
      <c r="X1279" s="67"/>
      <c r="Y1279" s="67"/>
      <c r="Z1279" s="67"/>
      <c r="AA1279" s="67"/>
      <c r="AB1279" s="67"/>
      <c r="AC1279" s="67"/>
      <c r="AD1279" s="67"/>
      <c r="AE1279" s="67"/>
      <c r="AF1279" s="67"/>
      <c r="AG1279" s="67"/>
      <c r="AH1279" s="67"/>
      <c r="AI1279" s="67"/>
      <c r="AK1279" s="67"/>
      <c r="AL1279" s="67"/>
      <c r="AM1279" s="67"/>
      <c r="AN1279" s="63" t="s">
        <v>4510</v>
      </c>
      <c r="AO1279" s="67"/>
      <c r="AP1279" s="67"/>
      <c r="AQ1279" s="67"/>
      <c r="AR1279" s="67"/>
      <c r="AS1279" s="67"/>
      <c r="AT1279" s="67"/>
      <c r="AU1279" s="67"/>
      <c r="AV1279" s="67"/>
      <c r="AW1279" s="67"/>
      <c r="AX1279" s="67"/>
      <c r="AY1279" s="67"/>
      <c r="AZ1279" s="37" t="str">
        <f>IFERROR(IF(COUNTA(H1279,I1279,J1279)=3,DATE(J1279,MATCH(I1279,{"Jan";"Feb";"Mar";"Apr";"May";"Jun";"Jul";"Aug";"Sep";"Oct";"Nov";"Dec"},0),H1279),""),"")</f>
        <v/>
      </c>
      <c r="BA1279" s="67"/>
      <c r="BB1279" s="67"/>
      <c r="CB1279" s="65"/>
    </row>
    <row r="1280" spans="1:80" x14ac:dyDescent="0.25">
      <c r="A1280" s="50"/>
      <c r="B1280" s="50"/>
      <c r="C1280" s="50"/>
      <c r="D1280" s="50"/>
      <c r="E1280" s="50"/>
      <c r="F1280" s="50"/>
      <c r="G1280" s="50"/>
      <c r="H1280" s="12" t="s">
        <v>92</v>
      </c>
      <c r="I1280" s="5"/>
      <c r="J1280" s="5"/>
      <c r="K1280" s="5"/>
      <c r="L1280" s="50"/>
      <c r="M1280" s="50"/>
      <c r="N1280" s="50"/>
      <c r="O1280" s="50"/>
      <c r="P1280" s="50"/>
      <c r="Q1280" s="5"/>
      <c r="R1280" s="65"/>
      <c r="AN1280" s="63" t="s">
        <v>4511</v>
      </c>
      <c r="AZ1280" s="37" t="str">
        <f>IFERROR(IF(COUNTA(H1280,I1280,J1280)=3,DATE(J1280,MATCH(I1280,{"Jan";"Feb";"Mar";"Apr";"May";"Jun";"Jul";"Aug";"Sep";"Oct";"Nov";"Dec"},0),H1280),""),"")</f>
        <v/>
      </c>
      <c r="CB1280" s="65"/>
    </row>
    <row r="1281" spans="1:80" x14ac:dyDescent="0.25">
      <c r="A1281" s="50"/>
      <c r="B1281" s="5"/>
      <c r="C1281" s="7" t="s">
        <v>186</v>
      </c>
      <c r="D1281" s="7"/>
      <c r="E1281" s="7"/>
      <c r="F1281" s="7" t="s">
        <v>315</v>
      </c>
      <c r="G1281" s="5"/>
      <c r="H1281" s="7" t="s">
        <v>47</v>
      </c>
      <c r="I1281" s="7" t="s">
        <v>48</v>
      </c>
      <c r="J1281" s="7" t="s">
        <v>49</v>
      </c>
      <c r="K1281" s="5"/>
      <c r="L1281" s="50"/>
      <c r="M1281" s="50"/>
      <c r="N1281" s="50"/>
      <c r="O1281" s="5"/>
      <c r="P1281" s="5"/>
      <c r="Q1281" s="5"/>
      <c r="R1281" s="65"/>
      <c r="AN1281" s="63" t="s">
        <v>4512</v>
      </c>
      <c r="AZ1281" s="37" t="str">
        <f>IFERROR(IF(COUNTA(H1281,I1281,J1281)=3,DATE(J1281,MATCH(I1281,{"Jan";"Feb";"Mar";"Apr";"May";"Jun";"Jul";"Aug";"Sep";"Oct";"Nov";"Dec"},0),H1281),""),"")</f>
        <v/>
      </c>
      <c r="CB1281" s="65"/>
    </row>
    <row r="1282" spans="1:80" x14ac:dyDescent="0.25">
      <c r="A1282" s="50"/>
      <c r="B1282" s="39" t="str">
        <f xml:space="preserve"> C1214&amp;" Non-Target Lesion (NT1)"</f>
        <v>V8 Non-Target Lesion (NT1)</v>
      </c>
      <c r="C1282" s="74"/>
      <c r="D1282" s="75"/>
      <c r="E1282" s="5"/>
      <c r="F1282" s="17"/>
      <c r="G1282" s="5"/>
      <c r="H1282" s="32"/>
      <c r="I1282" s="32"/>
      <c r="J1282" s="32"/>
      <c r="K1282" s="5"/>
      <c r="L1282" s="50"/>
      <c r="M1282" s="50"/>
      <c r="N1282" s="50"/>
      <c r="O1282" s="5"/>
      <c r="P1282" s="5"/>
      <c r="Q1282" s="5"/>
      <c r="R1282" s="65"/>
      <c r="AN1282" s="63" t="s">
        <v>4513</v>
      </c>
      <c r="AZ1282" s="37" t="str">
        <f>IFERROR(IF(COUNTA(H1282,I1282,J1282)=3,DATE(J1282,MATCH(I1282,{"Jan";"Feb";"Mar";"Apr";"May";"Jun";"Jul";"Aug";"Sep";"Oct";"Nov";"Dec"},0),H1282),""),"")</f>
        <v/>
      </c>
      <c r="CB1282" s="65"/>
    </row>
    <row r="1283" spans="1:80" x14ac:dyDescent="0.25">
      <c r="A1283" s="50"/>
      <c r="B1283" s="8" t="s">
        <v>1394</v>
      </c>
      <c r="C1283" s="8" t="s">
        <v>1395</v>
      </c>
      <c r="D1283" s="8"/>
      <c r="E1283" s="9"/>
      <c r="F1283" s="8" t="s">
        <v>1396</v>
      </c>
      <c r="G1283" s="9"/>
      <c r="H1283" s="8" t="s">
        <v>1397</v>
      </c>
      <c r="I1283" s="8" t="s">
        <v>1398</v>
      </c>
      <c r="J1283" s="8" t="s">
        <v>1399</v>
      </c>
      <c r="K1283" s="5"/>
      <c r="L1283" s="8"/>
      <c r="M1283" s="9"/>
      <c r="N1283" s="8"/>
      <c r="O1283" s="5"/>
      <c r="P1283" s="5"/>
      <c r="Q1283" s="5"/>
      <c r="R1283" s="65"/>
      <c r="AN1283" s="63" t="s">
        <v>4514</v>
      </c>
      <c r="AZ1283" s="37" t="str">
        <f>IFERROR(IF(COUNTA(H1283,I1283,J1283)=3,DATE(J1283,MATCH(I1283,{"Jan";"Feb";"Mar";"Apr";"May";"Jun";"Jul";"Aug";"Sep";"Oct";"Nov";"Dec"},0),H1283),""),"")</f>
        <v/>
      </c>
      <c r="CB1283" s="65"/>
    </row>
    <row r="1284" spans="1:80" x14ac:dyDescent="0.25">
      <c r="A1284" s="50"/>
      <c r="B1284" s="76" t="str">
        <f ca="1">BA1284&amp;BB1284&amp;BC1284&amp;BD1284&amp;BE1284&amp;BF1284&amp;BG1284&amp;BH1284&amp;BI1284&amp;BJ1284&amp;BK1284&amp;BL1284&amp;BM1284</f>
        <v/>
      </c>
      <c r="C1284" s="77"/>
      <c r="D1284" s="77"/>
      <c r="E1284" s="77"/>
      <c r="F1284" s="77"/>
      <c r="G1284" s="77"/>
      <c r="H1284" s="77"/>
      <c r="I1284" s="77"/>
      <c r="J1284" s="77"/>
      <c r="K1284" s="77"/>
      <c r="L1284" s="77"/>
      <c r="M1284" s="77"/>
      <c r="N1284" s="77"/>
      <c r="O1284" s="77"/>
      <c r="P1284" s="77"/>
      <c r="Q1284" s="5"/>
      <c r="R1284" s="65"/>
      <c r="AN1284" s="63" t="s">
        <v>4515</v>
      </c>
      <c r="AZ1284" s="37" t="str">
        <f>IFERROR(IF(COUNTA(H1284,I1284,J1284)=3,DATE(J1284,MATCH(I1284,{"Jan";"Feb";"Mar";"Apr";"May";"Jun";"Jul";"Aug";"Sep";"Oct";"Nov";"Dec"},0),H1284),""),"")</f>
        <v/>
      </c>
      <c r="BA1284" s="37" t="str">
        <f>IF(AND(C1217="",H1282="",C1282&lt;&gt;""),"Please enter a complete visit or assessment date.  ","")</f>
        <v/>
      </c>
      <c r="BB1284" s="37" t="str">
        <f>IF(C1282="","",IF(AND(COUNTA(C1217,D1217,E1217)&gt;1,COUNTA(C1217,D1217,E1217)&lt;3),"Please enter a complete visit date.  ",IF(COUNTA(C1217,D1217,E1217)=0,"",IF(COUNTIF(AN$2:AN$7306,C1217&amp;D1217&amp;E1217)&gt;0,"","Enter a valid visit date.  "))))</f>
        <v/>
      </c>
      <c r="BC1284" s="37" t="str">
        <f>IF(AND(COUNTA(H1282,I1282,J1282)&gt;1,COUNTA(H1282,I1282,J1282)&lt;3),"Please enter a complete assessment date.  ",IF(COUNTA(H1282,I1282,J1282)=0,"",IF(COUNTIF(AN$2:AN$7306,H1282&amp;I1282&amp;J1282)&gt;0,"","Enter a valid assessment date.  ")))</f>
        <v/>
      </c>
      <c r="BD1284" s="37" t="str">
        <f t="shared" ref="BD1284" si="649">IF(AND(C1282="",H1282&amp;I1282&amp;H1282&amp;J1282&lt;&gt;""),"Information on this lesion exists, but no evaluation result is entered.  ","")</f>
        <v/>
      </c>
      <c r="BE1284" s="37" t="str">
        <f ca="1">IF(C1282="","",IF(AZ1217="","",IF(AZ1217&gt;NOW(),"Visit date is in the future.  ","")))</f>
        <v/>
      </c>
      <c r="BF1284" s="37" t="str">
        <f ca="1">IF(AZ1282&lt;&gt;"",IF(AZ1282&gt;NOW(),"Assessment date is in the future.  ",""),"")</f>
        <v/>
      </c>
      <c r="BG1284" s="37" t="str">
        <f>IF(AND(C1282&lt;&gt;"",F1282&lt;&gt;""),"The result cannot be provided if indicated as Not Done.  ","")</f>
        <v/>
      </c>
      <c r="BH1284" s="37" t="str">
        <f>IF(AZ1217="","",IF(AZ1217&lt;=AZ1211,"Visit date is not after visit or assessment dates in the prior visit.  ",""))</f>
        <v/>
      </c>
      <c r="BI1284" s="37" t="str">
        <f>IF(AZ1282&lt;&gt;"",IF(AZ1282&lt;=AZ1211,"Assessment date is not after visit or assessment dates in the prior visit.  ",""),"")</f>
        <v/>
      </c>
      <c r="BJ1284" s="37" t="str">
        <f>IF(AND(C1214="",OR(C1282&lt;&gt;"",F1282&lt;&gt;"")),"The Visit ID is missing.  ","")</f>
        <v/>
      </c>
      <c r="BK1284" s="37" t="str">
        <f>IF(AND(OR(C1282&lt;&gt;"",F1282&lt;&gt;""),C$80=""),"No V0 lesion information exists for this same lesion (if you are adding a NEW lesion, go to New Lesion section).  ","")</f>
        <v/>
      </c>
      <c r="BM1284" s="37" t="str">
        <f>IF(AND(C1282&lt;&gt;"",COUNTIF(AJ$2:AJ$21,C1214)&gt;1),"Visit ID already used.  ","")</f>
        <v/>
      </c>
      <c r="CA1284" s="37" t="str">
        <f ca="1">IF(BA1284&amp;BB1284&amp;BC1284&amp;BD1284&amp;BE1284&amp;BF1284&amp;BG1284&amp;BH1284&amp;BI1284&amp;BJ1284&amp;BK1284&amp;BL1284&amp;BM1284&amp;BN1284&amp;BO1284&amp;BP1284&amp;BQ1284&amp;BR1284&amp;BS1284&amp;BT1284&amp;BU1284&amp;BV1284&amp;BW1284&amp;BX1284&amp;BY1284&amp;BZ1284&lt;&gt;"","V8Issue","V8Clean")</f>
        <v>V8Clean</v>
      </c>
      <c r="CB1284" s="65"/>
    </row>
    <row r="1285" spans="1:80" x14ac:dyDescent="0.25">
      <c r="A1285" s="50"/>
      <c r="B1285" s="77"/>
      <c r="C1285" s="77"/>
      <c r="D1285" s="77"/>
      <c r="E1285" s="77"/>
      <c r="F1285" s="77"/>
      <c r="G1285" s="77"/>
      <c r="H1285" s="77"/>
      <c r="I1285" s="77"/>
      <c r="J1285" s="77"/>
      <c r="K1285" s="77"/>
      <c r="L1285" s="77"/>
      <c r="M1285" s="77"/>
      <c r="N1285" s="77"/>
      <c r="O1285" s="77"/>
      <c r="P1285" s="77"/>
      <c r="Q1285" s="5"/>
      <c r="R1285" s="65"/>
      <c r="AN1285" s="63" t="s">
        <v>4516</v>
      </c>
      <c r="AZ1285" s="37" t="str">
        <f>IFERROR(IF(COUNTA(H1285,I1285,J1285)=3,DATE(J1285,MATCH(I1285,{"Jan";"Feb";"Mar";"Apr";"May";"Jun";"Jul";"Aug";"Sep";"Oct";"Nov";"Dec"},0),H1285),""),"")</f>
        <v/>
      </c>
      <c r="CB1285" s="65"/>
    </row>
    <row r="1286" spans="1:80" x14ac:dyDescent="0.25">
      <c r="A1286" s="50"/>
      <c r="B1286" s="50"/>
      <c r="C1286" s="50"/>
      <c r="D1286" s="50"/>
      <c r="E1286" s="50"/>
      <c r="F1286" s="50"/>
      <c r="G1286" s="50"/>
      <c r="H1286" s="12"/>
      <c r="I1286" s="5"/>
      <c r="J1286" s="5"/>
      <c r="K1286" s="5"/>
      <c r="L1286" s="50"/>
      <c r="M1286" s="50"/>
      <c r="N1286" s="50"/>
      <c r="O1286" s="50"/>
      <c r="P1286" s="50"/>
      <c r="Q1286" s="5"/>
      <c r="R1286" s="65"/>
      <c r="AN1286" s="63" t="s">
        <v>4517</v>
      </c>
      <c r="AZ1286" s="37" t="str">
        <f>IFERROR(IF(COUNTA(H1286,I1286,J1286)=3,DATE(J1286,MATCH(I1286,{"Jan";"Feb";"Mar";"Apr";"May";"Jun";"Jul";"Aug";"Sep";"Oct";"Nov";"Dec"},0),H1286),""),"")</f>
        <v/>
      </c>
      <c r="CB1286" s="65"/>
    </row>
    <row r="1287" spans="1:80" x14ac:dyDescent="0.25">
      <c r="A1287" s="50"/>
      <c r="B1287" s="50"/>
      <c r="C1287" s="50"/>
      <c r="D1287" s="50"/>
      <c r="E1287" s="50"/>
      <c r="F1287" s="50"/>
      <c r="G1287" s="50"/>
      <c r="H1287" s="12" t="s">
        <v>92</v>
      </c>
      <c r="I1287" s="5"/>
      <c r="J1287" s="5"/>
      <c r="K1287" s="5"/>
      <c r="L1287" s="50"/>
      <c r="M1287" s="50"/>
      <c r="N1287" s="50"/>
      <c r="O1287" s="50"/>
      <c r="P1287" s="50"/>
      <c r="Q1287" s="5"/>
      <c r="R1287" s="65"/>
      <c r="AN1287" s="63" t="s">
        <v>4518</v>
      </c>
      <c r="AZ1287" s="37" t="str">
        <f>IFERROR(IF(COUNTA(H1287,I1287,J1287)=3,DATE(J1287,MATCH(I1287,{"Jan";"Feb";"Mar";"Apr";"May";"Jun";"Jul";"Aug";"Sep";"Oct";"Nov";"Dec"},0),H1287),""),"")</f>
        <v/>
      </c>
      <c r="CB1287" s="65"/>
    </row>
    <row r="1288" spans="1:80" x14ac:dyDescent="0.25">
      <c r="A1288" s="50"/>
      <c r="B1288" s="5"/>
      <c r="C1288" s="7" t="s">
        <v>186</v>
      </c>
      <c r="D1288" s="7"/>
      <c r="E1288" s="7"/>
      <c r="F1288" s="7" t="s">
        <v>315</v>
      </c>
      <c r="G1288" s="5"/>
      <c r="H1288" s="7" t="s">
        <v>47</v>
      </c>
      <c r="I1288" s="7" t="s">
        <v>48</v>
      </c>
      <c r="J1288" s="7" t="s">
        <v>49</v>
      </c>
      <c r="K1288" s="5"/>
      <c r="L1288" s="50"/>
      <c r="M1288" s="50"/>
      <c r="N1288" s="50"/>
      <c r="O1288" s="50"/>
      <c r="P1288" s="50"/>
      <c r="Q1288" s="5"/>
      <c r="R1288" s="65"/>
      <c r="AN1288" s="63" t="s">
        <v>4519</v>
      </c>
      <c r="AZ1288" s="37" t="str">
        <f>IFERROR(IF(COUNTA(H1288,I1288,J1288)=3,DATE(J1288,MATCH(I1288,{"Jan";"Feb";"Mar";"Apr";"May";"Jun";"Jul";"Aug";"Sep";"Oct";"Nov";"Dec"},0),H1288),""),"")</f>
        <v/>
      </c>
      <c r="CB1288" s="65"/>
    </row>
    <row r="1289" spans="1:80" x14ac:dyDescent="0.25">
      <c r="A1289" s="50"/>
      <c r="B1289" s="39" t="str">
        <f xml:space="preserve"> C1214&amp;" Non-Target Lesion (NT2)"</f>
        <v>V8 Non-Target Lesion (NT2)</v>
      </c>
      <c r="C1289" s="74"/>
      <c r="D1289" s="75"/>
      <c r="E1289" s="5"/>
      <c r="F1289" s="17"/>
      <c r="G1289" s="5"/>
      <c r="H1289" s="32"/>
      <c r="I1289" s="32"/>
      <c r="J1289" s="32"/>
      <c r="K1289" s="5"/>
      <c r="L1289" s="50"/>
      <c r="M1289" s="50"/>
      <c r="N1289" s="50"/>
      <c r="O1289" s="50"/>
      <c r="P1289" s="50"/>
      <c r="Q1289" s="5"/>
      <c r="R1289" s="65"/>
      <c r="AN1289" s="63" t="s">
        <v>4520</v>
      </c>
      <c r="AZ1289" s="37" t="str">
        <f>IFERROR(IF(COUNTA(H1289,I1289,J1289)=3,DATE(J1289,MATCH(I1289,{"Jan";"Feb";"Mar";"Apr";"May";"Jun";"Jul";"Aug";"Sep";"Oct";"Nov";"Dec"},0),H1289),""),"")</f>
        <v/>
      </c>
      <c r="CB1289" s="65"/>
    </row>
    <row r="1290" spans="1:80" x14ac:dyDescent="0.25">
      <c r="A1290" s="50"/>
      <c r="B1290" s="8" t="s">
        <v>1400</v>
      </c>
      <c r="C1290" s="8" t="s">
        <v>1401</v>
      </c>
      <c r="D1290" s="8"/>
      <c r="E1290" s="9"/>
      <c r="F1290" s="8" t="s">
        <v>1402</v>
      </c>
      <c r="G1290" s="9"/>
      <c r="H1290" s="8" t="s">
        <v>1403</v>
      </c>
      <c r="I1290" s="8" t="s">
        <v>1404</v>
      </c>
      <c r="J1290" s="8" t="s">
        <v>1405</v>
      </c>
      <c r="K1290" s="5"/>
      <c r="L1290" s="50"/>
      <c r="M1290" s="50"/>
      <c r="N1290" s="50"/>
      <c r="O1290" s="50"/>
      <c r="P1290" s="50"/>
      <c r="Q1290" s="5"/>
      <c r="R1290" s="65"/>
      <c r="AN1290" s="63" t="s">
        <v>4521</v>
      </c>
      <c r="AZ1290" s="37" t="str">
        <f>IFERROR(IF(COUNTA(H1290,I1290,J1290)=3,DATE(J1290,MATCH(I1290,{"Jan";"Feb";"Mar";"Apr";"May";"Jun";"Jul";"Aug";"Sep";"Oct";"Nov";"Dec"},0),H1290),""),"")</f>
        <v/>
      </c>
      <c r="CB1290" s="65"/>
    </row>
    <row r="1291" spans="1:80" x14ac:dyDescent="0.25">
      <c r="A1291" s="50"/>
      <c r="B1291" s="76" t="str">
        <f ca="1">BA1291&amp;BB1291&amp;BC1291&amp;BD1291&amp;BE1291&amp;BF1291&amp;BG1291&amp;BH1291&amp;BI1291&amp;BJ1291&amp;BK1291&amp;BL1291&amp;BM1291</f>
        <v/>
      </c>
      <c r="C1291" s="77"/>
      <c r="D1291" s="77"/>
      <c r="E1291" s="77"/>
      <c r="F1291" s="77"/>
      <c r="G1291" s="77"/>
      <c r="H1291" s="77"/>
      <c r="I1291" s="77"/>
      <c r="J1291" s="77"/>
      <c r="K1291" s="77"/>
      <c r="L1291" s="77"/>
      <c r="M1291" s="77"/>
      <c r="N1291" s="77"/>
      <c r="O1291" s="77"/>
      <c r="P1291" s="77"/>
      <c r="Q1291" s="5"/>
      <c r="R1291" s="65"/>
      <c r="AN1291" s="63" t="s">
        <v>4522</v>
      </c>
      <c r="AZ1291" s="37" t="str">
        <f>IFERROR(IF(COUNTA(H1291,I1291,J1291)=3,DATE(J1291,MATCH(I1291,{"Jan";"Feb";"Mar";"Apr";"May";"Jun";"Jul";"Aug";"Sep";"Oct";"Nov";"Dec"},0),H1291),""),"")</f>
        <v/>
      </c>
      <c r="BA1291" s="37" t="str">
        <f>IF(AND(C1217="",H1289="",C1289&lt;&gt;""),"Please enter a complete visit or assessment date.  ","")</f>
        <v/>
      </c>
      <c r="BB1291" s="37" t="str">
        <f>IF(C1289="","",IF(AND(COUNTA(C1217,D1217,E1217)&gt;1,COUNTA(C1217,D1217,E1217)&lt;3),"Please enter a complete visit date.  ",IF(COUNTA(C1217,D1217,E1217)=0,"",IF(COUNTIF(AN$2:AN$7306,C1217&amp;D1217&amp;E1217)&gt;0,"","Enter a valid visit date.  "))))</f>
        <v/>
      </c>
      <c r="BC1291" s="37" t="str">
        <f>IF(AND(COUNTA(H1289,I1289,J1289)&gt;1,COUNTA(H1289,I1289,J1289)&lt;3),"Please enter a complete assessment date.  ",IF(COUNTA(H1289,I1289,J1289)=0,"",IF(COUNTIF(AN$2:AN$7306,H1289&amp;I1289&amp;J1289)&gt;0,"","Enter a valid assessment date.  ")))</f>
        <v/>
      </c>
      <c r="BD1291" s="37" t="str">
        <f t="shared" ref="BD1291" si="650">IF(AND(C1289="",H1289&amp;I1289&amp;H1289&amp;J1289&lt;&gt;""),"Information on this lesion exists, but no evaluation result is entered.  ","")</f>
        <v/>
      </c>
      <c r="BE1291" s="37" t="str">
        <f ca="1">IF(C1289="","",IF(AZ1217="","",IF(AZ1217&gt;NOW(),"Visit date is in the future.  ","")))</f>
        <v/>
      </c>
      <c r="BF1291" s="37" t="str">
        <f t="shared" ref="BF1291" ca="1" si="651">IF(AZ1289&lt;&gt;"",IF(AZ1289&gt;NOW(),"Assessment date is in the future.  ",""),"")</f>
        <v/>
      </c>
      <c r="BG1291" s="37" t="str">
        <f t="shared" ref="BG1291" si="652">IF(AND(C1289&lt;&gt;"",F1289&lt;&gt;""),"The result cannot be provided if indicated as Not Done.  ","")</f>
        <v/>
      </c>
      <c r="BH1291" s="37" t="str">
        <f>IF(AZ1217="","",IF(AZ1217&lt;=AZ1211,"Visit date is not after visit or assessment dates in the prior visit.  ",""))</f>
        <v/>
      </c>
      <c r="BI1291" s="37" t="str">
        <f>IF(AZ1289&lt;&gt;"",IF(AZ1289&lt;=AZ1211,"Assessment date is not after visit or assessment dates in the prior visit.  ",""),"")</f>
        <v/>
      </c>
      <c r="BJ1291" s="37" t="str">
        <f>IF(AND(C1214="",OR(C1289&lt;&gt;"",F1289&lt;&gt;"")),"The Visit ID is missing.  ","")</f>
        <v/>
      </c>
      <c r="BK1291" s="37" t="str">
        <f>IF(AND(OR(C1289&lt;&gt;"",F1289&lt;&gt;""),C$87=""),"No V0 lesion information exists for this same lesion (if you are adding a NEW lesion, go to New Lesion section).  ","")</f>
        <v/>
      </c>
      <c r="BM1291" s="37" t="str">
        <f>IF(AND(C1289&lt;&gt;"",COUNTIF(AJ$2:AJ$21,C1214)&gt;1),"Visit ID already used.  ","")</f>
        <v/>
      </c>
      <c r="CA1291" s="37" t="str">
        <f ca="1">IF(BA1291&amp;BB1291&amp;BC1291&amp;BD1291&amp;BE1291&amp;BF1291&amp;BG1291&amp;BH1291&amp;BI1291&amp;BJ1291&amp;BK1291&amp;BL1291&amp;BM1291&amp;BN1291&amp;BO1291&amp;BP1291&amp;BQ1291&amp;BR1291&amp;BS1291&amp;BT1291&amp;BU1291&amp;BV1291&amp;BW1291&amp;BX1291&amp;BY1291&amp;BZ1291&lt;&gt;"","V8Issue","V8Clean")</f>
        <v>V8Clean</v>
      </c>
      <c r="CB1291" s="65"/>
    </row>
    <row r="1292" spans="1:80" x14ac:dyDescent="0.25">
      <c r="A1292" s="50"/>
      <c r="B1292" s="77"/>
      <c r="C1292" s="77"/>
      <c r="D1292" s="77"/>
      <c r="E1292" s="77"/>
      <c r="F1292" s="77"/>
      <c r="G1292" s="77"/>
      <c r="H1292" s="77"/>
      <c r="I1292" s="77"/>
      <c r="J1292" s="77"/>
      <c r="K1292" s="77"/>
      <c r="L1292" s="77"/>
      <c r="M1292" s="77"/>
      <c r="N1292" s="77"/>
      <c r="O1292" s="77"/>
      <c r="P1292" s="77"/>
      <c r="Q1292" s="5"/>
      <c r="R1292" s="65"/>
      <c r="AN1292" s="63" t="s">
        <v>4523</v>
      </c>
      <c r="AZ1292" s="37" t="str">
        <f>IFERROR(IF(COUNTA(H1292,I1292,J1292)=3,DATE(J1292,MATCH(I1292,{"Jan";"Feb";"Mar";"Apr";"May";"Jun";"Jul";"Aug";"Sep";"Oct";"Nov";"Dec"},0),H1292),""),"")</f>
        <v/>
      </c>
      <c r="CB1292" s="65"/>
    </row>
    <row r="1293" spans="1:80" x14ac:dyDescent="0.25">
      <c r="A1293" s="50"/>
      <c r="B1293" s="50"/>
      <c r="C1293" s="50"/>
      <c r="D1293" s="50"/>
      <c r="E1293" s="50"/>
      <c r="F1293" s="50"/>
      <c r="G1293" s="50"/>
      <c r="H1293" s="12"/>
      <c r="I1293" s="5"/>
      <c r="J1293" s="5"/>
      <c r="K1293" s="5"/>
      <c r="L1293" s="50"/>
      <c r="M1293" s="50"/>
      <c r="N1293" s="50"/>
      <c r="O1293" s="50"/>
      <c r="P1293" s="50"/>
      <c r="Q1293" s="5"/>
      <c r="R1293" s="65"/>
      <c r="AN1293" s="63" t="s">
        <v>4524</v>
      </c>
      <c r="AZ1293" s="37" t="str">
        <f>IFERROR(IF(COUNTA(H1293,I1293,J1293)=3,DATE(J1293,MATCH(I1293,{"Jan";"Feb";"Mar";"Apr";"May";"Jun";"Jul";"Aug";"Sep";"Oct";"Nov";"Dec"},0),H1293),""),"")</f>
        <v/>
      </c>
      <c r="CB1293" s="65"/>
    </row>
    <row r="1294" spans="1:80" x14ac:dyDescent="0.25">
      <c r="A1294" s="50"/>
      <c r="B1294" s="50"/>
      <c r="C1294" s="50"/>
      <c r="D1294" s="50"/>
      <c r="E1294" s="50"/>
      <c r="F1294" s="50"/>
      <c r="G1294" s="50"/>
      <c r="H1294" s="12" t="s">
        <v>92</v>
      </c>
      <c r="I1294" s="5"/>
      <c r="J1294" s="5"/>
      <c r="K1294" s="5"/>
      <c r="L1294" s="50"/>
      <c r="M1294" s="50"/>
      <c r="N1294" s="50"/>
      <c r="O1294" s="50"/>
      <c r="P1294" s="50"/>
      <c r="Q1294" s="5"/>
      <c r="R1294" s="65"/>
      <c r="AN1294" s="63" t="s">
        <v>4525</v>
      </c>
      <c r="AZ1294" s="37" t="str">
        <f>IFERROR(IF(COUNTA(H1294,I1294,J1294)=3,DATE(J1294,MATCH(I1294,{"Jan";"Feb";"Mar";"Apr";"May";"Jun";"Jul";"Aug";"Sep";"Oct";"Nov";"Dec"},0),H1294),""),"")</f>
        <v/>
      </c>
      <c r="CB1294" s="65"/>
    </row>
    <row r="1295" spans="1:80" x14ac:dyDescent="0.25">
      <c r="A1295" s="50"/>
      <c r="B1295" s="5"/>
      <c r="C1295" s="7" t="s">
        <v>186</v>
      </c>
      <c r="D1295" s="7"/>
      <c r="E1295" s="7"/>
      <c r="F1295" s="7" t="s">
        <v>315</v>
      </c>
      <c r="G1295" s="5"/>
      <c r="H1295" s="7" t="s">
        <v>47</v>
      </c>
      <c r="I1295" s="7" t="s">
        <v>48</v>
      </c>
      <c r="J1295" s="7" t="s">
        <v>49</v>
      </c>
      <c r="K1295" s="5"/>
      <c r="L1295" s="50"/>
      <c r="M1295" s="50"/>
      <c r="N1295" s="50"/>
      <c r="O1295" s="50"/>
      <c r="P1295" s="50"/>
      <c r="Q1295" s="5"/>
      <c r="R1295" s="65"/>
      <c r="AN1295" s="63" t="s">
        <v>4526</v>
      </c>
      <c r="AZ1295" s="37" t="str">
        <f>IFERROR(IF(COUNTA(H1295,I1295,J1295)=3,DATE(J1295,MATCH(I1295,{"Jan";"Feb";"Mar";"Apr";"May";"Jun";"Jul";"Aug";"Sep";"Oct";"Nov";"Dec"},0),H1295),""),"")</f>
        <v/>
      </c>
      <c r="CB1295" s="65"/>
    </row>
    <row r="1296" spans="1:80" x14ac:dyDescent="0.25">
      <c r="A1296" s="50"/>
      <c r="B1296" s="39" t="str">
        <f xml:space="preserve"> C1214&amp;" Non-Target Lesion (NT3)"</f>
        <v>V8 Non-Target Lesion (NT3)</v>
      </c>
      <c r="C1296" s="74"/>
      <c r="D1296" s="75"/>
      <c r="E1296" s="5"/>
      <c r="F1296" s="17"/>
      <c r="G1296" s="5"/>
      <c r="H1296" s="32"/>
      <c r="I1296" s="32"/>
      <c r="J1296" s="32"/>
      <c r="K1296" s="5"/>
      <c r="L1296" s="50"/>
      <c r="M1296" s="50"/>
      <c r="N1296" s="50"/>
      <c r="O1296" s="50"/>
      <c r="P1296" s="50"/>
      <c r="Q1296" s="5"/>
      <c r="R1296" s="65"/>
      <c r="AN1296" s="63" t="s">
        <v>4527</v>
      </c>
      <c r="AZ1296" s="37" t="str">
        <f>IFERROR(IF(COUNTA(H1296,I1296,J1296)=3,DATE(J1296,MATCH(I1296,{"Jan";"Feb";"Mar";"Apr";"May";"Jun";"Jul";"Aug";"Sep";"Oct";"Nov";"Dec"},0),H1296),""),"")</f>
        <v/>
      </c>
      <c r="CB1296" s="65"/>
    </row>
    <row r="1297" spans="1:80" x14ac:dyDescent="0.25">
      <c r="A1297" s="50"/>
      <c r="B1297" s="8" t="s">
        <v>1406</v>
      </c>
      <c r="C1297" s="8" t="s">
        <v>1407</v>
      </c>
      <c r="D1297" s="8"/>
      <c r="E1297" s="9"/>
      <c r="F1297" s="8" t="s">
        <v>1408</v>
      </c>
      <c r="G1297" s="9"/>
      <c r="H1297" s="8" t="s">
        <v>1409</v>
      </c>
      <c r="I1297" s="8" t="s">
        <v>1410</v>
      </c>
      <c r="J1297" s="8" t="s">
        <v>1411</v>
      </c>
      <c r="K1297" s="5"/>
      <c r="L1297" s="50"/>
      <c r="M1297" s="50"/>
      <c r="N1297" s="50"/>
      <c r="O1297" s="50"/>
      <c r="P1297" s="50"/>
      <c r="Q1297" s="5"/>
      <c r="R1297" s="65"/>
      <c r="AN1297" s="63" t="s">
        <v>4528</v>
      </c>
      <c r="AZ1297" s="37" t="str">
        <f>IFERROR(IF(COUNTA(H1297,I1297,J1297)=3,DATE(J1297,MATCH(I1297,{"Jan";"Feb";"Mar";"Apr";"May";"Jun";"Jul";"Aug";"Sep";"Oct";"Nov";"Dec"},0),H1297),""),"")</f>
        <v/>
      </c>
      <c r="CB1297" s="65"/>
    </row>
    <row r="1298" spans="1:80" x14ac:dyDescent="0.25">
      <c r="A1298" s="50"/>
      <c r="B1298" s="76" t="str">
        <f ca="1">BA1298&amp;BB1298&amp;BC1298&amp;BD1298&amp;BE1298&amp;BF1298&amp;BG1298&amp;BH1298&amp;BI1298&amp;BJ1298&amp;BK1298&amp;BL1298&amp;BM1298</f>
        <v/>
      </c>
      <c r="C1298" s="77"/>
      <c r="D1298" s="77"/>
      <c r="E1298" s="77"/>
      <c r="F1298" s="77"/>
      <c r="G1298" s="77"/>
      <c r="H1298" s="77"/>
      <c r="I1298" s="77"/>
      <c r="J1298" s="77"/>
      <c r="K1298" s="77"/>
      <c r="L1298" s="77"/>
      <c r="M1298" s="77"/>
      <c r="N1298" s="77"/>
      <c r="O1298" s="77"/>
      <c r="P1298" s="77"/>
      <c r="Q1298" s="5"/>
      <c r="R1298" s="65"/>
      <c r="AN1298" s="63" t="s">
        <v>4529</v>
      </c>
      <c r="AZ1298" s="37" t="str">
        <f>IFERROR(IF(COUNTA(H1298,I1298,J1298)=3,DATE(J1298,MATCH(I1298,{"Jan";"Feb";"Mar";"Apr";"May";"Jun";"Jul";"Aug";"Sep";"Oct";"Nov";"Dec"},0),H1298),""),"")</f>
        <v/>
      </c>
      <c r="BA1298" s="37" t="str">
        <f>IF(AND(C1217="",H1296="",C1296&lt;&gt;""),"Please enter a complete visit or assessment date.  ","")</f>
        <v/>
      </c>
      <c r="BB1298" s="37" t="str">
        <f>IF(C1296="","",IF(AND(COUNTA(C1217,D1217,E1217)&gt;1,COUNTA(C1217,D1217,E1217)&lt;3),"Please enter a complete visit date.  ",IF(COUNTA(C1217,D1217,E1217)=0,"",IF(COUNTIF(AN$2:AN$7306,C1217&amp;D1217&amp;E1217)&gt;0,"","Enter a valid visit date.  "))))</f>
        <v/>
      </c>
      <c r="BC1298" s="37" t="str">
        <f>IF(AND(COUNTA(H1296,I1296,J1296)&gt;1,COUNTA(H1296,I1296,J1296)&lt;3),"Please enter a complete assessment date.  ",IF(COUNTA(H1296,I1296,J1296)=0,"",IF(COUNTIF(AN$2:AN$7306,H1296&amp;I1296&amp;J1296)&gt;0,"","Enter a valid assessment date.  ")))</f>
        <v/>
      </c>
      <c r="BD1298" s="37" t="str">
        <f t="shared" ref="BD1298" si="653">IF(AND(C1296="",H1296&amp;I1296&amp;H1296&amp;J1296&lt;&gt;""),"Information on this lesion exists, but no evaluation result is entered.  ","")</f>
        <v/>
      </c>
      <c r="BE1298" s="37" t="str">
        <f ca="1">IF(C1296="","",IF(AZ1217="","",IF(AZ1217&gt;NOW(),"Visit date is in the future.  ","")))</f>
        <v/>
      </c>
      <c r="BF1298" s="37" t="str">
        <f t="shared" ref="BF1298" ca="1" si="654">IF(AZ1296&lt;&gt;"",IF(AZ1296&gt;NOW(),"Assessment date is in the future.  ",""),"")</f>
        <v/>
      </c>
      <c r="BG1298" s="37" t="str">
        <f t="shared" ref="BG1298" si="655">IF(AND(C1296&lt;&gt;"",F1296&lt;&gt;""),"The result cannot be provided if indicated as Not Done.  ","")</f>
        <v/>
      </c>
      <c r="BH1298" s="37" t="str">
        <f>IF(AZ1217="","",IF(AZ1217&lt;=AZ1211,"Visit date is not after visit or assessment dates in the prior visit.  ",""))</f>
        <v/>
      </c>
      <c r="BI1298" s="37" t="str">
        <f>IF(AZ1296&lt;&gt;"",IF(AZ1296&lt;=AZ1211,"Assessment date is not after visit or assessment dates in the prior visit.  ",""),"")</f>
        <v/>
      </c>
      <c r="BJ1298" s="37" t="str">
        <f>IF(AND(C1214="",OR(C1296&lt;&gt;"",F1296&lt;&gt;"")),"The Visit ID is missing.  ","")</f>
        <v/>
      </c>
      <c r="BK1298" s="37" t="str">
        <f>IF(AND(OR(C1296&lt;&gt;"",F1296&lt;&gt;""),C$94=""),"No V0 lesion information exists for this same lesion (if you are adding a NEW lesion, go to New Lesion section).  ","")</f>
        <v/>
      </c>
      <c r="BM1298" s="37" t="str">
        <f>IF(AND(C1296&lt;&gt;"",COUNTIF(AJ$2:AJ$21,C1214)&gt;1),"Visit ID already used.  ","")</f>
        <v/>
      </c>
      <c r="CA1298" s="37" t="str">
        <f ca="1">IF(BA1298&amp;BB1298&amp;BC1298&amp;BD1298&amp;BE1298&amp;BF1298&amp;BG1298&amp;BH1298&amp;BI1298&amp;BJ1298&amp;BK1298&amp;BL1298&amp;BM1298&amp;BN1298&amp;BO1298&amp;BP1298&amp;BQ1298&amp;BR1298&amp;BS1298&amp;BT1298&amp;BU1298&amp;BV1298&amp;BW1298&amp;BX1298&amp;BY1298&amp;BZ1298&lt;&gt;"","V8Issue","V8Clean")</f>
        <v>V8Clean</v>
      </c>
      <c r="CB1298" s="65"/>
    </row>
    <row r="1299" spans="1:80" x14ac:dyDescent="0.25">
      <c r="A1299" s="50"/>
      <c r="B1299" s="77"/>
      <c r="C1299" s="77"/>
      <c r="D1299" s="77"/>
      <c r="E1299" s="77"/>
      <c r="F1299" s="77"/>
      <c r="G1299" s="77"/>
      <c r="H1299" s="77"/>
      <c r="I1299" s="77"/>
      <c r="J1299" s="77"/>
      <c r="K1299" s="77"/>
      <c r="L1299" s="77"/>
      <c r="M1299" s="77"/>
      <c r="N1299" s="77"/>
      <c r="O1299" s="77"/>
      <c r="P1299" s="77"/>
      <c r="Q1299" s="5"/>
      <c r="R1299" s="65"/>
      <c r="AN1299" s="63" t="s">
        <v>4530</v>
      </c>
      <c r="AZ1299" s="37" t="str">
        <f>IFERROR(IF(COUNTA(H1299,I1299,J1299)=3,DATE(J1299,MATCH(I1299,{"Jan";"Feb";"Mar";"Apr";"May";"Jun";"Jul";"Aug";"Sep";"Oct";"Nov";"Dec"},0),H1299),""),"")</f>
        <v/>
      </c>
      <c r="CB1299" s="65"/>
    </row>
    <row r="1300" spans="1:80" x14ac:dyDescent="0.25">
      <c r="A1300" s="50"/>
      <c r="B1300" s="50"/>
      <c r="C1300" s="50"/>
      <c r="D1300" s="50"/>
      <c r="E1300" s="50"/>
      <c r="F1300" s="50"/>
      <c r="G1300" s="50"/>
      <c r="H1300" s="12"/>
      <c r="I1300" s="5"/>
      <c r="J1300" s="5"/>
      <c r="K1300" s="5"/>
      <c r="L1300" s="50"/>
      <c r="M1300" s="50"/>
      <c r="N1300" s="50"/>
      <c r="O1300" s="50"/>
      <c r="P1300" s="50"/>
      <c r="Q1300" s="5"/>
      <c r="R1300" s="65"/>
      <c r="AN1300" s="63" t="s">
        <v>4531</v>
      </c>
      <c r="AZ1300" s="37" t="str">
        <f>IFERROR(IF(COUNTA(H1300,I1300,J1300)=3,DATE(J1300,MATCH(I1300,{"Jan";"Feb";"Mar";"Apr";"May";"Jun";"Jul";"Aug";"Sep";"Oct";"Nov";"Dec"},0),H1300),""),"")</f>
        <v/>
      </c>
      <c r="CB1300" s="65"/>
    </row>
    <row r="1301" spans="1:80" x14ac:dyDescent="0.25">
      <c r="A1301" s="50"/>
      <c r="B1301" s="50"/>
      <c r="C1301" s="50"/>
      <c r="D1301" s="50"/>
      <c r="E1301" s="50"/>
      <c r="F1301" s="50"/>
      <c r="G1301" s="50"/>
      <c r="H1301" s="12" t="s">
        <v>92</v>
      </c>
      <c r="I1301" s="5"/>
      <c r="J1301" s="5"/>
      <c r="K1301" s="5"/>
      <c r="L1301" s="50"/>
      <c r="M1301" s="50"/>
      <c r="N1301" s="50"/>
      <c r="O1301" s="50"/>
      <c r="P1301" s="50"/>
      <c r="Q1301" s="5"/>
      <c r="R1301" s="65"/>
      <c r="AN1301" s="63" t="s">
        <v>4532</v>
      </c>
      <c r="AZ1301" s="37" t="str">
        <f>IFERROR(IF(COUNTA(H1301,I1301,J1301)=3,DATE(J1301,MATCH(I1301,{"Jan";"Feb";"Mar";"Apr";"May";"Jun";"Jul";"Aug";"Sep";"Oct";"Nov";"Dec"},0),H1301),""),"")</f>
        <v/>
      </c>
      <c r="CB1301" s="65"/>
    </row>
    <row r="1302" spans="1:80" x14ac:dyDescent="0.25">
      <c r="A1302" s="50"/>
      <c r="B1302" s="5"/>
      <c r="C1302" s="7" t="s">
        <v>186</v>
      </c>
      <c r="D1302" s="7"/>
      <c r="E1302" s="7"/>
      <c r="F1302" s="7" t="s">
        <v>315</v>
      </c>
      <c r="G1302" s="5"/>
      <c r="H1302" s="7" t="s">
        <v>47</v>
      </c>
      <c r="I1302" s="7" t="s">
        <v>48</v>
      </c>
      <c r="J1302" s="7" t="s">
        <v>49</v>
      </c>
      <c r="K1302" s="5"/>
      <c r="L1302" s="50"/>
      <c r="M1302" s="50"/>
      <c r="N1302" s="50"/>
      <c r="O1302" s="50"/>
      <c r="P1302" s="50"/>
      <c r="Q1302" s="5"/>
      <c r="R1302" s="65"/>
      <c r="AN1302" s="63" t="s">
        <v>4533</v>
      </c>
      <c r="AZ1302" s="37" t="str">
        <f>IFERROR(IF(COUNTA(H1302,I1302,J1302)=3,DATE(J1302,MATCH(I1302,{"Jan";"Feb";"Mar";"Apr";"May";"Jun";"Jul";"Aug";"Sep";"Oct";"Nov";"Dec"},0),H1302),""),"")</f>
        <v/>
      </c>
      <c r="CB1302" s="65"/>
    </row>
    <row r="1303" spans="1:80" x14ac:dyDescent="0.25">
      <c r="A1303" s="50"/>
      <c r="B1303" s="39" t="str">
        <f xml:space="preserve"> C1214&amp;" Non-Target Lesion (NT4)"</f>
        <v>V8 Non-Target Lesion (NT4)</v>
      </c>
      <c r="C1303" s="74"/>
      <c r="D1303" s="75"/>
      <c r="E1303" s="5"/>
      <c r="F1303" s="17"/>
      <c r="G1303" s="5"/>
      <c r="H1303" s="32"/>
      <c r="I1303" s="32"/>
      <c r="J1303" s="32"/>
      <c r="K1303" s="5"/>
      <c r="L1303" s="50"/>
      <c r="M1303" s="50"/>
      <c r="N1303" s="50"/>
      <c r="O1303" s="50"/>
      <c r="P1303" s="50"/>
      <c r="Q1303" s="5"/>
      <c r="R1303" s="65"/>
      <c r="AN1303" s="63" t="s">
        <v>4534</v>
      </c>
      <c r="AZ1303" s="37" t="str">
        <f>IFERROR(IF(COUNTA(H1303,I1303,J1303)=3,DATE(J1303,MATCH(I1303,{"Jan";"Feb";"Mar";"Apr";"May";"Jun";"Jul";"Aug";"Sep";"Oct";"Nov";"Dec"},0),H1303),""),"")</f>
        <v/>
      </c>
      <c r="CB1303" s="65"/>
    </row>
    <row r="1304" spans="1:80" x14ac:dyDescent="0.25">
      <c r="A1304" s="50"/>
      <c r="B1304" s="8" t="s">
        <v>1412</v>
      </c>
      <c r="C1304" s="8" t="s">
        <v>1413</v>
      </c>
      <c r="D1304" s="8"/>
      <c r="E1304" s="9"/>
      <c r="F1304" s="8" t="s">
        <v>1414</v>
      </c>
      <c r="G1304" s="9"/>
      <c r="H1304" s="8" t="s">
        <v>1415</v>
      </c>
      <c r="I1304" s="8" t="s">
        <v>1416</v>
      </c>
      <c r="J1304" s="8" t="s">
        <v>1417</v>
      </c>
      <c r="K1304" s="5"/>
      <c r="L1304" s="50"/>
      <c r="M1304" s="50"/>
      <c r="N1304" s="50"/>
      <c r="O1304" s="50"/>
      <c r="P1304" s="50"/>
      <c r="Q1304" s="5"/>
      <c r="R1304" s="65"/>
      <c r="AN1304" s="63" t="s">
        <v>4535</v>
      </c>
      <c r="AZ1304" s="37" t="str">
        <f>IFERROR(IF(COUNTA(H1304,I1304,J1304)=3,DATE(J1304,MATCH(I1304,{"Jan";"Feb";"Mar";"Apr";"May";"Jun";"Jul";"Aug";"Sep";"Oct";"Nov";"Dec"},0),H1304),""),"")</f>
        <v/>
      </c>
      <c r="CB1304" s="65"/>
    </row>
    <row r="1305" spans="1:80" x14ac:dyDescent="0.25">
      <c r="A1305" s="50"/>
      <c r="B1305" s="76" t="str">
        <f ca="1">BA1305&amp;BB1305&amp;BC1305&amp;BD1305&amp;BE1305&amp;BF1305&amp;BG1305&amp;BH1305&amp;BI1305&amp;BJ1305&amp;BK1305&amp;BL1305&amp;BM1305</f>
        <v/>
      </c>
      <c r="C1305" s="77"/>
      <c r="D1305" s="77"/>
      <c r="E1305" s="77"/>
      <c r="F1305" s="77"/>
      <c r="G1305" s="77"/>
      <c r="H1305" s="77"/>
      <c r="I1305" s="77"/>
      <c r="J1305" s="77"/>
      <c r="K1305" s="77"/>
      <c r="L1305" s="77"/>
      <c r="M1305" s="77"/>
      <c r="N1305" s="77"/>
      <c r="O1305" s="77"/>
      <c r="P1305" s="77"/>
      <c r="Q1305" s="5"/>
      <c r="R1305" s="65"/>
      <c r="AN1305" s="63" t="s">
        <v>4536</v>
      </c>
      <c r="AZ1305" s="37" t="str">
        <f>IFERROR(IF(COUNTA(H1305,I1305,J1305)=3,DATE(J1305,MATCH(I1305,{"Jan";"Feb";"Mar";"Apr";"May";"Jun";"Jul";"Aug";"Sep";"Oct";"Nov";"Dec"},0),H1305),""),"")</f>
        <v/>
      </c>
      <c r="BA1305" s="37" t="str">
        <f>IF(AND(C1217="",H1303="",C1303&lt;&gt;""),"Please enter a complete visit or assessment date.  ","")</f>
        <v/>
      </c>
      <c r="BB1305" s="37" t="str">
        <f>IF(C1303="","",IF(AND(COUNTA(C1217,D1217,E1217)&gt;1,COUNTA(C1217,D1217,E1217)&lt;3),"Please enter a complete visit date.  ",IF(COUNTA(C1217,D1217,E1217)=0,"",IF(COUNTIF(AN$2:AN$7306,C1217&amp;D1217&amp;E1217)&gt;0,"","Enter a valid visit date.  "))))</f>
        <v/>
      </c>
      <c r="BC1305" s="37" t="str">
        <f>IF(AND(COUNTA(H1303,I1303,J1303)&gt;1,COUNTA(H1303,I1303,J1303)&lt;3),"Please enter a complete assessment date.  ",IF(COUNTA(H1303,I1303,J1303)=0,"",IF(COUNTIF(AN$2:AN$7306,H1303&amp;I1303&amp;J1303)&gt;0,"","Enter a valid assessment date.  ")))</f>
        <v/>
      </c>
      <c r="BD1305" s="37" t="str">
        <f t="shared" ref="BD1305" si="656">IF(AND(C1303="",H1303&amp;I1303&amp;H1303&amp;J1303&lt;&gt;""),"Information on this lesion exists, but no evaluation result is entered.  ","")</f>
        <v/>
      </c>
      <c r="BE1305" s="37" t="str">
        <f ca="1">IF(C1303="","",IF(AZ1217="","",IF(AZ1217&gt;NOW(),"Visit date is in the future.  ","")))</f>
        <v/>
      </c>
      <c r="BF1305" s="37" t="str">
        <f t="shared" ref="BF1305" ca="1" si="657">IF(AZ1303&lt;&gt;"",IF(AZ1303&gt;NOW(),"Assessment date is in the future.  ",""),"")</f>
        <v/>
      </c>
      <c r="BG1305" s="37" t="str">
        <f t="shared" ref="BG1305" si="658">IF(AND(C1303&lt;&gt;"",F1303&lt;&gt;""),"The result cannot be provided if indicated as Not Done.  ","")</f>
        <v/>
      </c>
      <c r="BH1305" s="37" t="str">
        <f>IF(AZ1217="","",IF(AZ1217&lt;=AZ1211,"Visit date is not after visit or assessment dates in the prior visit.  ",""))</f>
        <v/>
      </c>
      <c r="BI1305" s="37" t="str">
        <f>IF(AZ1303&lt;&gt;"",IF(AZ1303&lt;=AZ1211,"Assessment date is not after visit or assessment dates in the prior visit.  ",""),"")</f>
        <v/>
      </c>
      <c r="BJ1305" s="37" t="str">
        <f>IF(AND(C1214="",OR(C1303&lt;&gt;"",F1303&lt;&gt;"")),"The Visit ID is missing.  ","")</f>
        <v/>
      </c>
      <c r="BK1305" s="37" t="str">
        <f>IF(AND(OR(C1303&lt;&gt;"",F1303&lt;&gt;""),C$101=""),"No V0 lesion information exists for this same lesion (if you are adding a NEW lesion, go to New Lesion section).  ","")</f>
        <v/>
      </c>
      <c r="BM1305" s="37" t="str">
        <f>IF(AND(C1303&lt;&gt;"",COUNTIF(AJ$2:AJ$21,C1214)&gt;1),"Visit ID already used.  ","")</f>
        <v/>
      </c>
      <c r="CA1305" s="37" t="str">
        <f ca="1">IF(BA1305&amp;BB1305&amp;BC1305&amp;BD1305&amp;BE1305&amp;BF1305&amp;BG1305&amp;BH1305&amp;BI1305&amp;BJ1305&amp;BK1305&amp;BL1305&amp;BM1305&amp;BN1305&amp;BO1305&amp;BP1305&amp;BQ1305&amp;BR1305&amp;BS1305&amp;BT1305&amp;BU1305&amp;BV1305&amp;BW1305&amp;BX1305&amp;BY1305&amp;BZ1305&lt;&gt;"","V8Issue","V8Clean")</f>
        <v>V8Clean</v>
      </c>
      <c r="CB1305" s="65"/>
    </row>
    <row r="1306" spans="1:80" x14ac:dyDescent="0.25">
      <c r="A1306" s="50"/>
      <c r="B1306" s="77"/>
      <c r="C1306" s="77"/>
      <c r="D1306" s="77"/>
      <c r="E1306" s="77"/>
      <c r="F1306" s="77"/>
      <c r="G1306" s="77"/>
      <c r="H1306" s="77"/>
      <c r="I1306" s="77"/>
      <c r="J1306" s="77"/>
      <c r="K1306" s="77"/>
      <c r="L1306" s="77"/>
      <c r="M1306" s="77"/>
      <c r="N1306" s="77"/>
      <c r="O1306" s="77"/>
      <c r="P1306" s="77"/>
      <c r="Q1306" s="5"/>
      <c r="R1306" s="65"/>
      <c r="AN1306" s="63" t="s">
        <v>4537</v>
      </c>
      <c r="AZ1306" s="37" t="str">
        <f>IFERROR(IF(COUNTA(H1306,I1306,J1306)=3,DATE(J1306,MATCH(I1306,{"Jan";"Feb";"Mar";"Apr";"May";"Jun";"Jul";"Aug";"Sep";"Oct";"Nov";"Dec"},0),H1306),""),"")</f>
        <v/>
      </c>
      <c r="CB1306" s="65"/>
    </row>
    <row r="1307" spans="1:80" x14ac:dyDescent="0.25">
      <c r="A1307" s="50"/>
      <c r="B1307" s="50"/>
      <c r="C1307" s="50"/>
      <c r="D1307" s="50"/>
      <c r="E1307" s="50"/>
      <c r="F1307" s="50"/>
      <c r="G1307" s="50"/>
      <c r="H1307" s="12"/>
      <c r="I1307" s="5"/>
      <c r="J1307" s="5"/>
      <c r="K1307" s="5"/>
      <c r="L1307" s="50"/>
      <c r="M1307" s="50"/>
      <c r="N1307" s="50"/>
      <c r="O1307" s="50"/>
      <c r="P1307" s="50"/>
      <c r="Q1307" s="5"/>
      <c r="R1307" s="65"/>
      <c r="AN1307" s="63" t="s">
        <v>4538</v>
      </c>
      <c r="AZ1307" s="37" t="str">
        <f>IFERROR(IF(COUNTA(H1307,I1307,J1307)=3,DATE(J1307,MATCH(I1307,{"Jan";"Feb";"Mar";"Apr";"May";"Jun";"Jul";"Aug";"Sep";"Oct";"Nov";"Dec"},0),H1307),""),"")</f>
        <v/>
      </c>
      <c r="CB1307" s="65"/>
    </row>
    <row r="1308" spans="1:80" x14ac:dyDescent="0.25">
      <c r="A1308" s="50"/>
      <c r="B1308" s="50"/>
      <c r="C1308" s="50"/>
      <c r="D1308" s="50"/>
      <c r="E1308" s="50"/>
      <c r="F1308" s="50"/>
      <c r="G1308" s="50"/>
      <c r="H1308" s="12" t="s">
        <v>92</v>
      </c>
      <c r="I1308" s="5"/>
      <c r="J1308" s="5"/>
      <c r="K1308" s="5"/>
      <c r="L1308" s="50"/>
      <c r="M1308" s="50"/>
      <c r="N1308" s="50"/>
      <c r="O1308" s="50"/>
      <c r="P1308" s="50"/>
      <c r="Q1308" s="5"/>
      <c r="R1308" s="65"/>
      <c r="AN1308" s="63" t="s">
        <v>4539</v>
      </c>
      <c r="AZ1308" s="37" t="str">
        <f>IFERROR(IF(COUNTA(H1308,I1308,J1308)=3,DATE(J1308,MATCH(I1308,{"Jan";"Feb";"Mar";"Apr";"May";"Jun";"Jul";"Aug";"Sep";"Oct";"Nov";"Dec"},0),H1308),""),"")</f>
        <v/>
      </c>
      <c r="CB1308" s="65"/>
    </row>
    <row r="1309" spans="1:80" x14ac:dyDescent="0.25">
      <c r="A1309" s="50"/>
      <c r="B1309" s="5"/>
      <c r="C1309" s="7" t="s">
        <v>186</v>
      </c>
      <c r="D1309" s="7"/>
      <c r="E1309" s="7"/>
      <c r="F1309" s="7" t="s">
        <v>315</v>
      </c>
      <c r="G1309" s="5"/>
      <c r="H1309" s="7" t="s">
        <v>47</v>
      </c>
      <c r="I1309" s="7" t="s">
        <v>48</v>
      </c>
      <c r="J1309" s="7" t="s">
        <v>49</v>
      </c>
      <c r="K1309" s="5"/>
      <c r="L1309" s="50"/>
      <c r="M1309" s="50"/>
      <c r="N1309" s="50"/>
      <c r="O1309" s="50"/>
      <c r="P1309" s="50"/>
      <c r="Q1309" s="5"/>
      <c r="R1309" s="65"/>
      <c r="AN1309" s="63" t="s">
        <v>4540</v>
      </c>
      <c r="AZ1309" s="37" t="str">
        <f>IFERROR(IF(COUNTA(H1309,I1309,J1309)=3,DATE(J1309,MATCH(I1309,{"Jan";"Feb";"Mar";"Apr";"May";"Jun";"Jul";"Aug";"Sep";"Oct";"Nov";"Dec"},0),H1309),""),"")</f>
        <v/>
      </c>
      <c r="CB1309" s="65"/>
    </row>
    <row r="1310" spans="1:80" x14ac:dyDescent="0.25">
      <c r="A1310" s="50"/>
      <c r="B1310" s="39" t="str">
        <f xml:space="preserve"> C1214&amp;" Non-Target Lesion (NT5)"</f>
        <v>V8 Non-Target Lesion (NT5)</v>
      </c>
      <c r="C1310" s="74"/>
      <c r="D1310" s="75"/>
      <c r="E1310" s="5"/>
      <c r="F1310" s="17"/>
      <c r="G1310" s="5"/>
      <c r="H1310" s="32"/>
      <c r="I1310" s="32"/>
      <c r="J1310" s="32"/>
      <c r="K1310" s="5"/>
      <c r="L1310" s="50"/>
      <c r="M1310" s="50"/>
      <c r="N1310" s="50"/>
      <c r="O1310" s="50"/>
      <c r="P1310" s="50"/>
      <c r="Q1310" s="5"/>
      <c r="R1310" s="65"/>
      <c r="AN1310" s="63" t="s">
        <v>4541</v>
      </c>
      <c r="AZ1310" s="37" t="str">
        <f>IFERROR(IF(COUNTA(H1310,I1310,J1310)=3,DATE(J1310,MATCH(I1310,{"Jan";"Feb";"Mar";"Apr";"May";"Jun";"Jul";"Aug";"Sep";"Oct";"Nov";"Dec"},0),H1310),""),"")</f>
        <v/>
      </c>
      <c r="CB1310" s="65"/>
    </row>
    <row r="1311" spans="1:80" x14ac:dyDescent="0.25">
      <c r="A1311" s="50"/>
      <c r="B1311" s="8" t="s">
        <v>1418</v>
      </c>
      <c r="C1311" s="8" t="s">
        <v>1419</v>
      </c>
      <c r="D1311" s="8"/>
      <c r="E1311" s="9"/>
      <c r="F1311" s="8" t="s">
        <v>1420</v>
      </c>
      <c r="G1311" s="9"/>
      <c r="H1311" s="8" t="s">
        <v>1421</v>
      </c>
      <c r="I1311" s="8" t="s">
        <v>1422</v>
      </c>
      <c r="J1311" s="8" t="s">
        <v>1423</v>
      </c>
      <c r="K1311" s="5"/>
      <c r="L1311" s="50"/>
      <c r="M1311" s="50"/>
      <c r="N1311" s="50"/>
      <c r="O1311" s="50"/>
      <c r="P1311" s="50"/>
      <c r="Q1311" s="5"/>
      <c r="R1311" s="65"/>
      <c r="AN1311" s="63" t="s">
        <v>4542</v>
      </c>
      <c r="AZ1311" s="37" t="str">
        <f>IFERROR(IF(COUNTA(H1311,I1311,J1311)=3,DATE(J1311,MATCH(I1311,{"Jan";"Feb";"Mar";"Apr";"May";"Jun";"Jul";"Aug";"Sep";"Oct";"Nov";"Dec"},0),H1311),""),"")</f>
        <v/>
      </c>
      <c r="CB1311" s="65"/>
    </row>
    <row r="1312" spans="1:80" x14ac:dyDescent="0.25">
      <c r="A1312" s="50"/>
      <c r="B1312" s="76" t="str">
        <f ca="1">BA1312&amp;BB1312&amp;BC1312&amp;BD1312&amp;BE1312&amp;BF1312&amp;BG1312&amp;BH1312&amp;BI1312&amp;BJ1312&amp;BK1312&amp;BL1312&amp;BM1312</f>
        <v/>
      </c>
      <c r="C1312" s="77"/>
      <c r="D1312" s="77"/>
      <c r="E1312" s="77"/>
      <c r="F1312" s="77"/>
      <c r="G1312" s="77"/>
      <c r="H1312" s="77"/>
      <c r="I1312" s="77"/>
      <c r="J1312" s="77"/>
      <c r="K1312" s="77"/>
      <c r="L1312" s="77"/>
      <c r="M1312" s="77"/>
      <c r="N1312" s="77"/>
      <c r="O1312" s="77"/>
      <c r="P1312" s="77"/>
      <c r="Q1312" s="5"/>
      <c r="R1312" s="65"/>
      <c r="AN1312" s="63" t="s">
        <v>4543</v>
      </c>
      <c r="AZ1312" s="37" t="str">
        <f>IFERROR(IF(COUNTA(H1312,I1312,J1312)=3,DATE(J1312,MATCH(I1312,{"Jan";"Feb";"Mar";"Apr";"May";"Jun";"Jul";"Aug";"Sep";"Oct";"Nov";"Dec"},0),H1312),""),"")</f>
        <v/>
      </c>
      <c r="BA1312" s="37" t="str">
        <f>IF(AND(C1217="",H1310="",C1310&lt;&gt;""),"Please enter a complete visit or assessment date.  ","")</f>
        <v/>
      </c>
      <c r="BB1312" s="37" t="str">
        <f>IF(C1310="","",IF(AND(COUNTA(C1217,D1217,E1217)&gt;1,COUNTA(C1217,D1217,E1217)&lt;3),"Please enter a complete visit date.  ",IF(COUNTA(C1217,D1217,E1217)=0,"",IF(COUNTIF(AN$2:AN$7306,C1217&amp;D1217&amp;E1217)&gt;0,"","Enter a valid visit date.  "))))</f>
        <v/>
      </c>
      <c r="BC1312" s="37" t="str">
        <f>IF(AND(COUNTA(H1310,I1310,J1310)&gt;1,COUNTA(H1310,I1310,J1310)&lt;3),"Please enter a complete assessment date.  ",IF(COUNTA(H1310,I1310,J1310)=0,"",IF(COUNTIF(AN$2:AN$7306,H1310&amp;I1310&amp;J1310)&gt;0,"","Enter a valid assessment date.  ")))</f>
        <v/>
      </c>
      <c r="BD1312" s="37" t="str">
        <f t="shared" ref="BD1312" si="659">IF(AND(C1310="",H1310&amp;I1310&amp;H1310&amp;J1310&lt;&gt;""),"Information on this lesion exists, but no evaluation result is entered.  ","")</f>
        <v/>
      </c>
      <c r="BE1312" s="37" t="str">
        <f ca="1">IF(C1310="","",IF(AZ1217="","",IF(AZ1217&gt;NOW(),"Visit date is in the future.  ","")))</f>
        <v/>
      </c>
      <c r="BF1312" s="37" t="str">
        <f t="shared" ref="BF1312" ca="1" si="660">IF(AZ1310&lt;&gt;"",IF(AZ1310&gt;NOW(),"Assessment date is in the future.  ",""),"")</f>
        <v/>
      </c>
      <c r="BG1312" s="37" t="str">
        <f t="shared" ref="BG1312" si="661">IF(AND(C1310&lt;&gt;"",F1310&lt;&gt;""),"The result cannot be provided if indicated as Not Done.  ","")</f>
        <v/>
      </c>
      <c r="BH1312" s="37" t="str">
        <f>IF(AZ1217="","",IF(AZ1217&lt;=AZ1211,"Visit date is not after visit or assessment dates in the prior visit.  ",""))</f>
        <v/>
      </c>
      <c r="BI1312" s="37" t="str">
        <f>IF(AZ1310&lt;&gt;"",IF(AZ1310&lt;=AZ1211,"Assessment date is not after visit or assessment dates in the prior visit.  ",""),"")</f>
        <v/>
      </c>
      <c r="BJ1312" s="37" t="str">
        <f>IF(AND(C1214="",OR(C1310&lt;&gt;"",F1310&lt;&gt;"")),"The Visit ID is missing.  ","")</f>
        <v/>
      </c>
      <c r="BK1312" s="37" t="str">
        <f>IF(AND(OR(C1310&lt;&gt;"",F1310&lt;&gt;""),C$108=""),"No V0 lesion information exists for this same lesion (if you are adding a NEW lesion, go to New Lesion section).  ","")</f>
        <v/>
      </c>
      <c r="BM1312" s="37" t="str">
        <f>IF(AND(C1310&lt;&gt;"",COUNTIF(AJ$2:AJ$21,C1214)&gt;1),"Visit ID already used.  ","")</f>
        <v/>
      </c>
      <c r="CA1312" s="37" t="str">
        <f ca="1">IF(BA1312&amp;BB1312&amp;BC1312&amp;BD1312&amp;BE1312&amp;BF1312&amp;BG1312&amp;BH1312&amp;BI1312&amp;BJ1312&amp;BK1312&amp;BL1312&amp;BM1312&amp;BN1312&amp;BO1312&amp;BP1312&amp;BQ1312&amp;BR1312&amp;BS1312&amp;BT1312&amp;BU1312&amp;BV1312&amp;BW1312&amp;BX1312&amp;BY1312&amp;BZ1312&lt;&gt;"","V8Issue","V8Clean")</f>
        <v>V8Clean</v>
      </c>
      <c r="CB1312" s="65"/>
    </row>
    <row r="1313" spans="1:80" x14ac:dyDescent="0.25">
      <c r="A1313" s="50"/>
      <c r="B1313" s="77"/>
      <c r="C1313" s="77"/>
      <c r="D1313" s="77"/>
      <c r="E1313" s="77"/>
      <c r="F1313" s="77"/>
      <c r="G1313" s="77"/>
      <c r="H1313" s="77"/>
      <c r="I1313" s="77"/>
      <c r="J1313" s="77"/>
      <c r="K1313" s="77"/>
      <c r="L1313" s="77"/>
      <c r="M1313" s="77"/>
      <c r="N1313" s="77"/>
      <c r="O1313" s="77"/>
      <c r="P1313" s="77"/>
      <c r="Q1313" s="5"/>
      <c r="R1313" s="65"/>
      <c r="AN1313" s="63" t="s">
        <v>4544</v>
      </c>
      <c r="AZ1313" s="37" t="str">
        <f>IFERROR(IF(COUNTA(H1313,I1313,J1313)=3,DATE(J1313,MATCH(I1313,{"Jan";"Feb";"Mar";"Apr";"May";"Jun";"Jul";"Aug";"Sep";"Oct";"Nov";"Dec"},0),H1313),""),"")</f>
        <v/>
      </c>
      <c r="CB1313" s="65"/>
    </row>
    <row r="1314" spans="1:80" x14ac:dyDescent="0.25">
      <c r="A1314" s="50"/>
      <c r="B1314" s="50"/>
      <c r="C1314" s="50"/>
      <c r="D1314" s="50"/>
      <c r="E1314" s="50"/>
      <c r="F1314" s="50"/>
      <c r="G1314" s="50"/>
      <c r="H1314" s="12"/>
      <c r="I1314" s="5"/>
      <c r="J1314" s="5"/>
      <c r="K1314" s="5"/>
      <c r="L1314" s="50"/>
      <c r="M1314" s="50"/>
      <c r="N1314" s="50"/>
      <c r="O1314" s="50"/>
      <c r="P1314" s="50"/>
      <c r="Q1314" s="5"/>
      <c r="R1314" s="65"/>
      <c r="AN1314" s="63" t="s">
        <v>4545</v>
      </c>
      <c r="AZ1314" s="37" t="str">
        <f>IFERROR(IF(COUNTA(H1314,I1314,J1314)=3,DATE(J1314,MATCH(I1314,{"Jan";"Feb";"Mar";"Apr";"May";"Jun";"Jul";"Aug";"Sep";"Oct";"Nov";"Dec"},0),H1314),""),"")</f>
        <v/>
      </c>
      <c r="CB1314" s="65"/>
    </row>
    <row r="1315" spans="1:80" x14ac:dyDescent="0.25">
      <c r="A1315" s="50"/>
      <c r="B1315" s="50"/>
      <c r="C1315" s="50"/>
      <c r="D1315" s="50"/>
      <c r="E1315" s="50"/>
      <c r="F1315" s="50"/>
      <c r="G1315" s="50"/>
      <c r="H1315" s="12" t="s">
        <v>92</v>
      </c>
      <c r="I1315" s="5"/>
      <c r="J1315" s="5"/>
      <c r="K1315" s="5"/>
      <c r="L1315" s="50"/>
      <c r="M1315" s="50"/>
      <c r="N1315" s="50"/>
      <c r="O1315" s="50"/>
      <c r="P1315" s="50"/>
      <c r="Q1315" s="5"/>
      <c r="R1315" s="65"/>
      <c r="AN1315" s="63" t="s">
        <v>4546</v>
      </c>
      <c r="AZ1315" s="37" t="str">
        <f>IFERROR(IF(COUNTA(H1315,I1315,J1315)=3,DATE(J1315,MATCH(I1315,{"Jan";"Feb";"Mar";"Apr";"May";"Jun";"Jul";"Aug";"Sep";"Oct";"Nov";"Dec"},0),H1315),""),"")</f>
        <v/>
      </c>
      <c r="CB1315" s="65"/>
    </row>
    <row r="1316" spans="1:80" x14ac:dyDescent="0.25">
      <c r="A1316" s="50"/>
      <c r="B1316" s="5"/>
      <c r="C1316" s="7" t="s">
        <v>186</v>
      </c>
      <c r="D1316" s="7"/>
      <c r="E1316" s="7"/>
      <c r="F1316" s="7" t="s">
        <v>315</v>
      </c>
      <c r="G1316" s="5"/>
      <c r="H1316" s="7" t="s">
        <v>47</v>
      </c>
      <c r="I1316" s="7" t="s">
        <v>48</v>
      </c>
      <c r="J1316" s="7" t="s">
        <v>49</v>
      </c>
      <c r="K1316" s="5"/>
      <c r="L1316" s="50"/>
      <c r="M1316" s="50"/>
      <c r="N1316" s="50"/>
      <c r="O1316" s="50"/>
      <c r="P1316" s="50"/>
      <c r="Q1316" s="5"/>
      <c r="R1316" s="65"/>
      <c r="AN1316" s="63" t="s">
        <v>4547</v>
      </c>
      <c r="AZ1316" s="37" t="str">
        <f>IFERROR(IF(COUNTA(H1316,I1316,J1316)=3,DATE(J1316,MATCH(I1316,{"Jan";"Feb";"Mar";"Apr";"May";"Jun";"Jul";"Aug";"Sep";"Oct";"Nov";"Dec"},0),H1316),""),"")</f>
        <v/>
      </c>
      <c r="CB1316" s="65"/>
    </row>
    <row r="1317" spans="1:80" x14ac:dyDescent="0.25">
      <c r="A1317" s="50"/>
      <c r="B1317" s="39" t="str">
        <f xml:space="preserve"> C1214&amp;" Non-Target Lesion (NT6)"</f>
        <v>V8 Non-Target Lesion (NT6)</v>
      </c>
      <c r="C1317" s="74"/>
      <c r="D1317" s="75"/>
      <c r="E1317" s="5"/>
      <c r="F1317" s="17"/>
      <c r="G1317" s="5"/>
      <c r="H1317" s="32"/>
      <c r="I1317" s="32"/>
      <c r="J1317" s="32"/>
      <c r="K1317" s="5"/>
      <c r="L1317" s="50"/>
      <c r="M1317" s="50"/>
      <c r="N1317" s="50"/>
      <c r="O1317" s="50"/>
      <c r="P1317" s="50"/>
      <c r="Q1317" s="5"/>
      <c r="R1317" s="65"/>
      <c r="AN1317" s="63" t="s">
        <v>4548</v>
      </c>
      <c r="AZ1317" s="37" t="str">
        <f>IFERROR(IF(COUNTA(H1317,I1317,J1317)=3,DATE(J1317,MATCH(I1317,{"Jan";"Feb";"Mar";"Apr";"May";"Jun";"Jul";"Aug";"Sep";"Oct";"Nov";"Dec"},0),H1317),""),"")</f>
        <v/>
      </c>
      <c r="CB1317" s="65"/>
    </row>
    <row r="1318" spans="1:80" x14ac:dyDescent="0.25">
      <c r="A1318" s="50"/>
      <c r="B1318" s="8" t="s">
        <v>1424</v>
      </c>
      <c r="C1318" s="8" t="s">
        <v>1425</v>
      </c>
      <c r="D1318" s="8"/>
      <c r="E1318" s="9"/>
      <c r="F1318" s="8" t="s">
        <v>1426</v>
      </c>
      <c r="G1318" s="9"/>
      <c r="H1318" s="8" t="s">
        <v>1427</v>
      </c>
      <c r="I1318" s="8" t="s">
        <v>1428</v>
      </c>
      <c r="J1318" s="8" t="s">
        <v>1429</v>
      </c>
      <c r="K1318" s="5"/>
      <c r="L1318" s="50"/>
      <c r="M1318" s="50"/>
      <c r="N1318" s="50"/>
      <c r="O1318" s="50"/>
      <c r="P1318" s="50"/>
      <c r="Q1318" s="5"/>
      <c r="R1318" s="65"/>
      <c r="AN1318" s="63" t="s">
        <v>4549</v>
      </c>
      <c r="AZ1318" s="37" t="str">
        <f>IFERROR(IF(COUNTA(H1318,I1318,J1318)=3,DATE(J1318,MATCH(I1318,{"Jan";"Feb";"Mar";"Apr";"May";"Jun";"Jul";"Aug";"Sep";"Oct";"Nov";"Dec"},0),H1318),""),"")</f>
        <v/>
      </c>
      <c r="CB1318" s="65"/>
    </row>
    <row r="1319" spans="1:80" x14ac:dyDescent="0.25">
      <c r="A1319" s="50"/>
      <c r="B1319" s="76" t="str">
        <f ca="1">BA1319&amp;BB1319&amp;BC1319&amp;BD1319&amp;BE1319&amp;BF1319&amp;BG1319&amp;BH1319&amp;BI1319&amp;BJ1319&amp;BK1319&amp;BL1319&amp;BM1319</f>
        <v/>
      </c>
      <c r="C1319" s="77"/>
      <c r="D1319" s="77"/>
      <c r="E1319" s="77"/>
      <c r="F1319" s="77"/>
      <c r="G1319" s="77"/>
      <c r="H1319" s="77"/>
      <c r="I1319" s="77"/>
      <c r="J1319" s="77"/>
      <c r="K1319" s="77"/>
      <c r="L1319" s="77"/>
      <c r="M1319" s="77"/>
      <c r="N1319" s="77"/>
      <c r="O1319" s="77"/>
      <c r="P1319" s="77"/>
      <c r="Q1319" s="5"/>
      <c r="R1319" s="65"/>
      <c r="AN1319" s="63" t="s">
        <v>4550</v>
      </c>
      <c r="AZ1319" s="37" t="str">
        <f>IFERROR(IF(COUNTA(H1319,I1319,J1319)=3,DATE(J1319,MATCH(I1319,{"Jan";"Feb";"Mar";"Apr";"May";"Jun";"Jul";"Aug";"Sep";"Oct";"Nov";"Dec"},0),H1319),""),"")</f>
        <v/>
      </c>
      <c r="BA1319" s="37" t="str">
        <f>IF(AND(C1217="",H1317="",C1317&lt;&gt;""),"Please enter a complete visit or assessment date.  ","")</f>
        <v/>
      </c>
      <c r="BB1319" s="37" t="str">
        <f>IF(C1317="","",IF(AND(COUNTA(C1217,D1217,E1217)&gt;1,COUNTA(C1217,D1217,E1217)&lt;3),"Please enter a complete visit date.  ",IF(COUNTA(C1217,D1217,E1217)=0,"",IF(COUNTIF(AN$2:AN$7306,C1217&amp;D1217&amp;E1217)&gt;0,"","Enter a valid visit date.  "))))</f>
        <v/>
      </c>
      <c r="BC1319" s="37" t="str">
        <f>IF(AND(COUNTA(H1317,I1317,J1317)&gt;1,COUNTA(H1317,I1317,J1317)&lt;3),"Please enter a complete assessment date.  ",IF(COUNTA(H1317,I1317,J1317)=0,"",IF(COUNTIF(AN$2:AN$7306,H1317&amp;I1317&amp;J1317)&gt;0,"","Enter a valid assessment date.  ")))</f>
        <v/>
      </c>
      <c r="BD1319" s="37" t="str">
        <f t="shared" ref="BD1319" si="662">IF(AND(C1317="",H1317&amp;I1317&amp;H1317&amp;J1317&lt;&gt;""),"Information on this lesion exists, but no evaluation result is entered.  ","")</f>
        <v/>
      </c>
      <c r="BE1319" s="37" t="str">
        <f ca="1">IF(C1317="","",IF(AZ1217="","",IF(AZ1217&gt;NOW(),"Visit date is in the future.  ","")))</f>
        <v/>
      </c>
      <c r="BF1319" s="37" t="str">
        <f t="shared" ref="BF1319" ca="1" si="663">IF(AZ1317&lt;&gt;"",IF(AZ1317&gt;NOW(),"Assessment date is in the future.  ",""),"")</f>
        <v/>
      </c>
      <c r="BG1319" s="37" t="str">
        <f t="shared" ref="BG1319" si="664">IF(AND(C1317&lt;&gt;"",F1317&lt;&gt;""),"The result cannot be provided if indicated as Not Done.  ","")</f>
        <v/>
      </c>
      <c r="BH1319" s="37" t="str">
        <f>IF(AZ1217="","",IF(AZ1217&lt;=AZ1211,"Visit date is not after visit or assessment dates in the prior visit.  ",""))</f>
        <v/>
      </c>
      <c r="BI1319" s="37" t="str">
        <f>IF(AZ1317&lt;&gt;"",IF(AZ1317&lt;=AZ1211,"Assessment date is not after visit or assessment dates in the prior visit.  ",""),"")</f>
        <v/>
      </c>
      <c r="BJ1319" s="37" t="str">
        <f>IF(AND(C1214="",OR(C1317&lt;&gt;"",F1317&lt;&gt;"")),"The Visit ID is missing.  ","")</f>
        <v/>
      </c>
      <c r="BK1319" s="37" t="str">
        <f>IF(AND(OR(C1317&lt;&gt;"",F1317&lt;&gt;""),C$115=""),"No V0 lesion information exists for this same lesion (if you are adding a NEW lesion, go to New Lesion section).  ","")</f>
        <v/>
      </c>
      <c r="BM1319" s="37" t="str">
        <f>IF(AND(C1317&lt;&gt;"",COUNTIF(AJ$2:AJ$21,C1214)&gt;1),"Visit ID already used.  ","")</f>
        <v/>
      </c>
      <c r="CA1319" s="37" t="str">
        <f ca="1">IF(BA1319&amp;BB1319&amp;BC1319&amp;BD1319&amp;BE1319&amp;BF1319&amp;BG1319&amp;BH1319&amp;BI1319&amp;BJ1319&amp;BK1319&amp;BL1319&amp;BM1319&amp;BN1319&amp;BO1319&amp;BP1319&amp;BQ1319&amp;BR1319&amp;BS1319&amp;BT1319&amp;BU1319&amp;BV1319&amp;BW1319&amp;BX1319&amp;BY1319&amp;BZ1319&lt;&gt;"","V8Issue","V8Clean")</f>
        <v>V8Clean</v>
      </c>
      <c r="CB1319" s="65"/>
    </row>
    <row r="1320" spans="1:80" x14ac:dyDescent="0.25">
      <c r="A1320" s="50"/>
      <c r="B1320" s="77"/>
      <c r="C1320" s="77"/>
      <c r="D1320" s="77"/>
      <c r="E1320" s="77"/>
      <c r="F1320" s="77"/>
      <c r="G1320" s="77"/>
      <c r="H1320" s="77"/>
      <c r="I1320" s="77"/>
      <c r="J1320" s="77"/>
      <c r="K1320" s="77"/>
      <c r="L1320" s="77"/>
      <c r="M1320" s="77"/>
      <c r="N1320" s="77"/>
      <c r="O1320" s="77"/>
      <c r="P1320" s="77"/>
      <c r="Q1320" s="5"/>
      <c r="R1320" s="65"/>
      <c r="AN1320" s="63" t="s">
        <v>4551</v>
      </c>
      <c r="AZ1320" s="37" t="str">
        <f>IFERROR(IF(COUNTA(H1320,I1320,J1320)=3,DATE(J1320,MATCH(I1320,{"Jan";"Feb";"Mar";"Apr";"May";"Jun";"Jul";"Aug";"Sep";"Oct";"Nov";"Dec"},0),H1320),""),"")</f>
        <v/>
      </c>
      <c r="CB1320" s="65"/>
    </row>
    <row r="1321" spans="1:80" x14ac:dyDescent="0.25">
      <c r="A1321" s="50"/>
      <c r="B1321" s="50"/>
      <c r="C1321" s="50"/>
      <c r="D1321" s="50"/>
      <c r="E1321" s="50"/>
      <c r="F1321" s="50"/>
      <c r="G1321" s="50"/>
      <c r="H1321" s="12"/>
      <c r="I1321" s="5"/>
      <c r="J1321" s="5"/>
      <c r="K1321" s="5"/>
      <c r="L1321" s="50"/>
      <c r="M1321" s="50"/>
      <c r="N1321" s="50"/>
      <c r="O1321" s="50"/>
      <c r="P1321" s="50"/>
      <c r="Q1321" s="5"/>
      <c r="R1321" s="65"/>
      <c r="AN1321" s="63" t="s">
        <v>4552</v>
      </c>
      <c r="AZ1321" s="37" t="str">
        <f>IFERROR(IF(COUNTA(H1321,I1321,J1321)=3,DATE(J1321,MATCH(I1321,{"Jan";"Feb";"Mar";"Apr";"May";"Jun";"Jul";"Aug";"Sep";"Oct";"Nov";"Dec"},0),H1321),""),"")</f>
        <v/>
      </c>
      <c r="CB1321" s="65"/>
    </row>
    <row r="1322" spans="1:80" x14ac:dyDescent="0.25">
      <c r="A1322" s="50"/>
      <c r="B1322" s="50"/>
      <c r="C1322" s="50"/>
      <c r="D1322" s="50"/>
      <c r="E1322" s="50"/>
      <c r="F1322" s="50"/>
      <c r="G1322" s="50"/>
      <c r="H1322" s="12" t="s">
        <v>92</v>
      </c>
      <c r="I1322" s="5"/>
      <c r="J1322" s="5"/>
      <c r="K1322" s="5"/>
      <c r="L1322" s="50"/>
      <c r="M1322" s="50"/>
      <c r="N1322" s="50"/>
      <c r="O1322" s="50"/>
      <c r="P1322" s="50"/>
      <c r="Q1322" s="5"/>
      <c r="R1322" s="65"/>
      <c r="AN1322" s="63" t="s">
        <v>4553</v>
      </c>
      <c r="AZ1322" s="37" t="str">
        <f>IFERROR(IF(COUNTA(H1322,I1322,J1322)=3,DATE(J1322,MATCH(I1322,{"Jan";"Feb";"Mar";"Apr";"May";"Jun";"Jul";"Aug";"Sep";"Oct";"Nov";"Dec"},0),H1322),""),"")</f>
        <v/>
      </c>
      <c r="CB1322" s="65"/>
    </row>
    <row r="1323" spans="1:80" x14ac:dyDescent="0.25">
      <c r="A1323" s="50"/>
      <c r="B1323" s="5"/>
      <c r="C1323" s="7" t="s">
        <v>186</v>
      </c>
      <c r="D1323" s="7"/>
      <c r="E1323" s="7"/>
      <c r="F1323" s="7" t="s">
        <v>315</v>
      </c>
      <c r="G1323" s="5"/>
      <c r="H1323" s="7" t="s">
        <v>47</v>
      </c>
      <c r="I1323" s="7" t="s">
        <v>48</v>
      </c>
      <c r="J1323" s="7" t="s">
        <v>49</v>
      </c>
      <c r="K1323" s="5"/>
      <c r="L1323" s="50"/>
      <c r="M1323" s="50"/>
      <c r="N1323" s="50"/>
      <c r="O1323" s="50"/>
      <c r="P1323" s="50"/>
      <c r="Q1323" s="5"/>
      <c r="R1323" s="65"/>
      <c r="AN1323" s="63" t="s">
        <v>4554</v>
      </c>
      <c r="AZ1323" s="37" t="str">
        <f>IFERROR(IF(COUNTA(H1323,I1323,J1323)=3,DATE(J1323,MATCH(I1323,{"Jan";"Feb";"Mar";"Apr";"May";"Jun";"Jul";"Aug";"Sep";"Oct";"Nov";"Dec"},0),H1323),""),"")</f>
        <v/>
      </c>
      <c r="CB1323" s="65"/>
    </row>
    <row r="1324" spans="1:80" x14ac:dyDescent="0.25">
      <c r="A1324" s="50"/>
      <c r="B1324" s="39" t="str">
        <f xml:space="preserve"> C1214&amp;" Non-Target Lesion (NT7)"</f>
        <v>V8 Non-Target Lesion (NT7)</v>
      </c>
      <c r="C1324" s="74"/>
      <c r="D1324" s="75"/>
      <c r="E1324" s="5"/>
      <c r="F1324" s="17"/>
      <c r="G1324" s="5"/>
      <c r="H1324" s="32"/>
      <c r="I1324" s="32"/>
      <c r="J1324" s="32"/>
      <c r="K1324" s="5"/>
      <c r="L1324" s="50"/>
      <c r="M1324" s="50"/>
      <c r="N1324" s="50"/>
      <c r="O1324" s="50"/>
      <c r="P1324" s="50"/>
      <c r="Q1324" s="5"/>
      <c r="R1324" s="65"/>
      <c r="AN1324" s="63" t="s">
        <v>4555</v>
      </c>
      <c r="AZ1324" s="37" t="str">
        <f>IFERROR(IF(COUNTA(H1324,I1324,J1324)=3,DATE(J1324,MATCH(I1324,{"Jan";"Feb";"Mar";"Apr";"May";"Jun";"Jul";"Aug";"Sep";"Oct";"Nov";"Dec"},0),H1324),""),"")</f>
        <v/>
      </c>
      <c r="CB1324" s="65"/>
    </row>
    <row r="1325" spans="1:80" x14ac:dyDescent="0.25">
      <c r="A1325" s="50"/>
      <c r="B1325" s="8" t="s">
        <v>1430</v>
      </c>
      <c r="C1325" s="8" t="s">
        <v>1431</v>
      </c>
      <c r="D1325" s="8"/>
      <c r="E1325" s="9"/>
      <c r="F1325" s="8" t="s">
        <v>1432</v>
      </c>
      <c r="G1325" s="9"/>
      <c r="H1325" s="8" t="s">
        <v>1433</v>
      </c>
      <c r="I1325" s="8" t="s">
        <v>1434</v>
      </c>
      <c r="J1325" s="8" t="s">
        <v>1435</v>
      </c>
      <c r="K1325" s="5"/>
      <c r="L1325" s="50"/>
      <c r="M1325" s="50"/>
      <c r="N1325" s="50"/>
      <c r="O1325" s="50"/>
      <c r="P1325" s="50"/>
      <c r="Q1325" s="5"/>
      <c r="R1325" s="65"/>
      <c r="AN1325" s="63" t="s">
        <v>4556</v>
      </c>
      <c r="AZ1325" s="37" t="str">
        <f>IFERROR(IF(COUNTA(H1325,I1325,J1325)=3,DATE(J1325,MATCH(I1325,{"Jan";"Feb";"Mar";"Apr";"May";"Jun";"Jul";"Aug";"Sep";"Oct";"Nov";"Dec"},0),H1325),""),"")</f>
        <v/>
      </c>
      <c r="CB1325" s="65"/>
    </row>
    <row r="1326" spans="1:80" x14ac:dyDescent="0.25">
      <c r="A1326" s="50"/>
      <c r="B1326" s="76" t="str">
        <f ca="1">BA1326&amp;BB1326&amp;BC1326&amp;BD1326&amp;BE1326&amp;BF1326&amp;BG1326&amp;BH1326&amp;BI1326&amp;BJ1326&amp;BK1326&amp;BL1326&amp;BM1326</f>
        <v/>
      </c>
      <c r="C1326" s="77"/>
      <c r="D1326" s="77"/>
      <c r="E1326" s="77"/>
      <c r="F1326" s="77"/>
      <c r="G1326" s="77"/>
      <c r="H1326" s="77"/>
      <c r="I1326" s="77"/>
      <c r="J1326" s="77"/>
      <c r="K1326" s="77"/>
      <c r="L1326" s="77"/>
      <c r="M1326" s="77"/>
      <c r="N1326" s="77"/>
      <c r="O1326" s="77"/>
      <c r="P1326" s="77"/>
      <c r="Q1326" s="5"/>
      <c r="R1326" s="65"/>
      <c r="AN1326" s="63" t="s">
        <v>4557</v>
      </c>
      <c r="AZ1326" s="37" t="str">
        <f>IFERROR(IF(COUNTA(H1326,I1326,J1326)=3,DATE(J1326,MATCH(I1326,{"Jan";"Feb";"Mar";"Apr";"May";"Jun";"Jul";"Aug";"Sep";"Oct";"Nov";"Dec"},0),H1326),""),"")</f>
        <v/>
      </c>
      <c r="BA1326" s="37" t="str">
        <f>IF(AND(C1217="",H1324="",C1324&lt;&gt;""),"Please enter a complete visit or assessment date.  ","")</f>
        <v/>
      </c>
      <c r="BB1326" s="37" t="str">
        <f>IF(C1324="","",IF(AND(COUNTA(C1217,D1217,E1217)&gt;1,COUNTA(C1217,D1217,E1217)&lt;3),"Please enter a complete visit date.  ",IF(COUNTA(C1217,D1217,E1217)=0,"",IF(COUNTIF(AN$2:AN$7306,C1217&amp;D1217&amp;E1217)&gt;0,"","Enter a valid visit date.  "))))</f>
        <v/>
      </c>
      <c r="BC1326" s="37" t="str">
        <f>IF(AND(COUNTA(H1324,I1324,J1324)&gt;1,COUNTA(H1324,I1324,J1324)&lt;3),"Please enter a complete assessment date.  ",IF(COUNTA(H1324,I1324,J1324)=0,"",IF(COUNTIF(AN$2:AN$7306,H1324&amp;I1324&amp;J1324)&gt;0,"","Enter a valid assessment date.  ")))</f>
        <v/>
      </c>
      <c r="BD1326" s="37" t="str">
        <f t="shared" ref="BD1326" si="665">IF(AND(C1324="",H1324&amp;I1324&amp;H1324&amp;J1324&lt;&gt;""),"Information on this lesion exists, but no evaluation result is entered.  ","")</f>
        <v/>
      </c>
      <c r="BE1326" s="37" t="str">
        <f ca="1">IF(C1324="","",IF(AZ1217="","",IF(AZ1217&gt;NOW(),"Visit date is in the future.  ","")))</f>
        <v/>
      </c>
      <c r="BF1326" s="37" t="str">
        <f t="shared" ref="BF1326" ca="1" si="666">IF(AZ1324&lt;&gt;"",IF(AZ1324&gt;NOW(),"Assessment date is in the future.  ",""),"")</f>
        <v/>
      </c>
      <c r="BG1326" s="37" t="str">
        <f t="shared" ref="BG1326" si="667">IF(AND(C1324&lt;&gt;"",F1324&lt;&gt;""),"The result cannot be provided if indicated as Not Done.  ","")</f>
        <v/>
      </c>
      <c r="BH1326" s="37" t="str">
        <f>IF(AZ1217="","",IF(AZ1217&lt;=AZ1211,"Visit date is not after visit or assessment dates in the prior visit.  ",""))</f>
        <v/>
      </c>
      <c r="BI1326" s="37" t="str">
        <f>IF(AZ1324&lt;&gt;"",IF(AZ1324&lt;=AZ1211,"Assessment date is not after visit or assessment dates in the prior visit.  ",""),"")</f>
        <v/>
      </c>
      <c r="BJ1326" s="37" t="str">
        <f>IF(AND(C1214="",OR(C1324&lt;&gt;"",F1324&lt;&gt;"")),"The Visit ID is missing.  ","")</f>
        <v/>
      </c>
      <c r="BK1326" s="37" t="str">
        <f>IF(AND(OR(C1324&lt;&gt;"",F1324&lt;&gt;""),C$122=""),"No V0 lesion information exists for this same lesion (if you are adding a NEW lesion, go to New Lesion section).  ","")</f>
        <v/>
      </c>
      <c r="BM1326" s="37" t="str">
        <f>IF(AND(C1324&lt;&gt;"",COUNTIF(AJ$2:AJ$21,C1214)&gt;1),"Visit ID already used.  ","")</f>
        <v/>
      </c>
      <c r="CA1326" s="37" t="str">
        <f ca="1">IF(BA1326&amp;BB1326&amp;BC1326&amp;BD1326&amp;BE1326&amp;BF1326&amp;BG1326&amp;BH1326&amp;BI1326&amp;BJ1326&amp;BK1326&amp;BL1326&amp;BM1326&amp;BN1326&amp;BO1326&amp;BP1326&amp;BQ1326&amp;BR1326&amp;BS1326&amp;BT1326&amp;BU1326&amp;BV1326&amp;BW1326&amp;BX1326&amp;BY1326&amp;BZ1326&lt;&gt;"","V8Issue","V8Clean")</f>
        <v>V8Clean</v>
      </c>
      <c r="CB1326" s="65"/>
    </row>
    <row r="1327" spans="1:80" x14ac:dyDescent="0.25">
      <c r="A1327" s="50"/>
      <c r="B1327" s="77"/>
      <c r="C1327" s="77"/>
      <c r="D1327" s="77"/>
      <c r="E1327" s="77"/>
      <c r="F1327" s="77"/>
      <c r="G1327" s="77"/>
      <c r="H1327" s="77"/>
      <c r="I1327" s="77"/>
      <c r="J1327" s="77"/>
      <c r="K1327" s="77"/>
      <c r="L1327" s="77"/>
      <c r="M1327" s="77"/>
      <c r="N1327" s="77"/>
      <c r="O1327" s="77"/>
      <c r="P1327" s="77"/>
      <c r="Q1327" s="5"/>
      <c r="R1327" s="65"/>
      <c r="AN1327" s="63" t="s">
        <v>4558</v>
      </c>
      <c r="AZ1327" s="37" t="str">
        <f>IFERROR(IF(COUNTA(H1327,I1327,J1327)=3,DATE(J1327,MATCH(I1327,{"Jan";"Feb";"Mar";"Apr";"May";"Jun";"Jul";"Aug";"Sep";"Oct";"Nov";"Dec"},0),H1327),""),"")</f>
        <v/>
      </c>
      <c r="CB1327" s="65"/>
    </row>
    <row r="1328" spans="1:80" x14ac:dyDescent="0.25">
      <c r="A1328" s="50"/>
      <c r="B1328" s="50"/>
      <c r="C1328" s="50"/>
      <c r="D1328" s="50"/>
      <c r="E1328" s="50"/>
      <c r="F1328" s="50"/>
      <c r="G1328" s="50"/>
      <c r="H1328" s="12"/>
      <c r="I1328" s="5"/>
      <c r="J1328" s="5"/>
      <c r="K1328" s="5"/>
      <c r="L1328" s="50"/>
      <c r="M1328" s="50"/>
      <c r="N1328" s="50"/>
      <c r="O1328" s="50"/>
      <c r="P1328" s="50"/>
      <c r="Q1328" s="5"/>
      <c r="R1328" s="65"/>
      <c r="AN1328" s="63" t="s">
        <v>4559</v>
      </c>
      <c r="AZ1328" s="37" t="str">
        <f>IFERROR(IF(COUNTA(H1328,I1328,J1328)=3,DATE(J1328,MATCH(I1328,{"Jan";"Feb";"Mar";"Apr";"May";"Jun";"Jul";"Aug";"Sep";"Oct";"Nov";"Dec"},0),H1328),""),"")</f>
        <v/>
      </c>
      <c r="CB1328" s="65"/>
    </row>
    <row r="1329" spans="1:80" x14ac:dyDescent="0.25">
      <c r="A1329" s="50"/>
      <c r="B1329" s="50"/>
      <c r="C1329" s="50"/>
      <c r="D1329" s="50"/>
      <c r="E1329" s="50"/>
      <c r="F1329" s="50"/>
      <c r="G1329" s="50"/>
      <c r="H1329" s="12" t="s">
        <v>92</v>
      </c>
      <c r="I1329" s="5"/>
      <c r="J1329" s="5"/>
      <c r="K1329" s="5"/>
      <c r="L1329" s="50"/>
      <c r="M1329" s="50"/>
      <c r="N1329" s="50"/>
      <c r="O1329" s="50"/>
      <c r="P1329" s="50"/>
      <c r="Q1329" s="5"/>
      <c r="R1329" s="65"/>
      <c r="AN1329" s="63" t="s">
        <v>4560</v>
      </c>
      <c r="AZ1329" s="37" t="str">
        <f>IFERROR(IF(COUNTA(H1329,I1329,J1329)=3,DATE(J1329,MATCH(I1329,{"Jan";"Feb";"Mar";"Apr";"May";"Jun";"Jul";"Aug";"Sep";"Oct";"Nov";"Dec"},0),H1329),""),"")</f>
        <v/>
      </c>
      <c r="CB1329" s="65"/>
    </row>
    <row r="1330" spans="1:80" x14ac:dyDescent="0.25">
      <c r="A1330" s="50"/>
      <c r="B1330" s="5"/>
      <c r="C1330" s="7" t="s">
        <v>186</v>
      </c>
      <c r="D1330" s="7"/>
      <c r="E1330" s="7"/>
      <c r="F1330" s="7" t="s">
        <v>315</v>
      </c>
      <c r="G1330" s="5"/>
      <c r="H1330" s="7" t="s">
        <v>47</v>
      </c>
      <c r="I1330" s="7" t="s">
        <v>48</v>
      </c>
      <c r="J1330" s="7" t="s">
        <v>49</v>
      </c>
      <c r="K1330" s="5"/>
      <c r="L1330" s="50"/>
      <c r="M1330" s="50"/>
      <c r="N1330" s="50"/>
      <c r="O1330" s="50"/>
      <c r="P1330" s="50"/>
      <c r="Q1330" s="5"/>
      <c r="R1330" s="65"/>
      <c r="AN1330" s="63" t="s">
        <v>4561</v>
      </c>
      <c r="AZ1330" s="37" t="str">
        <f>IFERROR(IF(COUNTA(H1330,I1330,J1330)=3,DATE(J1330,MATCH(I1330,{"Jan";"Feb";"Mar";"Apr";"May";"Jun";"Jul";"Aug";"Sep";"Oct";"Nov";"Dec"},0),H1330),""),"")</f>
        <v/>
      </c>
      <c r="CB1330" s="65"/>
    </row>
    <row r="1331" spans="1:80" x14ac:dyDescent="0.25">
      <c r="A1331" s="50"/>
      <c r="B1331" s="39" t="str">
        <f xml:space="preserve"> C1214&amp;" Non-Target Lesion (NT8)"</f>
        <v>V8 Non-Target Lesion (NT8)</v>
      </c>
      <c r="C1331" s="74"/>
      <c r="D1331" s="75"/>
      <c r="E1331" s="5"/>
      <c r="F1331" s="17"/>
      <c r="G1331" s="5"/>
      <c r="H1331" s="32"/>
      <c r="I1331" s="32"/>
      <c r="J1331" s="32"/>
      <c r="K1331" s="5"/>
      <c r="L1331" s="50"/>
      <c r="M1331" s="50"/>
      <c r="N1331" s="50"/>
      <c r="O1331" s="50"/>
      <c r="P1331" s="50"/>
      <c r="Q1331" s="5"/>
      <c r="R1331" s="65"/>
      <c r="AN1331" s="63" t="s">
        <v>4562</v>
      </c>
      <c r="AZ1331" s="37" t="str">
        <f>IFERROR(IF(COUNTA(H1331,I1331,J1331)=3,DATE(J1331,MATCH(I1331,{"Jan";"Feb";"Mar";"Apr";"May";"Jun";"Jul";"Aug";"Sep";"Oct";"Nov";"Dec"},0),H1331),""),"")</f>
        <v/>
      </c>
      <c r="CB1331" s="65"/>
    </row>
    <row r="1332" spans="1:80" x14ac:dyDescent="0.25">
      <c r="A1332" s="50"/>
      <c r="B1332" s="8" t="s">
        <v>1436</v>
      </c>
      <c r="C1332" s="8" t="s">
        <v>1437</v>
      </c>
      <c r="D1332" s="8"/>
      <c r="E1332" s="9"/>
      <c r="F1332" s="8" t="s">
        <v>1438</v>
      </c>
      <c r="G1332" s="9"/>
      <c r="H1332" s="8" t="s">
        <v>1439</v>
      </c>
      <c r="I1332" s="8" t="s">
        <v>1440</v>
      </c>
      <c r="J1332" s="8" t="s">
        <v>1441</v>
      </c>
      <c r="K1332" s="5"/>
      <c r="L1332" s="50"/>
      <c r="M1332" s="50"/>
      <c r="N1332" s="50"/>
      <c r="O1332" s="50"/>
      <c r="P1332" s="50"/>
      <c r="Q1332" s="5"/>
      <c r="R1332" s="65"/>
      <c r="AN1332" s="63" t="s">
        <v>4563</v>
      </c>
      <c r="AZ1332" s="37" t="str">
        <f>IFERROR(IF(COUNTA(H1332,I1332,J1332)=3,DATE(J1332,MATCH(I1332,{"Jan";"Feb";"Mar";"Apr";"May";"Jun";"Jul";"Aug";"Sep";"Oct";"Nov";"Dec"},0),H1332),""),"")</f>
        <v/>
      </c>
      <c r="CB1332" s="65"/>
    </row>
    <row r="1333" spans="1:80" x14ac:dyDescent="0.25">
      <c r="A1333" s="50"/>
      <c r="B1333" s="76" t="str">
        <f ca="1">BA1333&amp;BB1333&amp;BC1333&amp;BD1333&amp;BE1333&amp;BF1333&amp;BG1333&amp;BH1333&amp;BI1333&amp;BJ1333&amp;BK1333&amp;BL1333&amp;BM1333</f>
        <v/>
      </c>
      <c r="C1333" s="77"/>
      <c r="D1333" s="77"/>
      <c r="E1333" s="77"/>
      <c r="F1333" s="77"/>
      <c r="G1333" s="77"/>
      <c r="H1333" s="77"/>
      <c r="I1333" s="77"/>
      <c r="J1333" s="77"/>
      <c r="K1333" s="77"/>
      <c r="L1333" s="77"/>
      <c r="M1333" s="77"/>
      <c r="N1333" s="77"/>
      <c r="O1333" s="77"/>
      <c r="P1333" s="77"/>
      <c r="Q1333" s="5"/>
      <c r="R1333" s="65"/>
      <c r="AN1333" s="63" t="s">
        <v>4564</v>
      </c>
      <c r="AZ1333" s="37" t="str">
        <f>IFERROR(IF(COUNTA(H1333,I1333,J1333)=3,DATE(J1333,MATCH(I1333,{"Jan";"Feb";"Mar";"Apr";"May";"Jun";"Jul";"Aug";"Sep";"Oct";"Nov";"Dec"},0),H1333),""),"")</f>
        <v/>
      </c>
      <c r="BA1333" s="37" t="str">
        <f>IF(AND(C1217="",H1331="",C1331&lt;&gt;""),"Please enter a complete visit or assessment date.  ","")</f>
        <v/>
      </c>
      <c r="BB1333" s="37" t="str">
        <f>IF(C1331="","",IF(AND(COUNTA(C1217,D1217,E1217)&gt;1,COUNTA(C1217,D1217,E1217)&lt;3),"Please enter a complete visit date.  ",IF(COUNTA(C1217,D1217,E1217)=0,"",IF(COUNTIF(AN$2:AN$7306,C1217&amp;D1217&amp;E1217)&gt;0,"","Enter a valid visit date.  "))))</f>
        <v/>
      </c>
      <c r="BC1333" s="37" t="str">
        <f>IF(AND(COUNTA(H1331,I1331,J1331)&gt;1,COUNTA(H1331,I1331,J1331)&lt;3),"Please enter a complete assessment date.  ",IF(COUNTA(H1331,I1331,J1331)=0,"",IF(COUNTIF(AN$2:AN$7306,H1331&amp;I1331&amp;J1331)&gt;0,"","Enter a valid assessment date.  ")))</f>
        <v/>
      </c>
      <c r="BD1333" s="37" t="str">
        <f t="shared" ref="BD1333" si="668">IF(AND(C1331="",H1331&amp;I1331&amp;H1331&amp;J1331&lt;&gt;""),"Information on this lesion exists, but no evaluation result is entered.  ","")</f>
        <v/>
      </c>
      <c r="BE1333" s="37" t="str">
        <f ca="1">IF(C1331="","",IF(AZ1217="","",IF(AZ1217&gt;NOW(),"Visit date is in the future.  ","")))</f>
        <v/>
      </c>
      <c r="BF1333" s="37" t="str">
        <f t="shared" ref="BF1333" ca="1" si="669">IF(AZ1331&lt;&gt;"",IF(AZ1331&gt;NOW(),"Assessment date is in the future.  ",""),"")</f>
        <v/>
      </c>
      <c r="BG1333" s="37" t="str">
        <f t="shared" ref="BG1333" si="670">IF(AND(C1331&lt;&gt;"",F1331&lt;&gt;""),"The result cannot be provided if indicated as Not Done.  ","")</f>
        <v/>
      </c>
      <c r="BH1333" s="37" t="str">
        <f>IF(AZ1217="","",IF(AZ1217&lt;=AZ1211,"Visit date is not after visit or assessment dates in the prior visit.  ",""))</f>
        <v/>
      </c>
      <c r="BI1333" s="37" t="str">
        <f>IF(AZ1331&lt;&gt;"",IF(AZ1331&lt;=AZ1211,"Assessment date is not after visit or assessment dates in the prior visit.  ",""),"")</f>
        <v/>
      </c>
      <c r="BJ1333" s="37" t="str">
        <f>IF(AND(C1214="",OR(C1331&lt;&gt;"",F1331&lt;&gt;"")),"The Visit ID is missing.  ","")</f>
        <v/>
      </c>
      <c r="BK1333" s="37" t="str">
        <f>IF(AND(OR(C1331&lt;&gt;"",F1331&lt;&gt;""),C$129=""),"No V0 lesion information exists for this same lesion (if you are adding a NEW lesion, go to New Lesion section).  ","")</f>
        <v/>
      </c>
      <c r="BM1333" s="37" t="str">
        <f>IF(AND(C1331&lt;&gt;"",COUNTIF(AJ$2:AJ$21,C1214)&gt;1),"Visit ID already used.  ","")</f>
        <v/>
      </c>
      <c r="CA1333" s="37" t="str">
        <f ca="1">IF(BA1333&amp;BB1333&amp;BC1333&amp;BD1333&amp;BE1333&amp;BF1333&amp;BG1333&amp;BH1333&amp;BI1333&amp;BJ1333&amp;BK1333&amp;BL1333&amp;BM1333&amp;BN1333&amp;BO1333&amp;BP1333&amp;BQ1333&amp;BR1333&amp;BS1333&amp;BT1333&amp;BU1333&amp;BV1333&amp;BW1333&amp;BX1333&amp;BY1333&amp;BZ1333&lt;&gt;"","V8Issue","V8Clean")</f>
        <v>V8Clean</v>
      </c>
      <c r="CB1333" s="65"/>
    </row>
    <row r="1334" spans="1:80" x14ac:dyDescent="0.25">
      <c r="A1334" s="50"/>
      <c r="B1334" s="77"/>
      <c r="C1334" s="77"/>
      <c r="D1334" s="77"/>
      <c r="E1334" s="77"/>
      <c r="F1334" s="77"/>
      <c r="G1334" s="77"/>
      <c r="H1334" s="77"/>
      <c r="I1334" s="77"/>
      <c r="J1334" s="77"/>
      <c r="K1334" s="77"/>
      <c r="L1334" s="77"/>
      <c r="M1334" s="77"/>
      <c r="N1334" s="77"/>
      <c r="O1334" s="77"/>
      <c r="P1334" s="77"/>
      <c r="Q1334" s="5"/>
      <c r="R1334" s="65"/>
      <c r="AN1334" s="63" t="s">
        <v>4565</v>
      </c>
      <c r="AZ1334" s="37" t="str">
        <f>IFERROR(IF(COUNTA(H1334,I1334,J1334)=3,DATE(J1334,MATCH(I1334,{"Jan";"Feb";"Mar";"Apr";"May";"Jun";"Jul";"Aug";"Sep";"Oct";"Nov";"Dec"},0),H1334),""),"")</f>
        <v/>
      </c>
      <c r="CB1334" s="65"/>
    </row>
    <row r="1335" spans="1:80" x14ac:dyDescent="0.25">
      <c r="A1335" s="50"/>
      <c r="B1335" s="50"/>
      <c r="C1335" s="50"/>
      <c r="D1335" s="50"/>
      <c r="E1335" s="50"/>
      <c r="F1335" s="50"/>
      <c r="G1335" s="50"/>
      <c r="H1335" s="12"/>
      <c r="I1335" s="5"/>
      <c r="J1335" s="5"/>
      <c r="K1335" s="5"/>
      <c r="L1335" s="50"/>
      <c r="M1335" s="50"/>
      <c r="N1335" s="50"/>
      <c r="O1335" s="50"/>
      <c r="P1335" s="50"/>
      <c r="Q1335" s="5"/>
      <c r="R1335" s="65"/>
      <c r="AN1335" s="63" t="s">
        <v>4566</v>
      </c>
      <c r="AZ1335" s="37" t="str">
        <f>IFERROR(IF(COUNTA(H1335,I1335,J1335)=3,DATE(J1335,MATCH(I1335,{"Jan";"Feb";"Mar";"Apr";"May";"Jun";"Jul";"Aug";"Sep";"Oct";"Nov";"Dec"},0),H1335),""),"")</f>
        <v/>
      </c>
      <c r="CB1335" s="65"/>
    </row>
    <row r="1336" spans="1:80" x14ac:dyDescent="0.25">
      <c r="A1336" s="50"/>
      <c r="B1336" s="50"/>
      <c r="C1336" s="50"/>
      <c r="D1336" s="50"/>
      <c r="E1336" s="50"/>
      <c r="F1336" s="50"/>
      <c r="G1336" s="50"/>
      <c r="H1336" s="12" t="s">
        <v>92</v>
      </c>
      <c r="I1336" s="5"/>
      <c r="J1336" s="5"/>
      <c r="K1336" s="5"/>
      <c r="L1336" s="50"/>
      <c r="M1336" s="50"/>
      <c r="N1336" s="50"/>
      <c r="O1336" s="50"/>
      <c r="P1336" s="50"/>
      <c r="Q1336" s="5"/>
      <c r="R1336" s="65"/>
      <c r="AN1336" s="63" t="s">
        <v>4567</v>
      </c>
      <c r="AZ1336" s="37" t="str">
        <f>IFERROR(IF(COUNTA(H1336,I1336,J1336)=3,DATE(J1336,MATCH(I1336,{"Jan";"Feb";"Mar";"Apr";"May";"Jun";"Jul";"Aug";"Sep";"Oct";"Nov";"Dec"},0),H1336),""),"")</f>
        <v/>
      </c>
      <c r="CB1336" s="65"/>
    </row>
    <row r="1337" spans="1:80" x14ac:dyDescent="0.25">
      <c r="A1337" s="50"/>
      <c r="B1337" s="5"/>
      <c r="C1337" s="7" t="s">
        <v>186</v>
      </c>
      <c r="D1337" s="7"/>
      <c r="E1337" s="7"/>
      <c r="F1337" s="7" t="s">
        <v>315</v>
      </c>
      <c r="G1337" s="5"/>
      <c r="H1337" s="7" t="s">
        <v>47</v>
      </c>
      <c r="I1337" s="7" t="s">
        <v>48</v>
      </c>
      <c r="J1337" s="7" t="s">
        <v>49</v>
      </c>
      <c r="K1337" s="5"/>
      <c r="L1337" s="50"/>
      <c r="M1337" s="50"/>
      <c r="N1337" s="50"/>
      <c r="O1337" s="50"/>
      <c r="P1337" s="50"/>
      <c r="Q1337" s="5"/>
      <c r="R1337" s="65"/>
      <c r="AN1337" s="63" t="s">
        <v>4568</v>
      </c>
      <c r="AZ1337" s="37" t="str">
        <f>IFERROR(IF(COUNTA(H1337,I1337,J1337)=3,DATE(J1337,MATCH(I1337,{"Jan";"Feb";"Mar";"Apr";"May";"Jun";"Jul";"Aug";"Sep";"Oct";"Nov";"Dec"},0),H1337),""),"")</f>
        <v/>
      </c>
      <c r="CB1337" s="65"/>
    </row>
    <row r="1338" spans="1:80" x14ac:dyDescent="0.25">
      <c r="A1338" s="50"/>
      <c r="B1338" s="39" t="str">
        <f xml:space="preserve"> C1214&amp;" Non-Target Lesion (NT9)"</f>
        <v>V8 Non-Target Lesion (NT9)</v>
      </c>
      <c r="C1338" s="74"/>
      <c r="D1338" s="75"/>
      <c r="E1338" s="5"/>
      <c r="F1338" s="17"/>
      <c r="G1338" s="5"/>
      <c r="H1338" s="32"/>
      <c r="I1338" s="32"/>
      <c r="J1338" s="32"/>
      <c r="K1338" s="5"/>
      <c r="L1338" s="50"/>
      <c r="M1338" s="50"/>
      <c r="N1338" s="50"/>
      <c r="O1338" s="50"/>
      <c r="P1338" s="50"/>
      <c r="Q1338" s="5"/>
      <c r="R1338" s="65"/>
      <c r="AN1338" s="63" t="s">
        <v>4569</v>
      </c>
      <c r="AZ1338" s="37" t="str">
        <f>IFERROR(IF(COUNTA(H1338,I1338,J1338)=3,DATE(J1338,MATCH(I1338,{"Jan";"Feb";"Mar";"Apr";"May";"Jun";"Jul";"Aug";"Sep";"Oct";"Nov";"Dec"},0),H1338),""),"")</f>
        <v/>
      </c>
      <c r="CB1338" s="65"/>
    </row>
    <row r="1339" spans="1:80" x14ac:dyDescent="0.25">
      <c r="A1339" s="50"/>
      <c r="B1339" s="8" t="s">
        <v>1442</v>
      </c>
      <c r="C1339" s="8" t="s">
        <v>1443</v>
      </c>
      <c r="D1339" s="8"/>
      <c r="E1339" s="9"/>
      <c r="F1339" s="8" t="s">
        <v>1444</v>
      </c>
      <c r="G1339" s="9"/>
      <c r="H1339" s="8" t="s">
        <v>1445</v>
      </c>
      <c r="I1339" s="8" t="s">
        <v>1446</v>
      </c>
      <c r="J1339" s="8" t="s">
        <v>1447</v>
      </c>
      <c r="K1339" s="5"/>
      <c r="L1339" s="50"/>
      <c r="M1339" s="50"/>
      <c r="N1339" s="50"/>
      <c r="O1339" s="50"/>
      <c r="P1339" s="50"/>
      <c r="Q1339" s="5"/>
      <c r="R1339" s="65"/>
      <c r="AN1339" s="63" t="s">
        <v>4570</v>
      </c>
      <c r="AZ1339" s="37" t="str">
        <f>IFERROR(IF(COUNTA(H1339,I1339,J1339)=3,DATE(J1339,MATCH(I1339,{"Jan";"Feb";"Mar";"Apr";"May";"Jun";"Jul";"Aug";"Sep";"Oct";"Nov";"Dec"},0),H1339),""),"")</f>
        <v/>
      </c>
      <c r="CB1339" s="65"/>
    </row>
    <row r="1340" spans="1:80" x14ac:dyDescent="0.25">
      <c r="A1340" s="50"/>
      <c r="B1340" s="76" t="str">
        <f ca="1">BA1340&amp;BB1340&amp;BC1340&amp;BD1340&amp;BE1340&amp;BF1340&amp;BG1340&amp;BH1340&amp;BI1340&amp;BJ1340&amp;BK1340&amp;BL1340&amp;BM1340</f>
        <v/>
      </c>
      <c r="C1340" s="77"/>
      <c r="D1340" s="77"/>
      <c r="E1340" s="77"/>
      <c r="F1340" s="77"/>
      <c r="G1340" s="77"/>
      <c r="H1340" s="77"/>
      <c r="I1340" s="77"/>
      <c r="J1340" s="77"/>
      <c r="K1340" s="77"/>
      <c r="L1340" s="77"/>
      <c r="M1340" s="77"/>
      <c r="N1340" s="77"/>
      <c r="O1340" s="77"/>
      <c r="P1340" s="77"/>
      <c r="Q1340" s="5"/>
      <c r="R1340" s="65"/>
      <c r="AN1340" s="63" t="s">
        <v>4571</v>
      </c>
      <c r="AZ1340" s="37" t="str">
        <f>IFERROR(IF(COUNTA(H1340,I1340,J1340)=3,DATE(J1340,MATCH(I1340,{"Jan";"Feb";"Mar";"Apr";"May";"Jun";"Jul";"Aug";"Sep";"Oct";"Nov";"Dec"},0),H1340),""),"")</f>
        <v/>
      </c>
      <c r="BA1340" s="37" t="str">
        <f>IF(AND(C1217="",H1338="",C1338&lt;&gt;""),"Please enter a complete visit or assessment date.  ","")</f>
        <v/>
      </c>
      <c r="BB1340" s="37" t="str">
        <f>IF(C1338="","",IF(AND(COUNTA(C1217,D1217,E1217)&gt;1,COUNTA(C1217,D1217,E1217)&lt;3),"Please enter a complete visit date.  ",IF(COUNTA(C1217,D1217,E1217)=0,"",IF(COUNTIF(AN$2:AN$7306,C1217&amp;D1217&amp;E1217)&gt;0,"","Enter a valid visit date.  "))))</f>
        <v/>
      </c>
      <c r="BC1340" s="37" t="str">
        <f>IF(AND(COUNTA(H1338,I1338,J1338)&gt;1,COUNTA(H1338,I1338,J1338)&lt;3),"Please enter a complete assessment date.  ",IF(COUNTA(H1338,I1338,J1338)=0,"",IF(COUNTIF(AN$2:AN$7306,H1338&amp;I1338&amp;J1338)&gt;0,"","Enter a valid assessment date.  ")))</f>
        <v/>
      </c>
      <c r="BD1340" s="37" t="str">
        <f t="shared" ref="BD1340" si="671">IF(AND(C1338="",H1338&amp;I1338&amp;H1338&amp;J1338&lt;&gt;""),"Information on this lesion exists, but no evaluation result is entered.  ","")</f>
        <v/>
      </c>
      <c r="BE1340" s="37" t="str">
        <f ca="1">IF(C1338="","",IF(AZ1217="","",IF(AZ1217&gt;NOW(),"Visit date is in the future.  ","")))</f>
        <v/>
      </c>
      <c r="BF1340" s="37" t="str">
        <f t="shared" ref="BF1340" ca="1" si="672">IF(AZ1338&lt;&gt;"",IF(AZ1338&gt;NOW(),"Assessment date is in the future.  ",""),"")</f>
        <v/>
      </c>
      <c r="BG1340" s="37" t="str">
        <f t="shared" ref="BG1340" si="673">IF(AND(C1338&lt;&gt;"",F1338&lt;&gt;""),"The result cannot be provided if indicated as Not Done.  ","")</f>
        <v/>
      </c>
      <c r="BH1340" s="37" t="str">
        <f>IF(AZ1217="","",IF(AZ1217&lt;=AZ1211,"Visit date is not after visit or assessment dates in the prior visit.  ",""))</f>
        <v/>
      </c>
      <c r="BI1340" s="37" t="str">
        <f>IF(AZ1338&lt;&gt;"",IF(AZ1338&lt;=AZ1211,"Assessment date is not after visit or assessment dates in the prior visit.  ",""),"")</f>
        <v/>
      </c>
      <c r="BJ1340" s="37" t="str">
        <f>IF(AND(C1214="",OR(C1338&lt;&gt;"",F1338&lt;&gt;"")),"The Visit ID is missing.  ","")</f>
        <v/>
      </c>
      <c r="BK1340" s="37" t="str">
        <f>IF(AND(OR(C1338&lt;&gt;"",F1338&lt;&gt;""),C$136=""),"No V0 lesion information exists for this same lesion (if you are adding a NEW lesion, go to New Lesion section).  ","")</f>
        <v/>
      </c>
      <c r="BM1340" s="37" t="str">
        <f>IF(AND(C1338&lt;&gt;"",COUNTIF(AJ$2:AJ$21,C1214)&gt;1),"Visit ID already used.  ","")</f>
        <v/>
      </c>
      <c r="CA1340" s="37" t="str">
        <f ca="1">IF(BA1340&amp;BB1340&amp;BC1340&amp;BD1340&amp;BE1340&amp;BF1340&amp;BG1340&amp;BH1340&amp;BI1340&amp;BJ1340&amp;BK1340&amp;BL1340&amp;BM1340&amp;BN1340&amp;BO1340&amp;BP1340&amp;BQ1340&amp;BR1340&amp;BS1340&amp;BT1340&amp;BU1340&amp;BV1340&amp;BW1340&amp;BX1340&amp;BY1340&amp;BZ1340&lt;&gt;"","V8Issue","V8Clean")</f>
        <v>V8Clean</v>
      </c>
      <c r="CB1340" s="65"/>
    </row>
    <row r="1341" spans="1:80" x14ac:dyDescent="0.25">
      <c r="A1341" s="50"/>
      <c r="B1341" s="77"/>
      <c r="C1341" s="77"/>
      <c r="D1341" s="77"/>
      <c r="E1341" s="77"/>
      <c r="F1341" s="77"/>
      <c r="G1341" s="77"/>
      <c r="H1341" s="77"/>
      <c r="I1341" s="77"/>
      <c r="J1341" s="77"/>
      <c r="K1341" s="77"/>
      <c r="L1341" s="77"/>
      <c r="M1341" s="77"/>
      <c r="N1341" s="77"/>
      <c r="O1341" s="77"/>
      <c r="P1341" s="77"/>
      <c r="Q1341" s="5"/>
      <c r="R1341" s="65"/>
      <c r="AN1341" s="63" t="s">
        <v>4572</v>
      </c>
      <c r="AZ1341" s="37" t="str">
        <f>IFERROR(IF(COUNTA(H1341,I1341,J1341)=3,DATE(J1341,MATCH(I1341,{"Jan";"Feb";"Mar";"Apr";"May";"Jun";"Jul";"Aug";"Sep";"Oct";"Nov";"Dec"},0),H1341),""),"")</f>
        <v/>
      </c>
      <c r="CB1341" s="65"/>
    </row>
    <row r="1342" spans="1:80" x14ac:dyDescent="0.25">
      <c r="A1342" s="50"/>
      <c r="B1342" s="50"/>
      <c r="C1342" s="50"/>
      <c r="D1342" s="50"/>
      <c r="E1342" s="50"/>
      <c r="F1342" s="50"/>
      <c r="G1342" s="50"/>
      <c r="H1342" s="12"/>
      <c r="I1342" s="5"/>
      <c r="J1342" s="5"/>
      <c r="K1342" s="5"/>
      <c r="L1342" s="50"/>
      <c r="M1342" s="50"/>
      <c r="N1342" s="50"/>
      <c r="O1342" s="50"/>
      <c r="P1342" s="50"/>
      <c r="Q1342" s="5"/>
      <c r="R1342" s="65"/>
      <c r="AN1342" s="63" t="s">
        <v>4573</v>
      </c>
      <c r="AZ1342" s="37" t="str">
        <f>IFERROR(IF(COUNTA(H1342,I1342,J1342)=3,DATE(J1342,MATCH(I1342,{"Jan";"Feb";"Mar";"Apr";"May";"Jun";"Jul";"Aug";"Sep";"Oct";"Nov";"Dec"},0),H1342),""),"")</f>
        <v/>
      </c>
      <c r="CB1342" s="65"/>
    </row>
    <row r="1343" spans="1:80" x14ac:dyDescent="0.25">
      <c r="A1343" s="50"/>
      <c r="B1343" s="50"/>
      <c r="C1343" s="50"/>
      <c r="D1343" s="50"/>
      <c r="E1343" s="50"/>
      <c r="F1343" s="50"/>
      <c r="G1343" s="50"/>
      <c r="H1343" s="12" t="s">
        <v>92</v>
      </c>
      <c r="I1343" s="5"/>
      <c r="J1343" s="5"/>
      <c r="K1343" s="5"/>
      <c r="L1343" s="50"/>
      <c r="M1343" s="50"/>
      <c r="N1343" s="50"/>
      <c r="O1343" s="50"/>
      <c r="P1343" s="50"/>
      <c r="Q1343" s="5"/>
      <c r="R1343" s="65"/>
      <c r="AN1343" s="63" t="s">
        <v>4574</v>
      </c>
      <c r="AZ1343" s="37" t="str">
        <f>IFERROR(IF(COUNTA(H1343,I1343,J1343)=3,DATE(J1343,MATCH(I1343,{"Jan";"Feb";"Mar";"Apr";"May";"Jun";"Jul";"Aug";"Sep";"Oct";"Nov";"Dec"},0),H1343),""),"")</f>
        <v/>
      </c>
      <c r="CB1343" s="65"/>
    </row>
    <row r="1344" spans="1:80" x14ac:dyDescent="0.25">
      <c r="A1344" s="50"/>
      <c r="B1344" s="5"/>
      <c r="C1344" s="7" t="s">
        <v>186</v>
      </c>
      <c r="D1344" s="7"/>
      <c r="E1344" s="7"/>
      <c r="F1344" s="7" t="s">
        <v>315</v>
      </c>
      <c r="G1344" s="5"/>
      <c r="H1344" s="7" t="s">
        <v>47</v>
      </c>
      <c r="I1344" s="7" t="s">
        <v>48</v>
      </c>
      <c r="J1344" s="7" t="s">
        <v>49</v>
      </c>
      <c r="K1344" s="5"/>
      <c r="L1344" s="50"/>
      <c r="M1344" s="50"/>
      <c r="N1344" s="50"/>
      <c r="O1344" s="5"/>
      <c r="P1344" s="5"/>
      <c r="Q1344" s="5"/>
      <c r="R1344" s="65"/>
      <c r="AN1344" s="63" t="s">
        <v>4575</v>
      </c>
      <c r="AZ1344" s="37" t="str">
        <f>IFERROR(IF(COUNTA(H1344,I1344,J1344)=3,DATE(J1344,MATCH(I1344,{"Jan";"Feb";"Mar";"Apr";"May";"Jun";"Jul";"Aug";"Sep";"Oct";"Nov";"Dec"},0),H1344),""),"")</f>
        <v/>
      </c>
      <c r="CB1344" s="65"/>
    </row>
    <row r="1345" spans="1:80" x14ac:dyDescent="0.25">
      <c r="A1345" s="50"/>
      <c r="B1345" s="39" t="str">
        <f xml:space="preserve"> C1214&amp;" Non-Target Lesion (NT10)"</f>
        <v>V8 Non-Target Lesion (NT10)</v>
      </c>
      <c r="C1345" s="74"/>
      <c r="D1345" s="75"/>
      <c r="E1345" s="5"/>
      <c r="F1345" s="17"/>
      <c r="G1345" s="5"/>
      <c r="H1345" s="32"/>
      <c r="I1345" s="32"/>
      <c r="J1345" s="32"/>
      <c r="K1345" s="5"/>
      <c r="L1345" s="50"/>
      <c r="M1345" s="50"/>
      <c r="N1345" s="50"/>
      <c r="O1345" s="5"/>
      <c r="P1345" s="5"/>
      <c r="Q1345" s="5"/>
      <c r="R1345" s="65"/>
      <c r="AN1345" s="63" t="s">
        <v>4576</v>
      </c>
      <c r="AZ1345" s="37" t="str">
        <f>IFERROR(IF(COUNTA(H1345,I1345,J1345)=3,DATE(J1345,MATCH(I1345,{"Jan";"Feb";"Mar";"Apr";"May";"Jun";"Jul";"Aug";"Sep";"Oct";"Nov";"Dec"},0),H1345),""),"")</f>
        <v/>
      </c>
      <c r="CB1345" s="65"/>
    </row>
    <row r="1346" spans="1:80" x14ac:dyDescent="0.25">
      <c r="A1346" s="50"/>
      <c r="B1346" s="8" t="s">
        <v>1448</v>
      </c>
      <c r="C1346" s="8" t="s">
        <v>1449</v>
      </c>
      <c r="D1346" s="8"/>
      <c r="E1346" s="9"/>
      <c r="F1346" s="8" t="s">
        <v>1450</v>
      </c>
      <c r="G1346" s="9"/>
      <c r="H1346" s="8" t="s">
        <v>1451</v>
      </c>
      <c r="I1346" s="8" t="s">
        <v>1452</v>
      </c>
      <c r="J1346" s="8" t="s">
        <v>1453</v>
      </c>
      <c r="K1346" s="5"/>
      <c r="L1346" s="50"/>
      <c r="M1346" s="50"/>
      <c r="N1346" s="50"/>
      <c r="O1346" s="5"/>
      <c r="P1346" s="5"/>
      <c r="Q1346" s="5"/>
      <c r="R1346" s="65"/>
      <c r="AN1346" s="63" t="s">
        <v>4577</v>
      </c>
      <c r="AZ1346" s="37" t="str">
        <f>IFERROR(IF(COUNTA(H1346,I1346,J1346)=3,DATE(J1346,MATCH(I1346,{"Jan";"Feb";"Mar";"Apr";"May";"Jun";"Jul";"Aug";"Sep";"Oct";"Nov";"Dec"},0),H1346),""),"")</f>
        <v/>
      </c>
      <c r="CB1346" s="65"/>
    </row>
    <row r="1347" spans="1:80" x14ac:dyDescent="0.25">
      <c r="A1347" s="50"/>
      <c r="B1347" s="76" t="str">
        <f ca="1">BA1347&amp;BB1347&amp;BC1347&amp;BD1347&amp;BE1347&amp;BF1347&amp;BG1347&amp;BH1347&amp;BI1347&amp;BJ1347&amp;BK1347&amp;BL1347&amp;BM1347</f>
        <v/>
      </c>
      <c r="C1347" s="77"/>
      <c r="D1347" s="77"/>
      <c r="E1347" s="77"/>
      <c r="F1347" s="77"/>
      <c r="G1347" s="77"/>
      <c r="H1347" s="77"/>
      <c r="I1347" s="77"/>
      <c r="J1347" s="77"/>
      <c r="K1347" s="77"/>
      <c r="L1347" s="77"/>
      <c r="M1347" s="77"/>
      <c r="N1347" s="77"/>
      <c r="O1347" s="77"/>
      <c r="P1347" s="77"/>
      <c r="Q1347" s="5"/>
      <c r="R1347" s="65"/>
      <c r="AN1347" s="63" t="s">
        <v>4578</v>
      </c>
      <c r="AZ1347" s="37" t="str">
        <f>IFERROR(IF(COUNTA(H1347,I1347,J1347)=3,DATE(J1347,MATCH(I1347,{"Jan";"Feb";"Mar";"Apr";"May";"Jun";"Jul";"Aug";"Sep";"Oct";"Nov";"Dec"},0),H1347),""),"")</f>
        <v/>
      </c>
      <c r="BA1347" s="37" t="str">
        <f>IF(AND(C1217="",H1345="",C1345&lt;&gt;""),"Please enter a complete visit or assessment date.  ","")</f>
        <v/>
      </c>
      <c r="BB1347" s="37" t="str">
        <f>IF(C1345="","",IF(AND(COUNTA(C1217,D1217,E1217)&gt;1,COUNTA(C1217,D1217,E1217)&lt;3),"Please enter a complete visit date.  ",IF(COUNTA(C1217,D1217,E1217)=0,"",IF(COUNTIF(AN$2:AN$7306,C1217&amp;D1217&amp;E1217)&gt;0,"","Enter a valid visit date.  "))))</f>
        <v/>
      </c>
      <c r="BC1347" s="37" t="str">
        <f>IF(AND(COUNTA(H1345,I1345,J1345)&gt;1,COUNTA(H1345,I1345,J1345)&lt;3),"Please enter a complete assessment date.  ",IF(COUNTA(H1345,I1345,J1345)=0,"",IF(COUNTIF(AN$2:AN$7306,H1345&amp;I1345&amp;J1345)&gt;0,"","Enter a valid assessment date.  ")))</f>
        <v/>
      </c>
      <c r="BD1347" s="37" t="str">
        <f t="shared" ref="BD1347" si="674">IF(AND(C1345="",H1345&amp;I1345&amp;H1345&amp;J1345&lt;&gt;""),"Information on this lesion exists, but no evaluation result is entered.  ","")</f>
        <v/>
      </c>
      <c r="BE1347" s="37" t="str">
        <f ca="1">IF(C1345="","",IF(AZ1217="","",IF(AZ1217&gt;NOW(),"Visit date is in the future.  ","")))</f>
        <v/>
      </c>
      <c r="BF1347" s="37" t="str">
        <f t="shared" ref="BF1347" ca="1" si="675">IF(AZ1345&lt;&gt;"",IF(AZ1345&gt;NOW(),"Assessment date is in the future.  ",""),"")</f>
        <v/>
      </c>
      <c r="BG1347" s="37" t="str">
        <f t="shared" ref="BG1347" si="676">IF(AND(C1345&lt;&gt;"",F1345&lt;&gt;""),"The result cannot be provided if indicated as Not Done.  ","")</f>
        <v/>
      </c>
      <c r="BH1347" s="37" t="str">
        <f>IF(AZ1217="","",IF(AZ1217&lt;=AZ1211,"Visit date is not after visit or assessment dates in the prior visit.  ",""))</f>
        <v/>
      </c>
      <c r="BI1347" s="37" t="str">
        <f>IF(AZ1345&lt;&gt;"",IF(AZ1345&lt;=AZ1211,"Assessment date is not after visit or assessment dates in the prior visit.  ",""),"")</f>
        <v/>
      </c>
      <c r="BJ1347" s="37" t="str">
        <f>IF(AND(C1214="",OR(C1345&lt;&gt;"",F1345&lt;&gt;"")),"The Visit ID is missing.  ","")</f>
        <v/>
      </c>
      <c r="BK1347" s="37" t="str">
        <f>IF(AND(OR(C1345&lt;&gt;"",F1345&lt;&gt;""),C$143=""),"No V0 lesion information exists for this same lesion (if you are adding a NEW lesion, go to New Lesion section).  ","")</f>
        <v/>
      </c>
      <c r="BM1347" s="37" t="str">
        <f>IF(AND(C1345&lt;&gt;"",COUNTIF(AJ$2:AJ$21,C1214)&gt;1),"Visit ID already used.  ","")</f>
        <v/>
      </c>
      <c r="CA1347" s="37" t="str">
        <f ca="1">IF(BA1347&amp;BB1347&amp;BC1347&amp;BD1347&amp;BE1347&amp;BF1347&amp;BG1347&amp;BH1347&amp;BI1347&amp;BJ1347&amp;BK1347&amp;BL1347&amp;BM1347&amp;BN1347&amp;BO1347&amp;BP1347&amp;BQ1347&amp;BR1347&amp;BS1347&amp;BT1347&amp;BU1347&amp;BV1347&amp;BW1347&amp;BX1347&amp;BY1347&amp;BZ1347&lt;&gt;"","V8Issue","V8Clean")</f>
        <v>V8Clean</v>
      </c>
      <c r="CB1347" s="65"/>
    </row>
    <row r="1348" spans="1:80" x14ac:dyDescent="0.25">
      <c r="A1348" s="50"/>
      <c r="B1348" s="77"/>
      <c r="C1348" s="77"/>
      <c r="D1348" s="77"/>
      <c r="E1348" s="77"/>
      <c r="F1348" s="77"/>
      <c r="G1348" s="77"/>
      <c r="H1348" s="77"/>
      <c r="I1348" s="77"/>
      <c r="J1348" s="77"/>
      <c r="K1348" s="77"/>
      <c r="L1348" s="77"/>
      <c r="M1348" s="77"/>
      <c r="N1348" s="77"/>
      <c r="O1348" s="77"/>
      <c r="P1348" s="77"/>
      <c r="Q1348" s="5"/>
      <c r="R1348" s="65"/>
      <c r="AN1348" s="63" t="s">
        <v>4579</v>
      </c>
      <c r="AZ1348" s="37" t="str">
        <f>IFERROR(IF(COUNTA(H1348,I1348,J1348)=3,DATE(J1348,MATCH(I1348,{"Jan";"Feb";"Mar";"Apr";"May";"Jun";"Jul";"Aug";"Sep";"Oct";"Nov";"Dec"},0),H1348),""),"")</f>
        <v/>
      </c>
      <c r="CB1348" s="65"/>
    </row>
    <row r="1349" spans="1:80" x14ac:dyDescent="0.25">
      <c r="A1349" s="50"/>
      <c r="B1349" s="50"/>
      <c r="C1349" s="18"/>
      <c r="D1349" s="18"/>
      <c r="E1349" s="18"/>
      <c r="F1349" s="18"/>
      <c r="G1349" s="18"/>
      <c r="H1349" s="18"/>
      <c r="I1349" s="18"/>
      <c r="J1349" s="50"/>
      <c r="K1349" s="50"/>
      <c r="L1349" s="50"/>
      <c r="M1349" s="50"/>
      <c r="N1349" s="50"/>
      <c r="O1349" s="50"/>
      <c r="P1349" s="50"/>
      <c r="Q1349" s="5"/>
      <c r="R1349" s="65"/>
      <c r="AN1349" s="63" t="s">
        <v>4580</v>
      </c>
      <c r="AZ1349" s="37" t="str">
        <f>IFERROR(IF(COUNTA(H1349,I1349,J1349)=3,DATE(J1349,MATCH(I1349,{"Jan";"Feb";"Mar";"Apr";"May";"Jun";"Jul";"Aug";"Sep";"Oct";"Nov";"Dec"},0),H1349),""),"")</f>
        <v/>
      </c>
      <c r="CB1349" s="65"/>
    </row>
    <row r="1350" spans="1:80" ht="29.25" customHeight="1" x14ac:dyDescent="0.35">
      <c r="A1350" s="50"/>
      <c r="B1350" s="78" t="s">
        <v>10538</v>
      </c>
      <c r="C1350" s="78"/>
      <c r="D1350" s="78"/>
      <c r="E1350" s="78"/>
      <c r="F1350" s="78"/>
      <c r="G1350" s="78"/>
      <c r="H1350" s="78"/>
      <c r="I1350" s="50"/>
      <c r="J1350" s="50"/>
      <c r="K1350" s="50"/>
      <c r="L1350" s="50"/>
      <c r="M1350" s="50"/>
      <c r="N1350" s="50"/>
      <c r="O1350" s="50"/>
      <c r="P1350" s="50"/>
      <c r="Q1350" s="5"/>
      <c r="R1350" s="65"/>
      <c r="AN1350" s="63" t="s">
        <v>4581</v>
      </c>
      <c r="AZ1350" s="37" t="str">
        <f>IFERROR(IF(COUNTA(H1350,I1350,J1350)=3,DATE(J1350,MATCH(I1350,{"Jan";"Feb";"Mar";"Apr";"May";"Jun";"Jul";"Aug";"Sep";"Oct";"Nov";"Dec"},0),H1350),""),"")</f>
        <v/>
      </c>
      <c r="CB1350" s="65"/>
    </row>
    <row r="1351" spans="1:80" ht="12" customHeight="1" x14ac:dyDescent="0.25">
      <c r="A1351" s="50"/>
      <c r="B1351" s="50"/>
      <c r="C1351" s="18"/>
      <c r="D1351" s="18"/>
      <c r="E1351" s="18"/>
      <c r="F1351" s="18"/>
      <c r="G1351" s="18"/>
      <c r="H1351" s="18"/>
      <c r="I1351" s="18"/>
      <c r="J1351" s="50"/>
      <c r="K1351" s="50"/>
      <c r="L1351" s="50"/>
      <c r="M1351" s="50"/>
      <c r="N1351" s="50"/>
      <c r="O1351" s="50"/>
      <c r="P1351" s="50"/>
      <c r="Q1351" s="5"/>
      <c r="R1351" s="65"/>
      <c r="AN1351" s="63" t="s">
        <v>4582</v>
      </c>
      <c r="AZ1351" s="37" t="str">
        <f>IFERROR(IF(COUNTA(H1351,I1351,J1351)=3,DATE(J1351,MATCH(I1351,{"Jan";"Feb";"Mar";"Apr";"May";"Jun";"Jul";"Aug";"Sep";"Oct";"Nov";"Dec"},0),H1351),""),"")</f>
        <v/>
      </c>
      <c r="CB1351" s="65"/>
    </row>
    <row r="1352" spans="1:80" x14ac:dyDescent="0.25">
      <c r="A1352" s="50"/>
      <c r="B1352" s="49"/>
      <c r="C1352" s="50"/>
      <c r="D1352" s="50"/>
      <c r="E1352" s="5"/>
      <c r="F1352" s="5"/>
      <c r="G1352" s="50"/>
      <c r="H1352" s="12" t="s">
        <v>92</v>
      </c>
      <c r="I1352" s="5"/>
      <c r="J1352" s="5"/>
      <c r="K1352" s="50"/>
      <c r="L1352" s="50"/>
      <c r="M1352" s="50"/>
      <c r="N1352" s="50"/>
      <c r="O1352" s="50"/>
      <c r="P1352" s="50"/>
      <c r="Q1352" s="5"/>
      <c r="R1352" s="65"/>
      <c r="AN1352" s="63" t="s">
        <v>4583</v>
      </c>
      <c r="AZ1352" s="37" t="str">
        <f>IFERROR(IF(COUNTA(H1352,I1352,J1352)=3,DATE(J1352,MATCH(I1352,{"Jan";"Feb";"Mar";"Apr";"May";"Jun";"Jul";"Aug";"Sep";"Oct";"Nov";"Dec"},0),H1352),""),"")</f>
        <v/>
      </c>
      <c r="CB1352" s="65"/>
    </row>
    <row r="1353" spans="1:80" ht="16.5" thickBot="1" x14ac:dyDescent="0.3">
      <c r="A1353" s="50"/>
      <c r="B1353" s="68" t="str">
        <f>C1214&amp;" TARGET TIMEPOINT RESPONSE:"</f>
        <v>V8 TARGET TIMEPOINT RESPONSE:</v>
      </c>
      <c r="C1353" s="69"/>
      <c r="D1353" s="50"/>
      <c r="E1353" s="5"/>
      <c r="F1353" s="5"/>
      <c r="G1353" s="5"/>
      <c r="H1353" s="7" t="s">
        <v>47</v>
      </c>
      <c r="I1353" s="7" t="s">
        <v>48</v>
      </c>
      <c r="J1353" s="7" t="s">
        <v>49</v>
      </c>
      <c r="K1353" s="50"/>
      <c r="L1353" s="50"/>
      <c r="M1353" s="50"/>
      <c r="N1353" s="50"/>
      <c r="O1353" s="50"/>
      <c r="P1353" s="50"/>
      <c r="Q1353" s="50"/>
      <c r="R1353" s="65"/>
      <c r="S1353" s="67"/>
      <c r="T1353" s="67"/>
      <c r="U1353" s="67"/>
      <c r="V1353" s="67"/>
      <c r="W1353" s="67"/>
      <c r="X1353" s="67"/>
      <c r="Y1353" s="67"/>
      <c r="Z1353" s="67"/>
      <c r="AA1353" s="67"/>
      <c r="AB1353" s="67"/>
      <c r="AC1353" s="67"/>
      <c r="AD1353" s="67"/>
      <c r="AE1353" s="67"/>
      <c r="AF1353" s="67"/>
      <c r="AG1353" s="67"/>
      <c r="AH1353" s="67"/>
      <c r="AI1353" s="67"/>
      <c r="AK1353" s="67"/>
      <c r="AL1353" s="67"/>
      <c r="AM1353" s="67"/>
      <c r="AN1353" s="63" t="s">
        <v>4584</v>
      </c>
      <c r="AO1353" s="67"/>
      <c r="AP1353" s="67"/>
      <c r="AQ1353" s="67"/>
      <c r="AR1353" s="67"/>
      <c r="AS1353" s="67"/>
      <c r="AT1353" s="67"/>
      <c r="AU1353" s="67"/>
      <c r="AV1353" s="67"/>
      <c r="AW1353" s="67"/>
      <c r="AX1353" s="67"/>
      <c r="AY1353" s="67"/>
      <c r="AZ1353" s="37" t="str">
        <f>IFERROR(IF(COUNTA(H1353,I1353,J1353)=3,DATE(J1353,MATCH(I1353,{"Jan";"Feb";"Mar";"Apr";"May";"Jun";"Jul";"Aug";"Sep";"Oct";"Nov";"Dec"},0),H1353),""),"")</f>
        <v/>
      </c>
      <c r="BA1353" s="67"/>
      <c r="BB1353" s="67"/>
      <c r="CB1353" s="65"/>
    </row>
    <row r="1354" spans="1:80" ht="15.75" thickBot="1" x14ac:dyDescent="0.3">
      <c r="A1354" s="50"/>
      <c r="B1354" s="70"/>
      <c r="C1354" s="79"/>
      <c r="D1354" s="50"/>
      <c r="E1354" s="5"/>
      <c r="F1354" s="5"/>
      <c r="G1354" s="5"/>
      <c r="H1354" s="32"/>
      <c r="I1354" s="32"/>
      <c r="J1354" s="32"/>
      <c r="K1354" s="50"/>
      <c r="L1354" s="72" t="str">
        <f ca="1">BA1354&amp;BB1354&amp;BC1354&amp;BD1354&amp;BE1354&amp;BF1354&amp;BG1354&amp;BH1354&amp;BI1354&amp;BJ1354&amp;BK1354</f>
        <v/>
      </c>
      <c r="M1354" s="73"/>
      <c r="N1354" s="73"/>
      <c r="O1354" s="73"/>
      <c r="P1354" s="73"/>
      <c r="Q1354" s="50"/>
      <c r="R1354" s="65"/>
      <c r="S1354" s="67"/>
      <c r="T1354" s="67"/>
      <c r="U1354" s="67"/>
      <c r="V1354" s="67"/>
      <c r="W1354" s="67"/>
      <c r="X1354" s="67"/>
      <c r="Y1354" s="67"/>
      <c r="Z1354" s="67"/>
      <c r="AA1354" s="67"/>
      <c r="AB1354" s="67"/>
      <c r="AC1354" s="67"/>
      <c r="AD1354" s="67"/>
      <c r="AE1354" s="67"/>
      <c r="AF1354" s="67"/>
      <c r="AG1354" s="67"/>
      <c r="AH1354" s="67"/>
      <c r="AI1354" s="67"/>
      <c r="AK1354" s="67"/>
      <c r="AL1354" s="67"/>
      <c r="AM1354" s="67"/>
      <c r="AN1354" s="63" t="s">
        <v>4585</v>
      </c>
      <c r="AO1354" s="67"/>
      <c r="AP1354" s="67"/>
      <c r="AQ1354" s="67"/>
      <c r="AR1354" s="67"/>
      <c r="AS1354" s="67"/>
      <c r="AT1354" s="67"/>
      <c r="AU1354" s="67"/>
      <c r="AV1354" s="67"/>
      <c r="AW1354" s="67"/>
      <c r="AX1354" s="67"/>
      <c r="AY1354" s="67"/>
      <c r="AZ1354" s="37" t="str">
        <f>IFERROR(IF(COUNTA(H1354,I1354,J1354)=3,DATE(J1354,MATCH(I1354,{"Jan";"Feb";"Mar";"Apr";"May";"Jun";"Jul";"Aug";"Sep";"Oct";"Nov";"Dec"},0),H1354),""),"")</f>
        <v/>
      </c>
      <c r="BA1354" s="37" t="str">
        <f>IF(AND(C1217="",H1354="",B1354&lt;&gt;""),"Please enter a complete visit or assessment date.  ","")</f>
        <v/>
      </c>
      <c r="BB1354" s="37" t="str">
        <f>IF(B1354="","",IF(AND(COUNTA(C1217,D1217,E1217)&gt;1,COUNTA(C1217,D1217,E1217)&lt;3),"Please enter a complete visit date.  ",IF(COUNTA(C1217,D1217,E1217)=0,"",IF(COUNTIF(AN$2:AN$7306,C1217&amp;D1217&amp;E1217)&gt;0,"","Enter a valid visit date.  "))))</f>
        <v/>
      </c>
      <c r="BC1354" s="37" t="str">
        <f>IF(AND(COUNTA(H1354,I1354,J1354)&gt;1,COUNTA(H1354,I1354,J1354)&lt;3),"Please enter a complete assessment date.  ",IF(COUNTA(H1354,I1354,J1354)=0,"",IF(COUNTIF(AN$2:AN$7306,H1354&amp;I1354&amp;J1354)&gt;0,"","Enter a valid assessment date.  ")))</f>
        <v/>
      </c>
      <c r="BD1354" s="37" t="str">
        <f>IF(AND(B1354="",H1354&amp;I1354&amp;J1354&lt;&gt;""),"Assessment date entered, but no response is entered.  ","")</f>
        <v/>
      </c>
      <c r="BE1354" s="37" t="str">
        <f ca="1">IF(B1354="","",IF(AZ1217="","",IF(AZ1217&gt;NOW(),"Visit date is in the future.  ","")))</f>
        <v/>
      </c>
      <c r="BF1354" s="37" t="str">
        <f ca="1">IF(AZ1354&lt;&gt;"",IF(AZ1354&gt;NOW(),"Assessment date is in the future.  ",""),"")</f>
        <v/>
      </c>
      <c r="BG1354" s="37" t="str">
        <f>IF(AND(B1354&lt;&gt;"",F1354&lt;&gt;""),"The response cannot be provided if indicated as Not Done.  ","")</f>
        <v/>
      </c>
      <c r="BH1354" s="37" t="str">
        <f>IF(AZ1217="","",IF(AZ1217&lt;=AZ1211,"Visit date is not after visit or assessment dates in the prior visit.  ",""))</f>
        <v/>
      </c>
      <c r="BI1354" s="37" t="str">
        <f>IF(AZ1354&lt;&gt;"",IF(AZ1354&lt;=AZ1211,"Assessment date is not after visit or assessment dates in the prior visit.  ",""),"")</f>
        <v/>
      </c>
      <c r="BJ1354" s="37" t="str">
        <f>IF(AND(C1214="",B1354&lt;&gt;""),"The Visit ID is missing.  ","")</f>
        <v/>
      </c>
      <c r="CA1354" s="37" t="str">
        <f ca="1">IF(BA1354&amp;BB1354&amp;BC1354&amp;BD1354&amp;BE1354&amp;BF1354&amp;BG1354&amp;BH1354&amp;BI1354&amp;BJ1354&amp;BK1354&amp;BL1354&amp;BM1354&amp;BN1354&amp;BO1354&amp;BP1354&amp;BQ1354&amp;BR1354&amp;BS1354&amp;BT1354&amp;BU1354&amp;BV1354&amp;BW1354&amp;BX1354&amp;BY1354&amp;BZ1354&lt;&gt;"","V8Issue","V8Clean")</f>
        <v>V8Clean</v>
      </c>
      <c r="CB1354" s="65"/>
    </row>
    <row r="1355" spans="1:80" x14ac:dyDescent="0.25">
      <c r="A1355" s="50"/>
      <c r="B1355" s="8" t="s">
        <v>1454</v>
      </c>
      <c r="C1355" s="50"/>
      <c r="D1355" s="50"/>
      <c r="E1355" s="5"/>
      <c r="F1355" s="5"/>
      <c r="G1355" s="9"/>
      <c r="H1355" s="8" t="s">
        <v>1455</v>
      </c>
      <c r="I1355" s="8" t="s">
        <v>1456</v>
      </c>
      <c r="J1355" s="8" t="s">
        <v>1457</v>
      </c>
      <c r="K1355" s="50"/>
      <c r="L1355" s="73"/>
      <c r="M1355" s="73"/>
      <c r="N1355" s="73"/>
      <c r="O1355" s="73"/>
      <c r="P1355" s="73"/>
      <c r="Q1355" s="50"/>
      <c r="R1355" s="65"/>
      <c r="S1355" s="67"/>
      <c r="T1355" s="67"/>
      <c r="U1355" s="67"/>
      <c r="V1355" s="67"/>
      <c r="W1355" s="67"/>
      <c r="X1355" s="67"/>
      <c r="Y1355" s="67"/>
      <c r="Z1355" s="67"/>
      <c r="AA1355" s="67"/>
      <c r="AB1355" s="67"/>
      <c r="AC1355" s="67"/>
      <c r="AD1355" s="67"/>
      <c r="AE1355" s="67"/>
      <c r="AF1355" s="67"/>
      <c r="AG1355" s="67"/>
      <c r="AH1355" s="67"/>
      <c r="AI1355" s="67"/>
      <c r="AK1355" s="67"/>
      <c r="AL1355" s="67"/>
      <c r="AM1355" s="67"/>
      <c r="AN1355" s="63" t="s">
        <v>4586</v>
      </c>
      <c r="AO1355" s="67"/>
      <c r="AP1355" s="67"/>
      <c r="AQ1355" s="67"/>
      <c r="AR1355" s="67"/>
      <c r="AS1355" s="67"/>
      <c r="AT1355" s="67"/>
      <c r="AU1355" s="67"/>
      <c r="AV1355" s="67"/>
      <c r="AW1355" s="67"/>
      <c r="AX1355" s="67"/>
      <c r="AY1355" s="67"/>
      <c r="AZ1355" s="37" t="str">
        <f>IFERROR(IF(COUNTA(H1355,I1355,J1355)=3,DATE(J1355,MATCH(I1355,{"Jan";"Feb";"Mar";"Apr";"May";"Jun";"Jul";"Aug";"Sep";"Oct";"Nov";"Dec"},0),H1355),""),"")</f>
        <v/>
      </c>
      <c r="BA1355" s="67"/>
      <c r="BB1355" s="67"/>
      <c r="CB1355" s="65"/>
    </row>
    <row r="1356" spans="1:80" x14ac:dyDescent="0.25">
      <c r="A1356" s="50"/>
      <c r="B1356" s="50"/>
      <c r="C1356" s="50"/>
      <c r="D1356" s="50"/>
      <c r="E1356" s="5"/>
      <c r="F1356" s="5"/>
      <c r="G1356" s="50"/>
      <c r="H1356" s="12" t="s">
        <v>92</v>
      </c>
      <c r="I1356" s="5"/>
      <c r="J1356" s="5"/>
      <c r="K1356" s="50"/>
      <c r="L1356" s="50"/>
      <c r="M1356" s="50"/>
      <c r="N1356" s="50"/>
      <c r="O1356" s="50"/>
      <c r="P1356" s="50"/>
      <c r="Q1356" s="50"/>
      <c r="R1356" s="65"/>
      <c r="S1356" s="67"/>
      <c r="T1356" s="67"/>
      <c r="U1356" s="67"/>
      <c r="V1356" s="67"/>
      <c r="W1356" s="67"/>
      <c r="X1356" s="67"/>
      <c r="Y1356" s="67"/>
      <c r="Z1356" s="67"/>
      <c r="AA1356" s="67"/>
      <c r="AB1356" s="67"/>
      <c r="AC1356" s="67"/>
      <c r="AD1356" s="67"/>
      <c r="AE1356" s="67"/>
      <c r="AF1356" s="67"/>
      <c r="AG1356" s="67"/>
      <c r="AH1356" s="67"/>
      <c r="AI1356" s="67"/>
      <c r="AK1356" s="67"/>
      <c r="AL1356" s="67"/>
      <c r="AM1356" s="67"/>
      <c r="AN1356" s="63" t="s">
        <v>4587</v>
      </c>
      <c r="AO1356" s="67"/>
      <c r="AP1356" s="67"/>
      <c r="AQ1356" s="67"/>
      <c r="AR1356" s="67"/>
      <c r="AS1356" s="67"/>
      <c r="AT1356" s="67"/>
      <c r="AU1356" s="67"/>
      <c r="AV1356" s="67"/>
      <c r="AW1356" s="67"/>
      <c r="AX1356" s="67"/>
      <c r="AY1356" s="67"/>
      <c r="AZ1356" s="37" t="str">
        <f>IFERROR(IF(COUNTA(H1356,I1356,J1356)=3,DATE(J1356,MATCH(I1356,{"Jan";"Feb";"Mar";"Apr";"May";"Jun";"Jul";"Aug";"Sep";"Oct";"Nov";"Dec"},0),H1356),""),"")</f>
        <v/>
      </c>
      <c r="BA1356" s="67"/>
      <c r="BB1356" s="67"/>
      <c r="CB1356" s="65"/>
    </row>
    <row r="1357" spans="1:80" ht="16.5" thickBot="1" x14ac:dyDescent="0.3">
      <c r="A1357" s="50"/>
      <c r="B1357" s="68" t="str">
        <f>C1214&amp;" NON-TARGET TIMEPOINT RESPONSE:"</f>
        <v>V8 NON-TARGET TIMEPOINT RESPONSE:</v>
      </c>
      <c r="C1357" s="69"/>
      <c r="D1357" s="50"/>
      <c r="E1357" s="5"/>
      <c r="F1357" s="5"/>
      <c r="G1357" s="5"/>
      <c r="H1357" s="7" t="s">
        <v>47</v>
      </c>
      <c r="I1357" s="7" t="s">
        <v>48</v>
      </c>
      <c r="J1357" s="7" t="s">
        <v>49</v>
      </c>
      <c r="K1357" s="50"/>
      <c r="L1357" s="50"/>
      <c r="M1357" s="50"/>
      <c r="N1357" s="50"/>
      <c r="O1357" s="50"/>
      <c r="P1357" s="50"/>
      <c r="Q1357" s="50"/>
      <c r="R1357" s="65"/>
      <c r="S1357" s="67"/>
      <c r="T1357" s="67"/>
      <c r="U1357" s="67"/>
      <c r="V1357" s="67"/>
      <c r="W1357" s="67"/>
      <c r="X1357" s="67"/>
      <c r="Y1357" s="67"/>
      <c r="Z1357" s="67"/>
      <c r="AA1357" s="67"/>
      <c r="AB1357" s="67"/>
      <c r="AC1357" s="67"/>
      <c r="AD1357" s="67"/>
      <c r="AE1357" s="67"/>
      <c r="AF1357" s="67"/>
      <c r="AG1357" s="67"/>
      <c r="AH1357" s="67"/>
      <c r="AI1357" s="67"/>
      <c r="AK1357" s="67"/>
      <c r="AL1357" s="67"/>
      <c r="AM1357" s="67"/>
      <c r="AN1357" s="63" t="s">
        <v>4588</v>
      </c>
      <c r="AO1357" s="67"/>
      <c r="AP1357" s="67"/>
      <c r="AQ1357" s="67"/>
      <c r="AR1357" s="67"/>
      <c r="AS1357" s="67"/>
      <c r="AT1357" s="67"/>
      <c r="AU1357" s="67"/>
      <c r="AV1357" s="67"/>
      <c r="AW1357" s="67"/>
      <c r="AX1357" s="67"/>
      <c r="AY1357" s="67"/>
      <c r="AZ1357" s="37" t="str">
        <f>IFERROR(IF(COUNTA(H1357,I1357,J1357)=3,DATE(J1357,MATCH(I1357,{"Jan";"Feb";"Mar";"Apr";"May";"Jun";"Jul";"Aug";"Sep";"Oct";"Nov";"Dec"},0),H1357),""),"")</f>
        <v/>
      </c>
      <c r="BA1357" s="67"/>
      <c r="BB1357" s="67"/>
      <c r="CB1357" s="65"/>
    </row>
    <row r="1358" spans="1:80" ht="15.75" thickBot="1" x14ac:dyDescent="0.3">
      <c r="A1358" s="50"/>
      <c r="B1358" s="70"/>
      <c r="C1358" s="79"/>
      <c r="D1358" s="50"/>
      <c r="E1358" s="5"/>
      <c r="F1358" s="5"/>
      <c r="G1358" s="5"/>
      <c r="H1358" s="32"/>
      <c r="I1358" s="32"/>
      <c r="J1358" s="32"/>
      <c r="K1358" s="50"/>
      <c r="L1358" s="72" t="str">
        <f ca="1">BA1358&amp;BB1358&amp;BC1358&amp;BD1358&amp;BE1358&amp;BF1358&amp;BG1358&amp;BH1358&amp;BI1358&amp;BJ1358&amp;BK1358</f>
        <v/>
      </c>
      <c r="M1358" s="73"/>
      <c r="N1358" s="73"/>
      <c r="O1358" s="73"/>
      <c r="P1358" s="73"/>
      <c r="Q1358" s="50"/>
      <c r="R1358" s="65"/>
      <c r="S1358" s="67"/>
      <c r="T1358" s="67"/>
      <c r="U1358" s="67"/>
      <c r="V1358" s="67"/>
      <c r="W1358" s="67"/>
      <c r="X1358" s="67"/>
      <c r="Y1358" s="67"/>
      <c r="Z1358" s="67"/>
      <c r="AA1358" s="67"/>
      <c r="AB1358" s="67"/>
      <c r="AC1358" s="67"/>
      <c r="AD1358" s="67"/>
      <c r="AE1358" s="67"/>
      <c r="AF1358" s="67"/>
      <c r="AG1358" s="67"/>
      <c r="AH1358" s="67"/>
      <c r="AI1358" s="67"/>
      <c r="AK1358" s="67"/>
      <c r="AL1358" s="67"/>
      <c r="AM1358" s="67"/>
      <c r="AN1358" s="63" t="s">
        <v>4589</v>
      </c>
      <c r="AO1358" s="67"/>
      <c r="AP1358" s="67"/>
      <c r="AQ1358" s="67"/>
      <c r="AR1358" s="67"/>
      <c r="AS1358" s="67"/>
      <c r="AT1358" s="67"/>
      <c r="AU1358" s="67"/>
      <c r="AV1358" s="67"/>
      <c r="AW1358" s="67"/>
      <c r="AX1358" s="67"/>
      <c r="AY1358" s="67"/>
      <c r="AZ1358" s="37" t="str">
        <f>IFERROR(IF(COUNTA(H1358,I1358,J1358)=3,DATE(J1358,MATCH(I1358,{"Jan";"Feb";"Mar";"Apr";"May";"Jun";"Jul";"Aug";"Sep";"Oct";"Nov";"Dec"},0),H1358),""),"")</f>
        <v/>
      </c>
      <c r="BA1358" s="37" t="str">
        <f>IF(AND(C1217="",H1358="",B1358&lt;&gt;""),"Please enter a complete visit or assessment date.  ","")</f>
        <v/>
      </c>
      <c r="BB1358" s="37" t="str">
        <f>IF(B1358="","",IF(AND(COUNTA(C1217,D1217,E1217)&gt;1,COUNTA(C1217,D1217,E1217)&lt;3),"Please enter a complete visit date.  ",IF(COUNTA(C1217,D1217,E1217)=0,"",IF(COUNTIF(AN$2:AN$7306,C1217&amp;D1217&amp;E1217)&gt;0,"","Enter a valid visit date.  "))))</f>
        <v/>
      </c>
      <c r="BC1358" s="37" t="str">
        <f>IF(AND(COUNTA(H1358,I1358,J1358)&gt;1,COUNTA(H1358,I1358,J1358)&lt;3),"Please enter a complete assessment date.  ",IF(COUNTA(H1358,I1358,J1358)=0,"",IF(COUNTIF(AN$2:AN$7306,H1358&amp;I1358&amp;J1358)&gt;0,"","Enter a valid assessment date.  ")))</f>
        <v/>
      </c>
      <c r="BD1358" s="37" t="str">
        <f t="shared" ref="BD1358" si="677">IF(AND(B1358="",H1358&amp;I1358&amp;J1358&lt;&gt;""),"Assessment date entered, but no response is entered.  ","")</f>
        <v/>
      </c>
      <c r="BE1358" s="37" t="str">
        <f ca="1">IF(B1358="","",IF(AZ1217="","",IF(AZ1217&gt;NOW(),"Visit date is in the future.  ","")))</f>
        <v/>
      </c>
      <c r="BF1358" s="37" t="str">
        <f t="shared" ref="BF1358" ca="1" si="678">IF(AZ1358&lt;&gt;"",IF(AZ1358&gt;NOW(),"Assessment date is in the future.  ",""),"")</f>
        <v/>
      </c>
      <c r="BG1358" s="37" t="str">
        <f t="shared" ref="BG1358" si="679">IF(AND(B1358&lt;&gt;"",F1358&lt;&gt;""),"The response cannot be provided if indicated as Not Done.  ","")</f>
        <v/>
      </c>
      <c r="BH1358" s="37" t="str">
        <f>IF(AZ1217="","",IF(AZ1217&lt;=AZ1211,"Visit date is not after visit or assessment dates in the prior visit.  ",""))</f>
        <v/>
      </c>
      <c r="BI1358" s="37" t="str">
        <f>IF(AZ1358&lt;&gt;"",IF(AZ1358&lt;=AZ1211,"Assessment date is not after visit or assessment dates in the prior visit.  ",""),"")</f>
        <v/>
      </c>
      <c r="BJ1358" s="37" t="str">
        <f>IF(AND(C1214="",B1358&lt;&gt;""),"The Visit ID is missing.  ","")</f>
        <v/>
      </c>
      <c r="CA1358" s="37" t="str">
        <f ca="1">IF(BA1358&amp;BB1358&amp;BC1358&amp;BD1358&amp;BE1358&amp;BF1358&amp;BG1358&amp;BH1358&amp;BI1358&amp;BJ1358&amp;BK1358&amp;BL1358&amp;BM1358&amp;BN1358&amp;BO1358&amp;BP1358&amp;BQ1358&amp;BR1358&amp;BS1358&amp;BT1358&amp;BU1358&amp;BV1358&amp;BW1358&amp;BX1358&amp;BY1358&amp;BZ1358&lt;&gt;"","V8Issue","V8Clean")</f>
        <v>V8Clean</v>
      </c>
      <c r="CB1358" s="65"/>
    </row>
    <row r="1359" spans="1:80" x14ac:dyDescent="0.25">
      <c r="A1359" s="50"/>
      <c r="B1359" s="8" t="s">
        <v>1458</v>
      </c>
      <c r="C1359" s="50"/>
      <c r="D1359" s="50"/>
      <c r="E1359" s="5"/>
      <c r="F1359" s="5"/>
      <c r="G1359" s="9"/>
      <c r="H1359" s="8" t="s">
        <v>1459</v>
      </c>
      <c r="I1359" s="8" t="s">
        <v>1460</v>
      </c>
      <c r="J1359" s="8" t="s">
        <v>1461</v>
      </c>
      <c r="K1359" s="50"/>
      <c r="L1359" s="73"/>
      <c r="M1359" s="73"/>
      <c r="N1359" s="73"/>
      <c r="O1359" s="73"/>
      <c r="P1359" s="73"/>
      <c r="Q1359" s="50"/>
      <c r="R1359" s="65"/>
      <c r="S1359" s="67"/>
      <c r="T1359" s="67"/>
      <c r="U1359" s="67"/>
      <c r="V1359" s="67"/>
      <c r="W1359" s="67"/>
      <c r="X1359" s="67"/>
      <c r="Y1359" s="67"/>
      <c r="Z1359" s="67"/>
      <c r="AA1359" s="67"/>
      <c r="AB1359" s="67"/>
      <c r="AC1359" s="67"/>
      <c r="AD1359" s="67"/>
      <c r="AE1359" s="67"/>
      <c r="AF1359" s="67"/>
      <c r="AG1359" s="67"/>
      <c r="AH1359" s="67"/>
      <c r="AI1359" s="67"/>
      <c r="AK1359" s="67"/>
      <c r="AL1359" s="67"/>
      <c r="AM1359" s="67"/>
      <c r="AN1359" s="63" t="s">
        <v>4590</v>
      </c>
      <c r="AO1359" s="67"/>
      <c r="AP1359" s="67"/>
      <c r="AQ1359" s="67"/>
      <c r="AR1359" s="67"/>
      <c r="AS1359" s="67"/>
      <c r="AT1359" s="67"/>
      <c r="AU1359" s="67"/>
      <c r="AV1359" s="67"/>
      <c r="AW1359" s="67"/>
      <c r="AX1359" s="67"/>
      <c r="AY1359" s="67"/>
      <c r="AZ1359" s="37" t="str">
        <f>IFERROR(IF(COUNTA(H1359,I1359,J1359)=3,DATE(J1359,MATCH(I1359,{"Jan";"Feb";"Mar";"Apr";"May";"Jun";"Jul";"Aug";"Sep";"Oct";"Nov";"Dec"},0),H1359),""),"")</f>
        <v/>
      </c>
      <c r="BA1359" s="67"/>
      <c r="BB1359" s="67"/>
      <c r="CB1359" s="65"/>
    </row>
    <row r="1360" spans="1:80" x14ac:dyDescent="0.25">
      <c r="A1360" s="50"/>
      <c r="B1360" s="50"/>
      <c r="C1360" s="50"/>
      <c r="D1360" s="50"/>
      <c r="E1360" s="5"/>
      <c r="F1360" s="5"/>
      <c r="G1360" s="50"/>
      <c r="H1360" s="12" t="s">
        <v>92</v>
      </c>
      <c r="I1360" s="5"/>
      <c r="J1360" s="5"/>
      <c r="K1360" s="50"/>
      <c r="L1360" s="50"/>
      <c r="M1360" s="50"/>
      <c r="N1360" s="50"/>
      <c r="O1360" s="50"/>
      <c r="P1360" s="50"/>
      <c r="Q1360" s="50"/>
      <c r="R1360" s="65"/>
      <c r="S1360" s="67"/>
      <c r="T1360" s="67"/>
      <c r="U1360" s="67"/>
      <c r="V1360" s="67"/>
      <c r="W1360" s="67"/>
      <c r="X1360" s="67"/>
      <c r="Y1360" s="67"/>
      <c r="Z1360" s="67"/>
      <c r="AA1360" s="67"/>
      <c r="AB1360" s="67"/>
      <c r="AC1360" s="67"/>
      <c r="AD1360" s="67"/>
      <c r="AE1360" s="67"/>
      <c r="AF1360" s="67"/>
      <c r="AG1360" s="67"/>
      <c r="AH1360" s="67"/>
      <c r="AI1360" s="67"/>
      <c r="AK1360" s="67"/>
      <c r="AL1360" s="67"/>
      <c r="AM1360" s="67"/>
      <c r="AN1360" s="63" t="s">
        <v>4591</v>
      </c>
      <c r="AO1360" s="67"/>
      <c r="AP1360" s="67"/>
      <c r="AQ1360" s="67"/>
      <c r="AR1360" s="67"/>
      <c r="AS1360" s="67"/>
      <c r="AT1360" s="67"/>
      <c r="AU1360" s="67"/>
      <c r="AV1360" s="67"/>
      <c r="AW1360" s="67"/>
      <c r="AX1360" s="67"/>
      <c r="AY1360" s="67"/>
      <c r="AZ1360" s="37" t="str">
        <f>IFERROR(IF(COUNTA(H1360,I1360,J1360)=3,DATE(J1360,MATCH(I1360,{"Jan";"Feb";"Mar";"Apr";"May";"Jun";"Jul";"Aug";"Sep";"Oct";"Nov";"Dec"},0),H1360),""),"")</f>
        <v/>
      </c>
      <c r="BA1360" s="67"/>
      <c r="BB1360" s="67"/>
      <c r="CB1360" s="65"/>
    </row>
    <row r="1361" spans="1:80" ht="16.5" thickBot="1" x14ac:dyDescent="0.3">
      <c r="A1361" s="50"/>
      <c r="B1361" s="68" t="str">
        <f>C1214&amp;" OVERALL TIMEPOINT RESPONSE:"</f>
        <v>V8 OVERALL TIMEPOINT RESPONSE:</v>
      </c>
      <c r="C1361" s="69"/>
      <c r="D1361" s="50"/>
      <c r="E1361" s="5"/>
      <c r="F1361" s="5"/>
      <c r="G1361" s="5"/>
      <c r="H1361" s="7" t="s">
        <v>47</v>
      </c>
      <c r="I1361" s="7" t="s">
        <v>48</v>
      </c>
      <c r="J1361" s="7" t="s">
        <v>49</v>
      </c>
      <c r="K1361" s="50"/>
      <c r="L1361" s="50"/>
      <c r="M1361" s="50"/>
      <c r="N1361" s="50"/>
      <c r="O1361" s="50"/>
      <c r="P1361" s="50"/>
      <c r="Q1361" s="50"/>
      <c r="R1361" s="65"/>
      <c r="S1361" s="67"/>
      <c r="T1361" s="67"/>
      <c r="U1361" s="67"/>
      <c r="V1361" s="67"/>
      <c r="W1361" s="67"/>
      <c r="X1361" s="67"/>
      <c r="Y1361" s="67"/>
      <c r="Z1361" s="67"/>
      <c r="AA1361" s="67"/>
      <c r="AB1361" s="67"/>
      <c r="AC1361" s="67"/>
      <c r="AD1361" s="67"/>
      <c r="AE1361" s="67"/>
      <c r="AF1361" s="67"/>
      <c r="AG1361" s="67"/>
      <c r="AH1361" s="67"/>
      <c r="AI1361" s="67"/>
      <c r="AK1361" s="67"/>
      <c r="AL1361" s="67"/>
      <c r="AM1361" s="67"/>
      <c r="AN1361" s="63" t="s">
        <v>4592</v>
      </c>
      <c r="AO1361" s="67"/>
      <c r="AP1361" s="67"/>
      <c r="AQ1361" s="67"/>
      <c r="AR1361" s="67"/>
      <c r="AS1361" s="67"/>
      <c r="AT1361" s="67"/>
      <c r="AU1361" s="67"/>
      <c r="AV1361" s="67"/>
      <c r="AW1361" s="67"/>
      <c r="AX1361" s="67"/>
      <c r="AY1361" s="67"/>
      <c r="AZ1361" s="37" t="str">
        <f>IFERROR(IF(COUNTA(H1361,I1361,J1361)=3,DATE(J1361,MATCH(I1361,{"Jan";"Feb";"Mar";"Apr";"May";"Jun";"Jul";"Aug";"Sep";"Oct";"Nov";"Dec"},0),H1361),""),"")</f>
        <v/>
      </c>
      <c r="BA1361" s="67"/>
      <c r="BB1361" s="67"/>
      <c r="CB1361" s="65"/>
    </row>
    <row r="1362" spans="1:80" ht="15.75" thickBot="1" x14ac:dyDescent="0.3">
      <c r="A1362" s="50"/>
      <c r="B1362" s="70"/>
      <c r="C1362" s="71"/>
      <c r="D1362" s="42"/>
      <c r="E1362" s="5"/>
      <c r="F1362" s="5"/>
      <c r="G1362" s="5"/>
      <c r="H1362" s="32"/>
      <c r="I1362" s="32"/>
      <c r="J1362" s="32"/>
      <c r="K1362" s="50"/>
      <c r="L1362" s="72" t="str">
        <f ca="1">BA1362&amp;BB1362&amp;BC1362&amp;BD1362&amp;BE1362&amp;BF1362&amp;BG1362&amp;BH1362&amp;BI1362&amp;BJ1362&amp;BK1362</f>
        <v/>
      </c>
      <c r="M1362" s="73"/>
      <c r="N1362" s="73"/>
      <c r="O1362" s="73"/>
      <c r="P1362" s="73"/>
      <c r="Q1362" s="42"/>
      <c r="R1362" s="65"/>
      <c r="S1362" s="65"/>
      <c r="T1362" s="65"/>
      <c r="U1362" s="65"/>
      <c r="V1362" s="65"/>
      <c r="W1362" s="65"/>
      <c r="X1362" s="67"/>
      <c r="Y1362" s="67"/>
      <c r="Z1362" s="67"/>
      <c r="AA1362" s="67"/>
      <c r="AB1362" s="67"/>
      <c r="AC1362" s="67"/>
      <c r="AD1362" s="67"/>
      <c r="AE1362" s="67"/>
      <c r="AF1362" s="67"/>
      <c r="AG1362" s="67"/>
      <c r="AH1362" s="67"/>
      <c r="AI1362" s="67"/>
      <c r="AK1362" s="67"/>
      <c r="AL1362" s="67"/>
      <c r="AM1362" s="67"/>
      <c r="AN1362" s="63" t="s">
        <v>4593</v>
      </c>
      <c r="AO1362" s="67"/>
      <c r="AP1362" s="67"/>
      <c r="AQ1362" s="67"/>
      <c r="AR1362" s="67"/>
      <c r="AS1362" s="67"/>
      <c r="AT1362" s="67"/>
      <c r="AU1362" s="67"/>
      <c r="AV1362" s="67"/>
      <c r="AW1362" s="67"/>
      <c r="AX1362" s="67"/>
      <c r="AY1362" s="67"/>
      <c r="AZ1362" s="37" t="str">
        <f>IFERROR(IF(COUNTA(H1362,I1362,J1362)=3,DATE(J1362,MATCH(I1362,{"Jan";"Feb";"Mar";"Apr";"May";"Jun";"Jul";"Aug";"Sep";"Oct";"Nov";"Dec"},0),H1362),""),"")</f>
        <v/>
      </c>
      <c r="BA1362" s="37" t="str">
        <f>IF(AND(C1217="",H1362="",B1362&lt;&gt;""),"Please enter a complete visit or assessment date.  ","")</f>
        <v/>
      </c>
      <c r="BB1362" s="37" t="str">
        <f>IF(B1362="","",IF(AND(COUNTA(C1217,D1217,E1217)&gt;1,COUNTA(C1217,D1217,E1217)&lt;3),"Please enter a complete visit date.  ",IF(COUNTA(C1217,D1217,E1217)=0,"",IF(COUNTIF(AN$2:AN$7306,C1217&amp;D1217&amp;E1217)&gt;0,"","Enter a valid visit date.  "))))</f>
        <v/>
      </c>
      <c r="BC1362" s="37" t="str">
        <f>IF(AND(COUNTA(H1362,I1362,J1362)&gt;1,COUNTA(H1362,I1362,J1362)&lt;3),"Please enter a complete assessment date.  ",IF(COUNTA(H1362,I1362,J1362)=0,"",IF(COUNTIF(AN$2:AN$7306,H1362&amp;I1362&amp;J1362)&gt;0,"","Enter a valid assessment date.  ")))</f>
        <v/>
      </c>
      <c r="BD1362" s="37" t="str">
        <f t="shared" ref="BD1362" si="680">IF(AND(B1362="",H1362&amp;I1362&amp;J1362&lt;&gt;""),"Assessment date entered, but no response is entered.  ","")</f>
        <v/>
      </c>
      <c r="BE1362" s="37" t="str">
        <f ca="1">IF(B1362="","",IF(AZ1217="","",IF(AZ1217&gt;NOW(),"Visit date is in the future.  ","")))</f>
        <v/>
      </c>
      <c r="BF1362" s="37" t="str">
        <f t="shared" ref="BF1362" ca="1" si="681">IF(AZ1362&lt;&gt;"",IF(AZ1362&gt;NOW(),"Assessment date is in the future.  ",""),"")</f>
        <v/>
      </c>
      <c r="BG1362" s="37" t="str">
        <f t="shared" ref="BG1362" si="682">IF(AND(B1362&lt;&gt;"",F1362&lt;&gt;""),"The response cannot be provided if indicated as Not Done.  ","")</f>
        <v/>
      </c>
      <c r="BH1362" s="37" t="str">
        <f>IF(AZ1217="","",IF(AZ1217&lt;=AZ1211,"Visit date is not after visit or assessment dates in the prior visit.  ",""))</f>
        <v/>
      </c>
      <c r="BI1362" s="37" t="str">
        <f>IF(AZ1362&lt;&gt;"",IF(AZ1362&lt;=AZ1211,"Assessment date is not after visit or assessment dates in the prior visit.  ",""),"")</f>
        <v/>
      </c>
      <c r="BJ1362" s="37" t="str">
        <f>IF(AND(C1214="",B1362&lt;&gt;""),"The Visit ID is missing.  ","")</f>
        <v/>
      </c>
      <c r="CA1362" s="37" t="str">
        <f ca="1">IF(BA1362&amp;BB1362&amp;BC1362&amp;BD1362&amp;BE1362&amp;BF1362&amp;BG1362&amp;BH1362&amp;BI1362&amp;BJ1362&amp;BK1362&amp;BL1362&amp;BM1362&amp;BN1362&amp;BO1362&amp;BP1362&amp;BQ1362&amp;BR1362&amp;BS1362&amp;BT1362&amp;BU1362&amp;BV1362&amp;BW1362&amp;BX1362&amp;BY1362&amp;BZ1362&lt;&gt;"","V8Issue","V8Clean")</f>
        <v>V8Clean</v>
      </c>
      <c r="CB1362" s="65"/>
    </row>
    <row r="1363" spans="1:80" x14ac:dyDescent="0.25">
      <c r="A1363" s="50"/>
      <c r="B1363" s="8" t="s">
        <v>1462</v>
      </c>
      <c r="C1363" s="50"/>
      <c r="D1363" s="42"/>
      <c r="E1363" s="5"/>
      <c r="F1363" s="5"/>
      <c r="G1363" s="9"/>
      <c r="H1363" s="8" t="s">
        <v>1463</v>
      </c>
      <c r="I1363" s="8" t="s">
        <v>1464</v>
      </c>
      <c r="J1363" s="8" t="s">
        <v>1465</v>
      </c>
      <c r="K1363" s="50"/>
      <c r="L1363" s="73"/>
      <c r="M1363" s="73"/>
      <c r="N1363" s="73"/>
      <c r="O1363" s="73"/>
      <c r="P1363" s="73"/>
      <c r="Q1363" s="42"/>
      <c r="R1363" s="65"/>
      <c r="S1363" s="65"/>
      <c r="T1363" s="65"/>
      <c r="U1363" s="65"/>
      <c r="V1363" s="65"/>
      <c r="W1363" s="65"/>
      <c r="X1363" s="67"/>
      <c r="Y1363" s="67"/>
      <c r="Z1363" s="67"/>
      <c r="AA1363" s="67"/>
      <c r="AB1363" s="67"/>
      <c r="AC1363" s="67"/>
      <c r="AD1363" s="67"/>
      <c r="AE1363" s="67"/>
      <c r="AF1363" s="67"/>
      <c r="AG1363" s="67"/>
      <c r="AH1363" s="67"/>
      <c r="AI1363" s="67"/>
      <c r="AK1363" s="67"/>
      <c r="AL1363" s="67"/>
      <c r="AM1363" s="67"/>
      <c r="AN1363" s="63" t="s">
        <v>4594</v>
      </c>
      <c r="AO1363" s="67"/>
      <c r="AP1363" s="67"/>
      <c r="AQ1363" s="67"/>
      <c r="AR1363" s="67"/>
      <c r="AS1363" s="67"/>
      <c r="AT1363" s="67"/>
      <c r="AU1363" s="67"/>
      <c r="AV1363" s="67"/>
      <c r="AW1363" s="67"/>
      <c r="AX1363" s="67" t="str">
        <f>C1214&amp;"Max"</f>
        <v>V8Max</v>
      </c>
      <c r="AY1363" s="37" t="s">
        <v>358</v>
      </c>
      <c r="AZ1363" s="37" t="str">
        <f>IF(MAX(AZ1213:AZ1345)=0,"",MAX(AZ1213:AZ1345))</f>
        <v/>
      </c>
      <c r="BA1363" s="67"/>
      <c r="BB1363" s="67"/>
      <c r="CB1363" s="65"/>
    </row>
    <row r="1364" spans="1:80" x14ac:dyDescent="0.25">
      <c r="A1364" s="42"/>
      <c r="B1364" s="18"/>
      <c r="C1364" s="18"/>
      <c r="D1364" s="18"/>
      <c r="E1364" s="18"/>
      <c r="F1364" s="18"/>
      <c r="G1364" s="18"/>
      <c r="H1364" s="18"/>
      <c r="I1364" s="18"/>
      <c r="J1364" s="18"/>
      <c r="K1364" s="18"/>
      <c r="L1364" s="18"/>
      <c r="M1364" s="18"/>
      <c r="N1364" s="18"/>
      <c r="O1364" s="18"/>
      <c r="P1364" s="18"/>
      <c r="Q1364" s="42"/>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3" t="s">
        <v>4595</v>
      </c>
      <c r="AO1364" s="65"/>
      <c r="AP1364" s="65"/>
      <c r="AQ1364" s="65"/>
      <c r="AR1364" s="65"/>
      <c r="AS1364" s="65"/>
      <c r="AT1364" s="65"/>
      <c r="AU1364" s="65"/>
      <c r="AV1364" s="65"/>
      <c r="AW1364" s="65"/>
      <c r="AX1364" s="65" t="str">
        <f>C1214&amp;"Min"</f>
        <v>V8Min</v>
      </c>
      <c r="AY1364" s="65" t="s">
        <v>359</v>
      </c>
      <c r="AZ1364" s="37" t="str">
        <f>IF(MIN(AZ1213:AZ1345)=0,"",MIN(AZ1213:AZ1345))</f>
        <v/>
      </c>
      <c r="BA1364" s="67"/>
      <c r="BB1364" s="67"/>
      <c r="BD1364" s="65"/>
      <c r="BE1364" s="65"/>
      <c r="BF1364" s="65"/>
      <c r="BG1364" s="65"/>
      <c r="BH1364" s="65"/>
      <c r="BI1364" s="65"/>
      <c r="BK1364" s="65"/>
      <c r="BL1364" s="65"/>
      <c r="BM1364" s="65"/>
      <c r="BN1364" s="65"/>
      <c r="BO1364" s="65"/>
      <c r="BP1364" s="65"/>
      <c r="BQ1364" s="65"/>
      <c r="BR1364" s="65"/>
      <c r="BS1364" s="65"/>
      <c r="BT1364" s="65"/>
      <c r="BU1364" s="65"/>
      <c r="BV1364" s="65"/>
      <c r="BW1364" s="65"/>
      <c r="BX1364" s="65"/>
      <c r="BY1364" s="65"/>
      <c r="BZ1364" s="65"/>
      <c r="CA1364" s="65"/>
      <c r="CB1364" s="65"/>
    </row>
    <row r="1365" spans="1:80" x14ac:dyDescent="0.25">
      <c r="A1365" s="51"/>
      <c r="B1365" s="51"/>
      <c r="C1365" s="51"/>
      <c r="D1365" s="51"/>
      <c r="E1365" s="51"/>
      <c r="F1365" s="51"/>
      <c r="G1365" s="51"/>
      <c r="H1365" s="19"/>
      <c r="I1365" s="4"/>
      <c r="J1365" s="4"/>
      <c r="K1365" s="4"/>
      <c r="L1365" s="51"/>
      <c r="M1365" s="51"/>
      <c r="N1365" s="51"/>
      <c r="O1365" s="51"/>
      <c r="P1365" s="51"/>
      <c r="Q1365" s="4"/>
      <c r="AN1365" s="63" t="s">
        <v>4596</v>
      </c>
      <c r="AZ1365" s="37" t="str">
        <f>IFERROR(IF(COUNTA(C1365,D1365,E1365)=3,DATE(E1365,MATCH(D1365,{"Jan";"Feb";"Mar";"Apr";"May";"Jun";"Jul";"Aug";"Sep";"Oct";"Nov";"Dec"},0),C1365),""),"")</f>
        <v/>
      </c>
      <c r="CA1365" s="65"/>
    </row>
    <row r="1366" spans="1:80" ht="19.5" x14ac:dyDescent="0.4">
      <c r="A1366" s="51"/>
      <c r="B1366" s="22" t="s">
        <v>1466</v>
      </c>
      <c r="C1366" s="86" t="s">
        <v>565</v>
      </c>
      <c r="D1366" s="94"/>
      <c r="E1366" s="94"/>
      <c r="F1366" s="94"/>
      <c r="G1366" s="95"/>
      <c r="H1366" s="4"/>
      <c r="I1366" s="4"/>
      <c r="J1366" s="4"/>
      <c r="K1366" s="4"/>
      <c r="L1366" s="51"/>
      <c r="M1366" s="51"/>
      <c r="N1366" s="51"/>
      <c r="O1366" s="51"/>
      <c r="P1366" s="51"/>
      <c r="Q1366" s="4"/>
      <c r="AN1366" s="63" t="s">
        <v>4597</v>
      </c>
      <c r="AZ1366" s="37" t="str">
        <f>IFERROR(IF(COUNTA(C1366,D1366,E1366)=3,DATE(E1366,MATCH(D1366,{"Jan";"Feb";"Mar";"Apr";"May";"Jun";"Jul";"Aug";"Sep";"Oct";"Nov";"Dec"},0),C1366),""),"")</f>
        <v/>
      </c>
    </row>
    <row r="1367" spans="1:80" x14ac:dyDescent="0.25">
      <c r="A1367" s="51"/>
      <c r="B1367" s="51"/>
      <c r="C1367" s="23" t="s">
        <v>1467</v>
      </c>
      <c r="D1367" s="51"/>
      <c r="E1367" s="51"/>
      <c r="F1367" s="51"/>
      <c r="G1367" s="19"/>
      <c r="H1367" s="4"/>
      <c r="I1367" s="4"/>
      <c r="J1367" s="4"/>
      <c r="K1367" s="4"/>
      <c r="L1367" s="51"/>
      <c r="M1367" s="51"/>
      <c r="N1367" s="51"/>
      <c r="O1367" s="51"/>
      <c r="P1367" s="51"/>
      <c r="Q1367" s="4"/>
      <c r="AN1367" s="63" t="s">
        <v>4598</v>
      </c>
      <c r="AZ1367" s="37" t="str">
        <f>IFERROR(IF(COUNTA(C1367,D1367,E1367)=3,DATE(E1367,MATCH(D1367,{"Jan";"Feb";"Mar";"Apr";"May";"Jun";"Jul";"Aug";"Sep";"Oct";"Nov";"Dec"},0),C1367),""),"")</f>
        <v/>
      </c>
    </row>
    <row r="1368" spans="1:80" x14ac:dyDescent="0.25">
      <c r="A1368" s="51"/>
      <c r="B1368" s="4"/>
      <c r="C1368" s="20" t="s">
        <v>47</v>
      </c>
      <c r="D1368" s="20" t="s">
        <v>48</v>
      </c>
      <c r="E1368" s="20" t="s">
        <v>49</v>
      </c>
      <c r="F1368" s="51"/>
      <c r="G1368" s="51"/>
      <c r="H1368" s="19"/>
      <c r="I1368" s="4"/>
      <c r="J1368" s="4"/>
      <c r="K1368" s="4"/>
      <c r="L1368" s="51"/>
      <c r="M1368" s="51"/>
      <c r="N1368" s="51"/>
      <c r="O1368" s="51"/>
      <c r="P1368" s="51"/>
      <c r="Q1368" s="4"/>
      <c r="AN1368" s="63" t="s">
        <v>4599</v>
      </c>
      <c r="AZ1368" s="37" t="str">
        <f>IFERROR(IF(COUNTA(C1368,D1368,E1368)=3,DATE(E1368,MATCH(D1368,{"Jan";"Feb";"Mar";"Apr";"May";"Jun";"Jul";"Aug";"Sep";"Oct";"Nov";"Dec"},0),C1368),""),"")</f>
        <v/>
      </c>
    </row>
    <row r="1369" spans="1:80" x14ac:dyDescent="0.25">
      <c r="A1369" s="51"/>
      <c r="B1369" s="21" t="s">
        <v>93</v>
      </c>
      <c r="C1369" s="32"/>
      <c r="D1369" s="32"/>
      <c r="E1369" s="32"/>
      <c r="F1369" s="96" t="s">
        <v>369</v>
      </c>
      <c r="G1369" s="91"/>
      <c r="H1369" s="91"/>
      <c r="I1369" s="91"/>
      <c r="J1369" s="91"/>
      <c r="K1369" s="91"/>
      <c r="L1369" s="91"/>
      <c r="M1369" s="91"/>
      <c r="N1369" s="91"/>
      <c r="O1369" s="51"/>
      <c r="P1369" s="51"/>
      <c r="Q1369" s="4"/>
      <c r="AN1369" s="63" t="s">
        <v>4600</v>
      </c>
      <c r="AZ1369" s="37" t="str">
        <f>IFERROR(IF(COUNTA(C1369,D1369,E1369)=3,DATE(E1369,MATCH(D1369,{"Jan";"Feb";"Mar";"Apr";"May";"Jun";"Jul";"Aug";"Sep";"Oct";"Nov";"Dec"},0),C1369),""),"")</f>
        <v/>
      </c>
    </row>
    <row r="1370" spans="1:80" ht="19.5" x14ac:dyDescent="0.4">
      <c r="A1370" s="51"/>
      <c r="B1370" s="22"/>
      <c r="C1370" s="23" t="s">
        <v>1468</v>
      </c>
      <c r="D1370" s="23" t="s">
        <v>1469</v>
      </c>
      <c r="E1370" s="23" t="s">
        <v>1470</v>
      </c>
      <c r="F1370" s="51"/>
      <c r="G1370" s="51"/>
      <c r="H1370" s="19"/>
      <c r="I1370" s="4"/>
      <c r="J1370" s="4"/>
      <c r="K1370" s="4"/>
      <c r="L1370" s="51"/>
      <c r="M1370" s="51"/>
      <c r="N1370" s="51"/>
      <c r="O1370" s="51"/>
      <c r="P1370" s="51"/>
      <c r="Q1370" s="4"/>
      <c r="AN1370" s="63" t="s">
        <v>4601</v>
      </c>
    </row>
    <row r="1371" spans="1:80" x14ac:dyDescent="0.25">
      <c r="A1371" s="51"/>
      <c r="B1371" s="4"/>
      <c r="C1371" s="25"/>
      <c r="D1371" s="25"/>
      <c r="E1371" s="25"/>
      <c r="F1371" s="25"/>
      <c r="G1371" s="4"/>
      <c r="H1371" s="19" t="s">
        <v>92</v>
      </c>
      <c r="I1371" s="4"/>
      <c r="J1371" s="4"/>
      <c r="K1371" s="4"/>
      <c r="L1371" s="51"/>
      <c r="M1371" s="4"/>
      <c r="N1371" s="4"/>
      <c r="O1371" s="4"/>
      <c r="P1371" s="4"/>
      <c r="Q1371" s="24"/>
      <c r="R1371" s="66"/>
      <c r="S1371" s="66"/>
      <c r="T1371" s="66"/>
      <c r="U1371" s="66"/>
      <c r="V1371" s="66"/>
      <c r="W1371" s="66"/>
      <c r="X1371" s="66"/>
      <c r="Y1371" s="66"/>
      <c r="Z1371" s="66"/>
      <c r="AA1371" s="66"/>
      <c r="AB1371" s="66"/>
      <c r="AC1371" s="66"/>
      <c r="AD1371" s="66"/>
      <c r="AE1371" s="66"/>
      <c r="AF1371" s="66"/>
      <c r="AG1371" s="66"/>
      <c r="AH1371" s="66"/>
      <c r="AI1371" s="66"/>
      <c r="AK1371" s="66"/>
      <c r="AL1371" s="66"/>
      <c r="AM1371" s="66"/>
      <c r="AN1371" s="63" t="s">
        <v>4602</v>
      </c>
      <c r="AO1371" s="66"/>
      <c r="AP1371" s="66"/>
      <c r="AQ1371" s="66"/>
      <c r="AR1371" s="66"/>
      <c r="AS1371" s="66"/>
      <c r="AT1371" s="66"/>
      <c r="AU1371" s="66"/>
      <c r="AV1371" s="66"/>
      <c r="AW1371" s="66"/>
      <c r="AX1371" s="66"/>
      <c r="AY1371" s="66"/>
      <c r="BA1371" s="66"/>
      <c r="BB1371" s="66"/>
    </row>
    <row r="1372" spans="1:80" x14ac:dyDescent="0.25">
      <c r="A1372" s="51"/>
      <c r="B1372" s="4"/>
      <c r="C1372" s="25" t="s">
        <v>35</v>
      </c>
      <c r="D1372" s="25" t="s">
        <v>36</v>
      </c>
      <c r="E1372" s="25"/>
      <c r="F1372" s="25" t="s">
        <v>315</v>
      </c>
      <c r="G1372" s="4"/>
      <c r="H1372" s="25" t="s">
        <v>47</v>
      </c>
      <c r="I1372" s="25" t="s">
        <v>48</v>
      </c>
      <c r="J1372" s="25" t="s">
        <v>49</v>
      </c>
      <c r="K1372" s="4"/>
      <c r="L1372" s="51"/>
      <c r="M1372" s="4"/>
      <c r="N1372" s="4"/>
      <c r="O1372" s="4"/>
      <c r="P1372" s="4"/>
      <c r="Q1372" s="24"/>
      <c r="R1372" s="66"/>
      <c r="S1372" s="66"/>
      <c r="T1372" s="66"/>
      <c r="U1372" s="66"/>
      <c r="V1372" s="66"/>
      <c r="W1372" s="66"/>
      <c r="X1372" s="66"/>
      <c r="Y1372" s="66"/>
      <c r="Z1372" s="66"/>
      <c r="AA1372" s="66"/>
      <c r="AB1372" s="66"/>
      <c r="AC1372" s="66"/>
      <c r="AD1372" s="66"/>
      <c r="AE1372" s="66"/>
      <c r="AF1372" s="66"/>
      <c r="AG1372" s="66"/>
      <c r="AH1372" s="66"/>
      <c r="AI1372" s="66"/>
      <c r="AK1372" s="66"/>
      <c r="AL1372" s="66"/>
      <c r="AM1372" s="66"/>
      <c r="AN1372" s="63" t="s">
        <v>4603</v>
      </c>
      <c r="AO1372" s="66"/>
      <c r="AP1372" s="66"/>
      <c r="AQ1372" s="66"/>
      <c r="AR1372" s="66"/>
      <c r="AS1372" s="66"/>
      <c r="AT1372" s="66"/>
      <c r="AU1372" s="66"/>
      <c r="AV1372" s="66"/>
      <c r="AW1372" s="66"/>
      <c r="AX1372" s="66"/>
      <c r="AY1372" s="66"/>
      <c r="BA1372" s="66"/>
      <c r="BB1372" s="66"/>
    </row>
    <row r="1373" spans="1:80" x14ac:dyDescent="0.25">
      <c r="A1373" s="51"/>
      <c r="B1373" s="34" t="str">
        <f xml:space="preserve"> C1366&amp;" Target Lesion (T1)"</f>
        <v>V9 Target Lesion (T1)</v>
      </c>
      <c r="C1373" s="16"/>
      <c r="D1373" s="15" t="s">
        <v>9</v>
      </c>
      <c r="E1373" s="4"/>
      <c r="F1373" s="17"/>
      <c r="G1373" s="4"/>
      <c r="H1373" s="32"/>
      <c r="I1373" s="32"/>
      <c r="J1373" s="32"/>
      <c r="K1373" s="4"/>
      <c r="L1373" s="51"/>
      <c r="M1373" s="51"/>
      <c r="N1373" s="51"/>
      <c r="O1373" s="51"/>
      <c r="P1373" s="51"/>
      <c r="Q1373" s="51"/>
      <c r="R1373" s="67"/>
      <c r="S1373" s="67"/>
      <c r="T1373" s="67"/>
      <c r="U1373" s="67"/>
      <c r="V1373" s="67"/>
      <c r="W1373" s="67"/>
      <c r="X1373" s="67"/>
      <c r="Y1373" s="67"/>
      <c r="Z1373" s="67"/>
      <c r="AA1373" s="67"/>
      <c r="AB1373" s="67"/>
      <c r="AC1373" s="67"/>
      <c r="AD1373" s="67"/>
      <c r="AE1373" s="67"/>
      <c r="AF1373" s="67"/>
      <c r="AG1373" s="67"/>
      <c r="AH1373" s="67"/>
      <c r="AI1373" s="67"/>
      <c r="AK1373" s="67"/>
      <c r="AL1373" s="67"/>
      <c r="AM1373" s="67"/>
      <c r="AN1373" s="63" t="s">
        <v>4604</v>
      </c>
      <c r="AO1373" s="67"/>
      <c r="AP1373" s="67"/>
      <c r="AQ1373" s="67"/>
      <c r="AR1373" s="67"/>
      <c r="AS1373" s="67"/>
      <c r="AT1373" s="67"/>
      <c r="AU1373" s="67"/>
      <c r="AV1373" s="67"/>
      <c r="AW1373" s="67"/>
      <c r="AX1373" s="67"/>
      <c r="AY1373" s="67"/>
      <c r="AZ1373" s="37" t="str">
        <f>IFERROR(IF(COUNTA(H1373,I1373,J1373)=3,DATE(J1373,MATCH(I1373,{"Jan";"Feb";"Mar";"Apr";"May";"Jun";"Jul";"Aug";"Sep";"Oct";"Nov";"Dec"},0),H1373),""),"")</f>
        <v/>
      </c>
      <c r="BA1373" s="67"/>
      <c r="BB1373" s="67"/>
    </row>
    <row r="1374" spans="1:80" x14ac:dyDescent="0.25">
      <c r="A1374" s="51"/>
      <c r="B1374" s="23" t="s">
        <v>1471</v>
      </c>
      <c r="C1374" s="23" t="s">
        <v>1472</v>
      </c>
      <c r="D1374" s="23" t="s">
        <v>1473</v>
      </c>
      <c r="E1374" s="26"/>
      <c r="F1374" s="23" t="s">
        <v>1474</v>
      </c>
      <c r="G1374" s="26"/>
      <c r="H1374" s="23" t="s">
        <v>1475</v>
      </c>
      <c r="I1374" s="23" t="s">
        <v>1476</v>
      </c>
      <c r="J1374" s="23" t="s">
        <v>1477</v>
      </c>
      <c r="K1374" s="4"/>
      <c r="L1374" s="27"/>
      <c r="M1374" s="28"/>
      <c r="N1374" s="27"/>
      <c r="O1374" s="28"/>
      <c r="P1374" s="27"/>
      <c r="Q1374" s="24"/>
      <c r="R1374" s="66"/>
      <c r="S1374" s="66"/>
      <c r="T1374" s="66"/>
      <c r="U1374" s="66"/>
      <c r="V1374" s="66"/>
      <c r="W1374" s="66"/>
      <c r="X1374" s="66"/>
      <c r="Y1374" s="66"/>
      <c r="Z1374" s="66"/>
      <c r="AA1374" s="66"/>
      <c r="AB1374" s="66"/>
      <c r="AC1374" s="66"/>
      <c r="AD1374" s="66"/>
      <c r="AE1374" s="66"/>
      <c r="AF1374" s="66"/>
      <c r="AG1374" s="66"/>
      <c r="AH1374" s="66"/>
      <c r="AI1374" s="66"/>
      <c r="AK1374" s="66"/>
      <c r="AL1374" s="66"/>
      <c r="AM1374" s="66"/>
      <c r="AN1374" s="63" t="s">
        <v>4605</v>
      </c>
      <c r="AO1374" s="66"/>
      <c r="AP1374" s="66"/>
      <c r="AQ1374" s="66"/>
      <c r="AR1374" s="66"/>
      <c r="AS1374" s="66"/>
      <c r="AT1374" s="66"/>
      <c r="AU1374" s="66"/>
      <c r="AV1374" s="66"/>
      <c r="AW1374" s="66"/>
      <c r="AX1374" s="66"/>
      <c r="AY1374" s="66"/>
      <c r="AZ1374" s="37" t="str">
        <f>IFERROR(IF(COUNTA(H1374,I1374,J1374)=3,DATE(J1374,MATCH(I1374,{"Jan";"Feb";"Mar";"Apr";"May";"Jun";"Jul";"Aug";"Sep";"Oct";"Nov";"Dec"},0),H1374),""),"")</f>
        <v/>
      </c>
      <c r="BA1374" s="66"/>
      <c r="BB1374" s="66"/>
    </row>
    <row r="1375" spans="1:80" x14ac:dyDescent="0.25">
      <c r="A1375" s="51"/>
      <c r="B1375" s="90" t="str">
        <f ca="1">BA1375&amp;BB1375&amp;BC1375&amp;BD1375&amp;BE1375&amp;BF1375&amp;BG1375&amp;BH1375&amp;BI1375&amp;BJ1375&amp;BK1375&amp;BL1375&amp;BM1375</f>
        <v/>
      </c>
      <c r="C1375" s="91"/>
      <c r="D1375" s="91"/>
      <c r="E1375" s="91"/>
      <c r="F1375" s="91"/>
      <c r="G1375" s="91"/>
      <c r="H1375" s="91"/>
      <c r="I1375" s="91"/>
      <c r="J1375" s="91"/>
      <c r="K1375" s="91"/>
      <c r="L1375" s="91"/>
      <c r="M1375" s="91"/>
      <c r="N1375" s="91"/>
      <c r="O1375" s="91"/>
      <c r="P1375" s="91"/>
      <c r="Q1375" s="4"/>
      <c r="AN1375" s="63" t="s">
        <v>4606</v>
      </c>
      <c r="AZ1375" s="37" t="str">
        <f>IFERROR(IF(COUNTA(H1375,I1375,J1375)=3,DATE(J1375,MATCH(I1375,{"Jan";"Feb";"Mar";"Apr";"May";"Jun";"Jul";"Aug";"Sep";"Oct";"Nov";"Dec"},0),H1375),""),"")</f>
        <v/>
      </c>
      <c r="BA1375" s="37" t="str">
        <f>IF(AND(C1369="",H1373="",C1373&lt;&gt;""),"Please enter a complete visit or assessment date.  ","")</f>
        <v/>
      </c>
      <c r="BB1375" s="37" t="str">
        <f>IF(C1373="","",IF(AND(COUNTA(C1369,D1369,E1369)&gt;1,COUNTA(C1369,D1369,E1369)&lt;3),"Please enter a complete visit date.  ",IF(COUNTA(C1369,D1369,E1369)=0,"",IF(COUNTIF(AN$2:AN$7306,C1369&amp;D1369&amp;E1369)&gt;0,"","Enter a valid visit date.  "))))</f>
        <v/>
      </c>
      <c r="BC1375" s="37" t="str">
        <f>IF(AND(COUNTA(H1373,I1373,J1373)&gt;1,COUNTA(H1373,I1373,J1373)&lt;3),"Please enter a complete assessment date.  ",IF(COUNTA(H1373,I1373,J1373)=0,"",IF(COUNTIF(AN$2:AN$7306,H1373&amp;I1373&amp;J1373)&gt;0,"","Enter a valid assessment date.  ")))</f>
        <v/>
      </c>
      <c r="BD1375" s="37" t="str">
        <f>IF(AND(C1373="",H1373&amp;I1373&amp;H1373&amp;J1373&lt;&gt;""),"Information on this lesion exists, but no evaluation result is entered.  ","")</f>
        <v/>
      </c>
      <c r="BE1375" s="37" t="str">
        <f ca="1">IF(C1373="","",IF(AZ1369="","",IF(AZ1369&gt;NOW(),"Visit date is in the future.  ","")))</f>
        <v/>
      </c>
      <c r="BF1375" s="37" t="str">
        <f t="shared" ref="BF1375" ca="1" si="683">IF(AZ1373&lt;&gt;"",IF(AZ1373&gt;NOW(),"Assessment date is in the future.  ",""),"")</f>
        <v/>
      </c>
      <c r="BG1375" s="37" t="str">
        <f>IF(AND(C1373&lt;&gt;"",F1373&lt;&gt;""),"The result cannot be provided if indicated as Not Done.  ","")</f>
        <v/>
      </c>
      <c r="BH1375" s="37" t="str">
        <f>IF(AZ1369="","",IF(AZ1369&lt;=AZ1363,"Visit date is not after visit or assessment dates in the prior visit.  ",""))</f>
        <v/>
      </c>
      <c r="BI1375" s="37" t="str">
        <f>IF(AZ1373&lt;&gt;"",IF(AZ1373&lt;=AZ1363,"Assessment date is not after visit or assessment dates in the prior visit.  ",""),"")</f>
        <v/>
      </c>
      <c r="BJ1375" s="37" t="str">
        <f>IF(AND(C1366="",OR(C1373&lt;&gt;"",F1373&lt;&gt;"")),"The Visit ID is missing.  ","")</f>
        <v/>
      </c>
      <c r="BK1375" s="37" t="str">
        <f>IF(AND(OR(C1373&lt;&gt;"",F1373&lt;&gt;""),C$19=""),"No V0 lesion information exists for this same lesion (if you are adding a NEW lesion, go to New Lesion section).  ","")</f>
        <v/>
      </c>
      <c r="BL1375" s="37" t="str">
        <f>IF(AND(C1373&lt;&gt;"",D1373=""),"Select a Unit.  ","")</f>
        <v/>
      </c>
      <c r="BM1375" s="37" t="str">
        <f>IF(AND(C1373&lt;&gt;"",COUNTIF(AJ$2:AJ$21,C1366)&gt;1),"Visit ID already used.  ","")</f>
        <v/>
      </c>
      <c r="CA1375" s="37" t="e">
        <f ca="1">IF(BA1375&amp;BB1375&amp;BC1375&amp;BD1375&amp;BE1375&amp;BF1375&amp;BG1375&amp;BH1375&amp;BI1375&amp;BJ1375&amp;BK1375&amp;BL1375&amp;BM1375&amp;BN1375&amp;BO1375&amp;BP1375&amp;BQ1375&amp;BR1375&amp;BS1375&amp;BT1375&amp;BU1375&amp;#REF!&amp;BW1375&amp;BX1375&amp;BY1375&amp;BZ1375&lt;&gt;"","V9Issue","V9Clean")</f>
        <v>#REF!</v>
      </c>
    </row>
    <row r="1376" spans="1:80" x14ac:dyDescent="0.25">
      <c r="A1376" s="51"/>
      <c r="B1376" s="91"/>
      <c r="C1376" s="91"/>
      <c r="D1376" s="91"/>
      <c r="E1376" s="91"/>
      <c r="F1376" s="91"/>
      <c r="G1376" s="91"/>
      <c r="H1376" s="91"/>
      <c r="I1376" s="91"/>
      <c r="J1376" s="91"/>
      <c r="K1376" s="91"/>
      <c r="L1376" s="91"/>
      <c r="M1376" s="91"/>
      <c r="N1376" s="91"/>
      <c r="O1376" s="91"/>
      <c r="P1376" s="91"/>
      <c r="Q1376" s="4"/>
      <c r="AN1376" s="63" t="s">
        <v>4607</v>
      </c>
      <c r="AZ1376" s="37" t="str">
        <f>IFERROR(IF(COUNTA(H1376,I1376,J1376)=3,DATE(J1376,MATCH(I1376,{"Jan";"Feb";"Mar";"Apr";"May";"Jun";"Jul";"Aug";"Sep";"Oct";"Nov";"Dec"},0),H1376),""),"")</f>
        <v/>
      </c>
    </row>
    <row r="1377" spans="1:79" x14ac:dyDescent="0.25">
      <c r="A1377" s="51"/>
      <c r="B1377" s="4"/>
      <c r="C1377" s="25"/>
      <c r="D1377" s="25"/>
      <c r="E1377" s="25"/>
      <c r="F1377" s="25"/>
      <c r="G1377" s="4"/>
      <c r="H1377" s="19" t="s">
        <v>92</v>
      </c>
      <c r="I1377" s="4"/>
      <c r="J1377" s="4"/>
      <c r="K1377" s="4"/>
      <c r="L1377" s="51"/>
      <c r="M1377" s="4"/>
      <c r="N1377" s="4"/>
      <c r="O1377" s="4"/>
      <c r="P1377" s="4"/>
      <c r="Q1377" s="4"/>
      <c r="AN1377" s="63" t="s">
        <v>4608</v>
      </c>
      <c r="AZ1377" s="37" t="str">
        <f>IFERROR(IF(COUNTA(H1377,I1377,J1377)=3,DATE(J1377,MATCH(I1377,{"Jan";"Feb";"Mar";"Apr";"May";"Jun";"Jul";"Aug";"Sep";"Oct";"Nov";"Dec"},0),H1377),""),"")</f>
        <v/>
      </c>
    </row>
    <row r="1378" spans="1:79" x14ac:dyDescent="0.25">
      <c r="A1378" s="51"/>
      <c r="B1378" s="4"/>
      <c r="C1378" s="25" t="s">
        <v>35</v>
      </c>
      <c r="D1378" s="25" t="s">
        <v>36</v>
      </c>
      <c r="E1378" s="25"/>
      <c r="F1378" s="25" t="s">
        <v>315</v>
      </c>
      <c r="G1378" s="4"/>
      <c r="H1378" s="25" t="s">
        <v>47</v>
      </c>
      <c r="I1378" s="25" t="s">
        <v>48</v>
      </c>
      <c r="J1378" s="25" t="s">
        <v>49</v>
      </c>
      <c r="K1378" s="4"/>
      <c r="L1378" s="51"/>
      <c r="M1378" s="4"/>
      <c r="N1378" s="4"/>
      <c r="O1378" s="4"/>
      <c r="P1378" s="4"/>
      <c r="Q1378" s="4"/>
      <c r="AN1378" s="63" t="s">
        <v>4609</v>
      </c>
      <c r="AZ1378" s="37" t="str">
        <f>IFERROR(IF(COUNTA(H1378,I1378,J1378)=3,DATE(J1378,MATCH(I1378,{"Jan";"Feb";"Mar";"Apr";"May";"Jun";"Jul";"Aug";"Sep";"Oct";"Nov";"Dec"},0),H1378),""),"")</f>
        <v/>
      </c>
    </row>
    <row r="1379" spans="1:79" x14ac:dyDescent="0.25">
      <c r="A1379" s="51"/>
      <c r="B1379" s="34" t="str">
        <f xml:space="preserve"> C1366&amp;" Target Lesion (T2)"</f>
        <v>V9 Target Lesion (T2)</v>
      </c>
      <c r="C1379" s="16"/>
      <c r="D1379" s="15" t="s">
        <v>9</v>
      </c>
      <c r="E1379" s="4"/>
      <c r="F1379" s="17"/>
      <c r="G1379" s="4"/>
      <c r="H1379" s="32"/>
      <c r="I1379" s="32"/>
      <c r="J1379" s="32"/>
      <c r="K1379" s="4"/>
      <c r="L1379" s="51"/>
      <c r="M1379" s="51"/>
      <c r="N1379" s="51"/>
      <c r="O1379" s="51"/>
      <c r="P1379" s="51"/>
      <c r="Q1379" s="4"/>
      <c r="AN1379" s="63" t="s">
        <v>4610</v>
      </c>
      <c r="AZ1379" s="37" t="str">
        <f>IFERROR(IF(COUNTA(H1379,I1379,J1379)=3,DATE(J1379,MATCH(I1379,{"Jan";"Feb";"Mar";"Apr";"May";"Jun";"Jul";"Aug";"Sep";"Oct";"Nov";"Dec"},0),H1379),""),"")</f>
        <v/>
      </c>
    </row>
    <row r="1380" spans="1:79" x14ac:dyDescent="0.25">
      <c r="A1380" s="51"/>
      <c r="B1380" s="23" t="s">
        <v>1478</v>
      </c>
      <c r="C1380" s="23" t="s">
        <v>1479</v>
      </c>
      <c r="D1380" s="23" t="s">
        <v>1480</v>
      </c>
      <c r="E1380" s="26"/>
      <c r="F1380" s="23" t="s">
        <v>1481</v>
      </c>
      <c r="G1380" s="26"/>
      <c r="H1380" s="23" t="s">
        <v>1482</v>
      </c>
      <c r="I1380" s="23" t="s">
        <v>1483</v>
      </c>
      <c r="J1380" s="23" t="s">
        <v>1484</v>
      </c>
      <c r="K1380" s="4"/>
      <c r="L1380" s="27"/>
      <c r="M1380" s="28"/>
      <c r="N1380" s="27"/>
      <c r="O1380" s="28"/>
      <c r="P1380" s="27"/>
      <c r="Q1380" s="4"/>
      <c r="AN1380" s="63" t="s">
        <v>4611</v>
      </c>
      <c r="AZ1380" s="37" t="str">
        <f>IFERROR(IF(COUNTA(H1380,I1380,J1380)=3,DATE(J1380,MATCH(I1380,{"Jan";"Feb";"Mar";"Apr";"May";"Jun";"Jul";"Aug";"Sep";"Oct";"Nov";"Dec"},0),H1380),""),"")</f>
        <v/>
      </c>
    </row>
    <row r="1381" spans="1:79" x14ac:dyDescent="0.25">
      <c r="A1381" s="51"/>
      <c r="B1381" s="90" t="str">
        <f ca="1">BA1381&amp;BB1381&amp;BC1381&amp;BD1381&amp;BE1381&amp;BF1381&amp;BG1381&amp;BH1381&amp;BI1381&amp;BJ1381&amp;BK1381&amp;BL1381&amp;BM1381</f>
        <v/>
      </c>
      <c r="C1381" s="91"/>
      <c r="D1381" s="91"/>
      <c r="E1381" s="91"/>
      <c r="F1381" s="91"/>
      <c r="G1381" s="91"/>
      <c r="H1381" s="91"/>
      <c r="I1381" s="91"/>
      <c r="J1381" s="91"/>
      <c r="K1381" s="91"/>
      <c r="L1381" s="91"/>
      <c r="M1381" s="91"/>
      <c r="N1381" s="91"/>
      <c r="O1381" s="91"/>
      <c r="P1381" s="91"/>
      <c r="Q1381" s="4"/>
      <c r="AN1381" s="63" t="s">
        <v>4612</v>
      </c>
      <c r="AZ1381" s="37" t="str">
        <f>IFERROR(IF(COUNTA(H1381,I1381,J1381)=3,DATE(J1381,MATCH(I1381,{"Jan";"Feb";"Mar";"Apr";"May";"Jun";"Jul";"Aug";"Sep";"Oct";"Nov";"Dec"},0),H1381),""),"")</f>
        <v/>
      </c>
      <c r="BA1381" s="37" t="str">
        <f>IF(AND(C1369="",H1379="",C1379&lt;&gt;""),"Please enter a complete visit or assessment date.  ","")</f>
        <v/>
      </c>
      <c r="BB1381" s="37" t="str">
        <f>IF(C1379="","",IF(AND(COUNTA(C1369,D1369,E1369)&gt;1,COUNTA(C1369,D1369,E1369)&lt;3),"Please enter a complete visit date.  ",IF(COUNTA(C1369,D1369,E1369)=0,"",IF(COUNTIF(AN$2:AN$7306,C1369&amp;D1369&amp;E1369)&gt;0,"","Enter a valid visit date.  "))))</f>
        <v/>
      </c>
      <c r="BC1381" s="37" t="str">
        <f>IF(AND(COUNTA(H1379,I1379,J1379)&gt;1,COUNTA(H1379,I1379,J1379)&lt;3),"Please enter a complete assessment date.  ",IF(COUNTA(H1379,I1379,J1379)=0,"",IF(COUNTIF(AN$2:AN$7306,H1379&amp;I1379&amp;J1379)&gt;0,"","Enter a valid assessment date.  ")))</f>
        <v/>
      </c>
      <c r="BD1381" s="37" t="str">
        <f t="shared" ref="BD1381" si="684">IF(AND(C1379="",H1379&amp;I1379&amp;H1379&amp;J1379&lt;&gt;""),"Information on this lesion exists, but no evaluation result is entered.  ","")</f>
        <v/>
      </c>
      <c r="BE1381" s="37" t="str">
        <f ca="1">IF(C1379="","",IF(AZ1369="","",IF(AZ1369&gt;NOW(),"Visit date is in the future.  ","")))</f>
        <v/>
      </c>
      <c r="BF1381" s="37" t="str">
        <f t="shared" ref="BF1381" ca="1" si="685">IF(AZ1379&lt;&gt;"",IF(AZ1379&gt;NOW(),"Assessment date is in the future.  ",""),"")</f>
        <v/>
      </c>
      <c r="BG1381" s="37" t="str">
        <f t="shared" ref="BG1381" si="686">IF(AND(C1379&lt;&gt;"",F1379&lt;&gt;""),"The result cannot be provided if indicated as Not Done.  ","")</f>
        <v/>
      </c>
      <c r="BH1381" s="37" t="str">
        <f>IF(AZ1369="","",IF(AZ1369&lt;=AZ1363,"Visit date is not after visit or assessment dates in the prior visit.  ",""))</f>
        <v/>
      </c>
      <c r="BI1381" s="37" t="str">
        <f>IF(AZ1379&lt;&gt;"",IF(AZ1379&lt;=AZ1363,"Assessment date is not after visit or assessment dates in the prior visit.  ",""),"")</f>
        <v/>
      </c>
      <c r="BJ1381" s="37" t="str">
        <f>IF(AND(C1366="",OR(C1379&lt;&gt;"",F1379&lt;&gt;"")),"The Visit ID is missing.  ","")</f>
        <v/>
      </c>
      <c r="BK1381" s="37" t="str">
        <f>IF(AND(OR(C1379&lt;&gt;"",F1379&lt;&gt;""),C$25=""),"No V0 lesion information exists for this same lesion (if you are adding a NEW lesion, go to New Lesion section).  ","")</f>
        <v/>
      </c>
      <c r="BL1381" s="37" t="str">
        <f t="shared" ref="BL1381" si="687">IF(AND(C1379&lt;&gt;"",D1379=""),"Select a Unit.  ","")</f>
        <v/>
      </c>
      <c r="BM1381" s="37" t="str">
        <f>IF(AND(C1379&lt;&gt;"",COUNTIF(AJ$2:AJ$21,C1366)&gt;1),"Visit ID already used.  ","")</f>
        <v/>
      </c>
      <c r="CA1381" s="37" t="e">
        <f ca="1">IF(BA1381&amp;BB1381&amp;BC1381&amp;BD1381&amp;BE1381&amp;BF1381&amp;BG1381&amp;BH1381&amp;BI1381&amp;BJ1381&amp;BK1381&amp;BL1381&amp;BM1381&amp;BN1381&amp;BO1381&amp;BP1381&amp;BQ1381&amp;BR1381&amp;BS1381&amp;BT1381&amp;BU1381&amp;#REF!&amp;BW1381&amp;BX1381&amp;BY1381&amp;BZ1381&lt;&gt;"","V9Issue","V9Clean")</f>
        <v>#REF!</v>
      </c>
    </row>
    <row r="1382" spans="1:79" x14ac:dyDescent="0.25">
      <c r="A1382" s="51"/>
      <c r="B1382" s="91"/>
      <c r="C1382" s="91"/>
      <c r="D1382" s="91"/>
      <c r="E1382" s="91"/>
      <c r="F1382" s="91"/>
      <c r="G1382" s="91"/>
      <c r="H1382" s="91"/>
      <c r="I1382" s="91"/>
      <c r="J1382" s="91"/>
      <c r="K1382" s="91"/>
      <c r="L1382" s="91"/>
      <c r="M1382" s="91"/>
      <c r="N1382" s="91"/>
      <c r="O1382" s="91"/>
      <c r="P1382" s="91"/>
      <c r="Q1382" s="4"/>
      <c r="AN1382" s="63" t="s">
        <v>4613</v>
      </c>
      <c r="AZ1382" s="37" t="str">
        <f>IFERROR(IF(COUNTA(H1382,I1382,J1382)=3,DATE(J1382,MATCH(I1382,{"Jan";"Feb";"Mar";"Apr";"May";"Jun";"Jul";"Aug";"Sep";"Oct";"Nov";"Dec"},0),H1382),""),"")</f>
        <v/>
      </c>
    </row>
    <row r="1383" spans="1:79" x14ac:dyDescent="0.25">
      <c r="A1383" s="51"/>
      <c r="B1383" s="4"/>
      <c r="C1383" s="25"/>
      <c r="D1383" s="25"/>
      <c r="E1383" s="25"/>
      <c r="F1383" s="25"/>
      <c r="G1383" s="4"/>
      <c r="H1383" s="19" t="s">
        <v>92</v>
      </c>
      <c r="I1383" s="4"/>
      <c r="J1383" s="4"/>
      <c r="K1383" s="4"/>
      <c r="L1383" s="51"/>
      <c r="M1383" s="4"/>
      <c r="N1383" s="4"/>
      <c r="O1383" s="4"/>
      <c r="P1383" s="4"/>
      <c r="Q1383" s="4"/>
      <c r="AN1383" s="63" t="s">
        <v>4614</v>
      </c>
      <c r="AZ1383" s="37" t="str">
        <f>IFERROR(IF(COUNTA(H1383,I1383,J1383)=3,DATE(J1383,MATCH(I1383,{"Jan";"Feb";"Mar";"Apr";"May";"Jun";"Jul";"Aug";"Sep";"Oct";"Nov";"Dec"},0),H1383),""),"")</f>
        <v/>
      </c>
    </row>
    <row r="1384" spans="1:79" x14ac:dyDescent="0.25">
      <c r="A1384" s="51"/>
      <c r="B1384" s="4"/>
      <c r="C1384" s="25" t="s">
        <v>35</v>
      </c>
      <c r="D1384" s="25" t="s">
        <v>36</v>
      </c>
      <c r="E1384" s="25"/>
      <c r="F1384" s="25" t="s">
        <v>315</v>
      </c>
      <c r="G1384" s="4"/>
      <c r="H1384" s="25" t="s">
        <v>47</v>
      </c>
      <c r="I1384" s="25" t="s">
        <v>48</v>
      </c>
      <c r="J1384" s="25" t="s">
        <v>49</v>
      </c>
      <c r="K1384" s="4"/>
      <c r="L1384" s="51"/>
      <c r="M1384" s="4"/>
      <c r="N1384" s="4"/>
      <c r="O1384" s="4"/>
      <c r="P1384" s="4"/>
      <c r="Q1384" s="4"/>
      <c r="AN1384" s="63" t="s">
        <v>4615</v>
      </c>
      <c r="AZ1384" s="37" t="str">
        <f>IFERROR(IF(COUNTA(H1384,I1384,J1384)=3,DATE(J1384,MATCH(I1384,{"Jan";"Feb";"Mar";"Apr";"May";"Jun";"Jul";"Aug";"Sep";"Oct";"Nov";"Dec"},0),H1384),""),"")</f>
        <v/>
      </c>
    </row>
    <row r="1385" spans="1:79" x14ac:dyDescent="0.25">
      <c r="A1385" s="51"/>
      <c r="B1385" s="34" t="str">
        <f xml:space="preserve"> C1366&amp;"  Target Lesion (T3)"</f>
        <v>V9  Target Lesion (T3)</v>
      </c>
      <c r="C1385" s="16"/>
      <c r="D1385" s="15" t="s">
        <v>9</v>
      </c>
      <c r="E1385" s="4"/>
      <c r="F1385" s="17"/>
      <c r="G1385" s="4"/>
      <c r="H1385" s="32"/>
      <c r="I1385" s="32"/>
      <c r="J1385" s="32"/>
      <c r="K1385" s="4"/>
      <c r="L1385" s="51"/>
      <c r="M1385" s="51"/>
      <c r="N1385" s="51"/>
      <c r="O1385" s="51"/>
      <c r="P1385" s="51"/>
      <c r="Q1385" s="4"/>
      <c r="AN1385" s="63" t="s">
        <v>4616</v>
      </c>
      <c r="AZ1385" s="37" t="str">
        <f>IFERROR(IF(COUNTA(H1385,I1385,J1385)=3,DATE(J1385,MATCH(I1385,{"Jan";"Feb";"Mar";"Apr";"May";"Jun";"Jul";"Aug";"Sep";"Oct";"Nov";"Dec"},0),H1385),""),"")</f>
        <v/>
      </c>
    </row>
    <row r="1386" spans="1:79" x14ac:dyDescent="0.25">
      <c r="A1386" s="51"/>
      <c r="B1386" s="23" t="s">
        <v>1485</v>
      </c>
      <c r="C1386" s="23" t="s">
        <v>1486</v>
      </c>
      <c r="D1386" s="23" t="s">
        <v>1487</v>
      </c>
      <c r="E1386" s="26"/>
      <c r="F1386" s="23" t="s">
        <v>1488</v>
      </c>
      <c r="G1386" s="26"/>
      <c r="H1386" s="23" t="s">
        <v>1489</v>
      </c>
      <c r="I1386" s="23" t="s">
        <v>1490</v>
      </c>
      <c r="J1386" s="23" t="s">
        <v>1491</v>
      </c>
      <c r="K1386" s="4"/>
      <c r="L1386" s="27"/>
      <c r="M1386" s="28"/>
      <c r="N1386" s="27"/>
      <c r="O1386" s="28"/>
      <c r="P1386" s="27"/>
      <c r="Q1386" s="4"/>
      <c r="AN1386" s="63" t="s">
        <v>4617</v>
      </c>
      <c r="AZ1386" s="37" t="str">
        <f>IFERROR(IF(COUNTA(H1386,I1386,J1386)=3,DATE(J1386,MATCH(I1386,{"Jan";"Feb";"Mar";"Apr";"May";"Jun";"Jul";"Aug";"Sep";"Oct";"Nov";"Dec"},0),H1386),""),"")</f>
        <v/>
      </c>
    </row>
    <row r="1387" spans="1:79" x14ac:dyDescent="0.25">
      <c r="A1387" s="51"/>
      <c r="B1387" s="90" t="str">
        <f ca="1">BA1387&amp;BB1387&amp;BC1387&amp;BD1387&amp;BE1387&amp;BF1387&amp;BG1387&amp;BH1387&amp;BI1387&amp;BJ1387&amp;BK1387&amp;BL1387&amp;BM1387</f>
        <v/>
      </c>
      <c r="C1387" s="91"/>
      <c r="D1387" s="91"/>
      <c r="E1387" s="91"/>
      <c r="F1387" s="91"/>
      <c r="G1387" s="91"/>
      <c r="H1387" s="91"/>
      <c r="I1387" s="91"/>
      <c r="J1387" s="91"/>
      <c r="K1387" s="91"/>
      <c r="L1387" s="91"/>
      <c r="M1387" s="91"/>
      <c r="N1387" s="91"/>
      <c r="O1387" s="91"/>
      <c r="P1387" s="91"/>
      <c r="Q1387" s="4"/>
      <c r="AN1387" s="63" t="s">
        <v>4618</v>
      </c>
      <c r="AZ1387" s="37" t="str">
        <f>IFERROR(IF(COUNTA(H1387,I1387,J1387)=3,DATE(J1387,MATCH(I1387,{"Jan";"Feb";"Mar";"Apr";"May";"Jun";"Jul";"Aug";"Sep";"Oct";"Nov";"Dec"},0),H1387),""),"")</f>
        <v/>
      </c>
      <c r="BA1387" s="37" t="str">
        <f>IF(AND(C1369="",H1385="",C1385&lt;&gt;""),"Please enter a complete visit or assessment date.  ","")</f>
        <v/>
      </c>
      <c r="BB1387" s="37" t="str">
        <f>IF(C1385="","",IF(AND(COUNTA(C1369,D1369,E1369)&gt;1,COUNTA(C1369,D1369,E1369)&lt;3),"Please enter a complete visit date.  ",IF(COUNTA(C1369,D1369,E1369)=0,"",IF(COUNTIF(AN$2:AN$7306,C1369&amp;D1369&amp;E1369)&gt;0,"","Enter a valid visit date.  "))))</f>
        <v/>
      </c>
      <c r="BC1387" s="37" t="str">
        <f>IF(AND(COUNTA(H1385,I1385,J1385)&gt;1,COUNTA(H1385,I1385,J1385)&lt;3),"Please enter a complete assessment date.  ",IF(COUNTA(H1385,I1385,J1385)=0,"",IF(COUNTIF(AN$2:AN$7306,H1385&amp;I1385&amp;J1385)&gt;0,"","Enter a valid assessment date.  ")))</f>
        <v/>
      </c>
      <c r="BD1387" s="37" t="str">
        <f t="shared" ref="BD1387" si="688">IF(AND(C1385="",H1385&amp;I1385&amp;H1385&amp;J1385&lt;&gt;""),"Information on this lesion exists, but no evaluation result is entered.  ","")</f>
        <v/>
      </c>
      <c r="BE1387" s="37" t="str">
        <f ca="1">IF(C1385="","",IF(AZ1369="","",IF(AZ1369&gt;NOW(),"Visit date is in the future.  ","")))</f>
        <v/>
      </c>
      <c r="BF1387" s="37" t="str">
        <f t="shared" ref="BF1387" ca="1" si="689">IF(AZ1385&lt;&gt;"",IF(AZ1385&gt;NOW(),"Assessment date is in the future.  ",""),"")</f>
        <v/>
      </c>
      <c r="BG1387" s="37" t="str">
        <f t="shared" ref="BG1387" si="690">IF(AND(C1385&lt;&gt;"",F1385&lt;&gt;""),"The result cannot be provided if indicated as Not Done.  ","")</f>
        <v/>
      </c>
      <c r="BH1387" s="37" t="str">
        <f>IF(AZ1369="","",IF(AZ1369&lt;=AZ1363,"Visit date is not after visit or assessment dates in the prior visit.  ",""))</f>
        <v/>
      </c>
      <c r="BI1387" s="37" t="str">
        <f>IF(AZ1385&lt;&gt;"",IF(AZ1385&lt;=AZ1363,"Assessment date is not after visit or assessment dates in the prior visit.  ",""),"")</f>
        <v/>
      </c>
      <c r="BJ1387" s="37" t="str">
        <f>IF(AND(C1366="",OR(C1385&lt;&gt;"",F1385&lt;&gt;"")),"The Visit ID is missing.  ","")</f>
        <v/>
      </c>
      <c r="BK1387" s="37" t="str">
        <f>IF(AND(OR(C1385&lt;&gt;"",F1385&lt;&gt;""),C$31=""),"No V0 lesion information exists for this same lesion (if you are adding a NEW lesion, go to New Lesion section).  ","")</f>
        <v/>
      </c>
      <c r="BL1387" s="37" t="str">
        <f t="shared" ref="BL1387" si="691">IF(AND(C1385&lt;&gt;"",D1385=""),"Select a Unit.  ","")</f>
        <v/>
      </c>
      <c r="BM1387" s="37" t="str">
        <f>IF(AND(C1385&lt;&gt;"",COUNTIF(AJ$2:AJ$21,C1366)&gt;1),"Visit ID already used.  ","")</f>
        <v/>
      </c>
      <c r="CA1387" s="37" t="e">
        <f ca="1">IF(BA1387&amp;BB1387&amp;BC1387&amp;BD1387&amp;BE1387&amp;BF1387&amp;BG1387&amp;BH1387&amp;BI1387&amp;BJ1387&amp;BK1387&amp;BL1387&amp;BM1387&amp;BN1387&amp;BO1387&amp;BP1387&amp;BQ1387&amp;BR1387&amp;BS1387&amp;BT1387&amp;BU1387&amp;#REF!&amp;BW1387&amp;BX1387&amp;BY1387&amp;BZ1387&lt;&gt;"","V9Issue","V9Clean")</f>
        <v>#REF!</v>
      </c>
    </row>
    <row r="1388" spans="1:79" x14ac:dyDescent="0.25">
      <c r="A1388" s="51"/>
      <c r="B1388" s="91"/>
      <c r="C1388" s="91"/>
      <c r="D1388" s="91"/>
      <c r="E1388" s="91"/>
      <c r="F1388" s="91"/>
      <c r="G1388" s="91"/>
      <c r="H1388" s="91"/>
      <c r="I1388" s="91"/>
      <c r="J1388" s="91"/>
      <c r="K1388" s="91"/>
      <c r="L1388" s="91"/>
      <c r="M1388" s="91"/>
      <c r="N1388" s="91"/>
      <c r="O1388" s="91"/>
      <c r="P1388" s="91"/>
      <c r="Q1388" s="4"/>
      <c r="AN1388" s="63" t="s">
        <v>4619</v>
      </c>
      <c r="AZ1388" s="37" t="str">
        <f>IFERROR(IF(COUNTA(H1388,I1388,J1388)=3,DATE(J1388,MATCH(I1388,{"Jan";"Feb";"Mar";"Apr";"May";"Jun";"Jul";"Aug";"Sep";"Oct";"Nov";"Dec"},0),H1388),""),"")</f>
        <v/>
      </c>
    </row>
    <row r="1389" spans="1:79" x14ac:dyDescent="0.25">
      <c r="A1389" s="51"/>
      <c r="B1389" s="4"/>
      <c r="C1389" s="25"/>
      <c r="D1389" s="25"/>
      <c r="E1389" s="25"/>
      <c r="F1389" s="25"/>
      <c r="G1389" s="4"/>
      <c r="H1389" s="19" t="s">
        <v>92</v>
      </c>
      <c r="I1389" s="4"/>
      <c r="J1389" s="4"/>
      <c r="K1389" s="4"/>
      <c r="L1389" s="51"/>
      <c r="M1389" s="4"/>
      <c r="N1389" s="4"/>
      <c r="O1389" s="4"/>
      <c r="P1389" s="4"/>
      <c r="Q1389" s="4"/>
      <c r="AN1389" s="63" t="s">
        <v>4620</v>
      </c>
      <c r="AZ1389" s="37" t="str">
        <f>IFERROR(IF(COUNTA(H1389,I1389,J1389)=3,DATE(J1389,MATCH(I1389,{"Jan";"Feb";"Mar";"Apr";"May";"Jun";"Jul";"Aug";"Sep";"Oct";"Nov";"Dec"},0),H1389),""),"")</f>
        <v/>
      </c>
    </row>
    <row r="1390" spans="1:79" x14ac:dyDescent="0.25">
      <c r="A1390" s="51"/>
      <c r="B1390" s="4"/>
      <c r="C1390" s="25" t="s">
        <v>35</v>
      </c>
      <c r="D1390" s="25" t="s">
        <v>36</v>
      </c>
      <c r="E1390" s="25"/>
      <c r="F1390" s="25" t="s">
        <v>315</v>
      </c>
      <c r="G1390" s="4"/>
      <c r="H1390" s="25" t="s">
        <v>47</v>
      </c>
      <c r="I1390" s="25" t="s">
        <v>48</v>
      </c>
      <c r="J1390" s="25" t="s">
        <v>49</v>
      </c>
      <c r="K1390" s="4"/>
      <c r="L1390" s="51"/>
      <c r="M1390" s="4"/>
      <c r="N1390" s="4"/>
      <c r="O1390" s="4"/>
      <c r="P1390" s="4"/>
      <c r="Q1390" s="4"/>
      <c r="AN1390" s="63" t="s">
        <v>4621</v>
      </c>
      <c r="AZ1390" s="37" t="str">
        <f>IFERROR(IF(COUNTA(H1390,I1390,J1390)=3,DATE(J1390,MATCH(I1390,{"Jan";"Feb";"Mar";"Apr";"May";"Jun";"Jul";"Aug";"Sep";"Oct";"Nov";"Dec"},0),H1390),""),"")</f>
        <v/>
      </c>
    </row>
    <row r="1391" spans="1:79" x14ac:dyDescent="0.25">
      <c r="A1391" s="51"/>
      <c r="B1391" s="34" t="str">
        <f xml:space="preserve"> C1366&amp;"  Target Lesion (T4)"</f>
        <v>V9  Target Lesion (T4)</v>
      </c>
      <c r="C1391" s="16"/>
      <c r="D1391" s="15" t="s">
        <v>9</v>
      </c>
      <c r="E1391" s="4"/>
      <c r="F1391" s="17"/>
      <c r="G1391" s="4"/>
      <c r="H1391" s="32"/>
      <c r="I1391" s="32"/>
      <c r="J1391" s="32"/>
      <c r="K1391" s="4"/>
      <c r="L1391" s="51"/>
      <c r="M1391" s="51"/>
      <c r="N1391" s="51"/>
      <c r="O1391" s="51"/>
      <c r="P1391" s="51"/>
      <c r="Q1391" s="4"/>
      <c r="AN1391" s="63" t="s">
        <v>4622</v>
      </c>
      <c r="AZ1391" s="37" t="str">
        <f>IFERROR(IF(COUNTA(H1391,I1391,J1391)=3,DATE(J1391,MATCH(I1391,{"Jan";"Feb";"Mar";"Apr";"May";"Jun";"Jul";"Aug";"Sep";"Oct";"Nov";"Dec"},0),H1391),""),"")</f>
        <v/>
      </c>
    </row>
    <row r="1392" spans="1:79" x14ac:dyDescent="0.25">
      <c r="A1392" s="51"/>
      <c r="B1392" s="23" t="s">
        <v>1492</v>
      </c>
      <c r="C1392" s="23" t="s">
        <v>1493</v>
      </c>
      <c r="D1392" s="23" t="s">
        <v>1494</v>
      </c>
      <c r="E1392" s="26"/>
      <c r="F1392" s="23" t="s">
        <v>1495</v>
      </c>
      <c r="G1392" s="26"/>
      <c r="H1392" s="23" t="s">
        <v>1496</v>
      </c>
      <c r="I1392" s="23" t="s">
        <v>1497</v>
      </c>
      <c r="J1392" s="23" t="s">
        <v>1498</v>
      </c>
      <c r="K1392" s="4"/>
      <c r="L1392" s="27"/>
      <c r="M1392" s="28"/>
      <c r="N1392" s="27"/>
      <c r="O1392" s="28"/>
      <c r="P1392" s="27"/>
      <c r="Q1392" s="4"/>
      <c r="AN1392" s="63" t="s">
        <v>4623</v>
      </c>
      <c r="AZ1392" s="37" t="str">
        <f>IFERROR(IF(COUNTA(H1392,I1392,J1392)=3,DATE(J1392,MATCH(I1392,{"Jan";"Feb";"Mar";"Apr";"May";"Jun";"Jul";"Aug";"Sep";"Oct";"Nov";"Dec"},0),H1392),""),"")</f>
        <v/>
      </c>
    </row>
    <row r="1393" spans="1:79" x14ac:dyDescent="0.25">
      <c r="A1393" s="51"/>
      <c r="B1393" s="90" t="str">
        <f ca="1">BA1393&amp;BB1393&amp;BC1393&amp;BD1393&amp;BE1393&amp;BF1393&amp;BG1393&amp;BH1393&amp;BI1393&amp;BJ1393&amp;BK1393&amp;BL1393&amp;BM1393</f>
        <v/>
      </c>
      <c r="C1393" s="91"/>
      <c r="D1393" s="91"/>
      <c r="E1393" s="91"/>
      <c r="F1393" s="91"/>
      <c r="G1393" s="91"/>
      <c r="H1393" s="91"/>
      <c r="I1393" s="91"/>
      <c r="J1393" s="91"/>
      <c r="K1393" s="91"/>
      <c r="L1393" s="91"/>
      <c r="M1393" s="91"/>
      <c r="N1393" s="91"/>
      <c r="O1393" s="91"/>
      <c r="P1393" s="91"/>
      <c r="Q1393" s="4"/>
      <c r="AN1393" s="63" t="s">
        <v>4624</v>
      </c>
      <c r="AZ1393" s="37" t="str">
        <f>IFERROR(IF(COUNTA(H1393,I1393,J1393)=3,DATE(J1393,MATCH(I1393,{"Jan";"Feb";"Mar";"Apr";"May";"Jun";"Jul";"Aug";"Sep";"Oct";"Nov";"Dec"},0),H1393),""),"")</f>
        <v/>
      </c>
      <c r="BA1393" s="37" t="str">
        <f>IF(AND(C1369="",H1391="",C1391&lt;&gt;""),"Please enter a complete visit or assessment date.  ","")</f>
        <v/>
      </c>
      <c r="BB1393" s="37" t="str">
        <f>IF(C1391="","",IF(AND(COUNTA(C1369,D1369,E1369)&gt;1,COUNTA(C1369,D1369,E1369)&lt;3),"Please enter a complete visit date.  ",IF(COUNTA(C1369,D1369,E1369)=0,"",IF(COUNTIF(AN$2:AN$7306,C1369&amp;D1369&amp;E1369)&gt;0,"","Enter a valid visit date.  "))))</f>
        <v/>
      </c>
      <c r="BC1393" s="37" t="str">
        <f>IF(AND(COUNTA(H1391,I1391,J1391)&gt;1,COUNTA(H1391,I1391,J1391)&lt;3),"Please enter a complete assessment date.  ",IF(COUNTA(H1391,I1391,J1391)=0,"",IF(COUNTIF(AN$2:AN$7306,H1391&amp;I1391&amp;J1391)&gt;0,"","Enter a valid assessment date.  ")))</f>
        <v/>
      </c>
      <c r="BD1393" s="37" t="str">
        <f t="shared" ref="BD1393" si="692">IF(AND(C1391="",H1391&amp;I1391&amp;H1391&amp;J1391&lt;&gt;""),"Information on this lesion exists, but no evaluation result is entered.  ","")</f>
        <v/>
      </c>
      <c r="BE1393" s="37" t="str">
        <f ca="1">IF(C1391="","",IF(AZ1369="","",IF(AZ1369&gt;NOW(),"Visit date is in the future.  ","")))</f>
        <v/>
      </c>
      <c r="BF1393" s="37" t="str">
        <f t="shared" ref="BF1393" ca="1" si="693">IF(AZ1391&lt;&gt;"",IF(AZ1391&gt;NOW(),"Assessment date is in the future.  ",""),"")</f>
        <v/>
      </c>
      <c r="BG1393" s="37" t="str">
        <f t="shared" ref="BG1393" si="694">IF(AND(C1391&lt;&gt;"",F1391&lt;&gt;""),"The result cannot be provided if indicated as Not Done.  ","")</f>
        <v/>
      </c>
      <c r="BH1393" s="37" t="str">
        <f>IF(AZ1369="","",IF(AZ1369&lt;=AZ1363,"Visit date is not after visit or assessment dates in the prior visit.  ",""))</f>
        <v/>
      </c>
      <c r="BI1393" s="37" t="str">
        <f>IF(AZ1391&lt;&gt;"",IF(AZ1391&lt;=AZ1363,"Assessment date is not after visit or assessment dates in the prior visit.  ",""),"")</f>
        <v/>
      </c>
      <c r="BJ1393" s="37" t="str">
        <f>IF(AND(C1366="",OR(C1391&lt;&gt;"",F1391&lt;&gt;"")),"The Visit ID is missing.  ","")</f>
        <v/>
      </c>
      <c r="BK1393" s="37" t="str">
        <f>IF(AND(OR(C1391&lt;&gt;"",F1391&lt;&gt;""),C$37=""),"No V0 lesion information exists for this same lesion (if you are adding a NEW lesion, go to New Lesion section).  ","")</f>
        <v/>
      </c>
      <c r="BL1393" s="37" t="str">
        <f t="shared" ref="BL1393" si="695">IF(AND(C1391&lt;&gt;"",D1391=""),"Select a Unit.  ","")</f>
        <v/>
      </c>
      <c r="BM1393" s="37" t="str">
        <f>IF(AND(C1391&lt;&gt;"",COUNTIF(AJ$2:AJ$21,C1366)&gt;1),"Visit ID already used.  ","")</f>
        <v/>
      </c>
      <c r="CA1393" s="37" t="e">
        <f ca="1">IF(BA1393&amp;BB1393&amp;BC1393&amp;BD1393&amp;BE1393&amp;BF1393&amp;BG1393&amp;BH1393&amp;BI1393&amp;BJ1393&amp;BK1393&amp;BL1393&amp;BM1393&amp;BN1393&amp;BO1393&amp;BP1393&amp;BQ1393&amp;BR1393&amp;BS1393&amp;BT1393&amp;BU1393&amp;#REF!&amp;BW1393&amp;BX1393&amp;BY1393&amp;BZ1393&lt;&gt;"","V9Issue","V9Clean")</f>
        <v>#REF!</v>
      </c>
    </row>
    <row r="1394" spans="1:79" x14ac:dyDescent="0.25">
      <c r="A1394" s="51"/>
      <c r="B1394" s="91"/>
      <c r="C1394" s="91"/>
      <c r="D1394" s="91"/>
      <c r="E1394" s="91"/>
      <c r="F1394" s="91"/>
      <c r="G1394" s="91"/>
      <c r="H1394" s="91"/>
      <c r="I1394" s="91"/>
      <c r="J1394" s="91"/>
      <c r="K1394" s="91"/>
      <c r="L1394" s="91"/>
      <c r="M1394" s="91"/>
      <c r="N1394" s="91"/>
      <c r="O1394" s="91"/>
      <c r="P1394" s="91"/>
      <c r="Q1394" s="51"/>
      <c r="R1394" s="67"/>
      <c r="S1394" s="67"/>
      <c r="T1394" s="67"/>
      <c r="U1394" s="67"/>
      <c r="V1394" s="67"/>
      <c r="W1394" s="67"/>
      <c r="X1394" s="67"/>
      <c r="Y1394" s="67"/>
      <c r="Z1394" s="67"/>
      <c r="AA1394" s="67"/>
      <c r="AB1394" s="67"/>
      <c r="AC1394" s="67"/>
      <c r="AD1394" s="67"/>
      <c r="AE1394" s="67"/>
      <c r="AF1394" s="67"/>
      <c r="AG1394" s="67"/>
      <c r="AH1394" s="67"/>
      <c r="AI1394" s="67"/>
      <c r="AK1394" s="67"/>
      <c r="AL1394" s="67"/>
      <c r="AM1394" s="67"/>
      <c r="AN1394" s="63" t="s">
        <v>4625</v>
      </c>
      <c r="AO1394" s="67"/>
      <c r="AP1394" s="67"/>
      <c r="AQ1394" s="67"/>
      <c r="AR1394" s="67"/>
      <c r="AS1394" s="67"/>
      <c r="AT1394" s="67"/>
      <c r="AU1394" s="67"/>
      <c r="AV1394" s="67"/>
      <c r="AW1394" s="67"/>
      <c r="AX1394" s="67"/>
      <c r="AY1394" s="67"/>
      <c r="AZ1394" s="37" t="str">
        <f>IFERROR(IF(COUNTA(H1394,I1394,J1394)=3,DATE(J1394,MATCH(I1394,{"Jan";"Feb";"Mar";"Apr";"May";"Jun";"Jul";"Aug";"Sep";"Oct";"Nov";"Dec"},0),H1394),""),"")</f>
        <v/>
      </c>
    </row>
    <row r="1395" spans="1:79" x14ac:dyDescent="0.25">
      <c r="A1395" s="51"/>
      <c r="B1395" s="4"/>
      <c r="C1395" s="25"/>
      <c r="D1395" s="25"/>
      <c r="E1395" s="25"/>
      <c r="F1395" s="25"/>
      <c r="G1395" s="4"/>
      <c r="H1395" s="19" t="s">
        <v>92</v>
      </c>
      <c r="I1395" s="4"/>
      <c r="J1395" s="4"/>
      <c r="K1395" s="4"/>
      <c r="L1395" s="51"/>
      <c r="M1395" s="4"/>
      <c r="N1395" s="4"/>
      <c r="O1395" s="4"/>
      <c r="P1395" s="4"/>
      <c r="Q1395" s="51"/>
      <c r="R1395" s="67"/>
      <c r="S1395" s="67"/>
      <c r="T1395" s="67"/>
      <c r="U1395" s="67"/>
      <c r="V1395" s="67"/>
      <c r="W1395" s="67"/>
      <c r="X1395" s="67"/>
      <c r="Y1395" s="67"/>
      <c r="Z1395" s="67"/>
      <c r="AA1395" s="67"/>
      <c r="AB1395" s="67"/>
      <c r="AC1395" s="67"/>
      <c r="AD1395" s="67"/>
      <c r="AE1395" s="67"/>
      <c r="AF1395" s="67"/>
      <c r="AG1395" s="67"/>
      <c r="AH1395" s="67"/>
      <c r="AI1395" s="67"/>
      <c r="AK1395" s="67"/>
      <c r="AL1395" s="67"/>
      <c r="AM1395" s="67"/>
      <c r="AN1395" s="63" t="s">
        <v>4626</v>
      </c>
      <c r="AO1395" s="67"/>
      <c r="AP1395" s="67"/>
      <c r="AQ1395" s="67"/>
      <c r="AR1395" s="67"/>
      <c r="AS1395" s="67"/>
      <c r="AT1395" s="67"/>
      <c r="AU1395" s="67"/>
      <c r="AV1395" s="67"/>
      <c r="AW1395" s="67"/>
      <c r="AX1395" s="67"/>
      <c r="AY1395" s="67"/>
      <c r="AZ1395" s="37" t="str">
        <f>IFERROR(IF(COUNTA(H1395,I1395,J1395)=3,DATE(J1395,MATCH(I1395,{"Jan";"Feb";"Mar";"Apr";"May";"Jun";"Jul";"Aug";"Sep";"Oct";"Nov";"Dec"},0),H1395),""),"")</f>
        <v/>
      </c>
    </row>
    <row r="1396" spans="1:79" x14ac:dyDescent="0.25">
      <c r="A1396" s="51"/>
      <c r="B1396" s="4"/>
      <c r="C1396" s="25" t="s">
        <v>35</v>
      </c>
      <c r="D1396" s="25" t="s">
        <v>36</v>
      </c>
      <c r="E1396" s="25"/>
      <c r="F1396" s="25" t="s">
        <v>315</v>
      </c>
      <c r="G1396" s="4"/>
      <c r="H1396" s="25" t="s">
        <v>47</v>
      </c>
      <c r="I1396" s="25" t="s">
        <v>48</v>
      </c>
      <c r="J1396" s="25" t="s">
        <v>49</v>
      </c>
      <c r="K1396" s="4"/>
      <c r="L1396" s="51"/>
      <c r="M1396" s="4"/>
      <c r="N1396" s="4"/>
      <c r="O1396" s="4"/>
      <c r="P1396" s="4"/>
      <c r="Q1396" s="51"/>
      <c r="R1396" s="67"/>
      <c r="S1396" s="67"/>
      <c r="T1396" s="67"/>
      <c r="U1396" s="67"/>
      <c r="V1396" s="67"/>
      <c r="W1396" s="67"/>
      <c r="X1396" s="67"/>
      <c r="Y1396" s="67"/>
      <c r="Z1396" s="67"/>
      <c r="AA1396" s="67"/>
      <c r="AB1396" s="67"/>
      <c r="AC1396" s="67"/>
      <c r="AD1396" s="67"/>
      <c r="AE1396" s="67"/>
      <c r="AF1396" s="67"/>
      <c r="AG1396" s="67"/>
      <c r="AH1396" s="67"/>
      <c r="AI1396" s="67"/>
      <c r="AK1396" s="67"/>
      <c r="AL1396" s="67"/>
      <c r="AM1396" s="67"/>
      <c r="AN1396" s="63" t="s">
        <v>4627</v>
      </c>
      <c r="AO1396" s="67"/>
      <c r="AP1396" s="67"/>
      <c r="AQ1396" s="67"/>
      <c r="AR1396" s="67"/>
      <c r="AS1396" s="67"/>
      <c r="AT1396" s="67"/>
      <c r="AU1396" s="67"/>
      <c r="AV1396" s="67"/>
      <c r="AW1396" s="67"/>
      <c r="AX1396" s="67"/>
      <c r="AY1396" s="67"/>
      <c r="AZ1396" s="37" t="str">
        <f>IFERROR(IF(COUNTA(H1396,I1396,J1396)=3,DATE(J1396,MATCH(I1396,{"Jan";"Feb";"Mar";"Apr";"May";"Jun";"Jul";"Aug";"Sep";"Oct";"Nov";"Dec"},0),H1396),""),"")</f>
        <v/>
      </c>
    </row>
    <row r="1397" spans="1:79" x14ac:dyDescent="0.25">
      <c r="A1397" s="51"/>
      <c r="B1397" s="34" t="str">
        <f xml:space="preserve"> C1366&amp;"  Target Lesion (T5)"</f>
        <v>V9  Target Lesion (T5)</v>
      </c>
      <c r="C1397" s="16"/>
      <c r="D1397" s="15" t="s">
        <v>9</v>
      </c>
      <c r="E1397" s="4"/>
      <c r="F1397" s="17"/>
      <c r="G1397" s="4"/>
      <c r="H1397" s="32"/>
      <c r="I1397" s="32"/>
      <c r="J1397" s="32"/>
      <c r="K1397" s="4"/>
      <c r="L1397" s="51"/>
      <c r="M1397" s="51"/>
      <c r="N1397" s="51"/>
      <c r="O1397" s="51"/>
      <c r="P1397" s="51"/>
      <c r="Q1397" s="51"/>
      <c r="R1397" s="67"/>
      <c r="S1397" s="67"/>
      <c r="T1397" s="67"/>
      <c r="U1397" s="67"/>
      <c r="V1397" s="67"/>
      <c r="W1397" s="67"/>
      <c r="X1397" s="67"/>
      <c r="Y1397" s="67"/>
      <c r="Z1397" s="67"/>
      <c r="AA1397" s="67"/>
      <c r="AB1397" s="67"/>
      <c r="AC1397" s="67"/>
      <c r="AD1397" s="67"/>
      <c r="AE1397" s="67"/>
      <c r="AF1397" s="67"/>
      <c r="AG1397" s="67"/>
      <c r="AH1397" s="67"/>
      <c r="AI1397" s="67"/>
      <c r="AK1397" s="67"/>
      <c r="AL1397" s="67"/>
      <c r="AM1397" s="67"/>
      <c r="AN1397" s="63" t="s">
        <v>4628</v>
      </c>
      <c r="AO1397" s="67"/>
      <c r="AP1397" s="67"/>
      <c r="AQ1397" s="67"/>
      <c r="AR1397" s="67"/>
      <c r="AS1397" s="67"/>
      <c r="AT1397" s="67"/>
      <c r="AU1397" s="67"/>
      <c r="AV1397" s="67"/>
      <c r="AW1397" s="67"/>
      <c r="AX1397" s="67"/>
      <c r="AY1397" s="67"/>
      <c r="AZ1397" s="37" t="str">
        <f>IFERROR(IF(COUNTA(H1397,I1397,J1397)=3,DATE(J1397,MATCH(I1397,{"Jan";"Feb";"Mar";"Apr";"May";"Jun";"Jul";"Aug";"Sep";"Oct";"Nov";"Dec"},0),H1397),""),"")</f>
        <v/>
      </c>
    </row>
    <row r="1398" spans="1:79" x14ac:dyDescent="0.25">
      <c r="A1398" s="51"/>
      <c r="B1398" s="23" t="s">
        <v>1499</v>
      </c>
      <c r="C1398" s="23" t="s">
        <v>1500</v>
      </c>
      <c r="D1398" s="23" t="s">
        <v>1501</v>
      </c>
      <c r="E1398" s="26"/>
      <c r="F1398" s="23" t="s">
        <v>1502</v>
      </c>
      <c r="G1398" s="26"/>
      <c r="H1398" s="23" t="s">
        <v>1503</v>
      </c>
      <c r="I1398" s="23" t="s">
        <v>1504</v>
      </c>
      <c r="J1398" s="23" t="s">
        <v>1505</v>
      </c>
      <c r="K1398" s="4"/>
      <c r="L1398" s="27"/>
      <c r="M1398" s="28"/>
      <c r="N1398" s="27"/>
      <c r="O1398" s="28"/>
      <c r="P1398" s="27"/>
      <c r="Q1398" s="51"/>
      <c r="R1398" s="67"/>
      <c r="S1398" s="67"/>
      <c r="T1398" s="67"/>
      <c r="U1398" s="67"/>
      <c r="V1398" s="67"/>
      <c r="W1398" s="67"/>
      <c r="X1398" s="67"/>
      <c r="Y1398" s="67"/>
      <c r="Z1398" s="67"/>
      <c r="AA1398" s="67"/>
      <c r="AB1398" s="67"/>
      <c r="AC1398" s="67"/>
      <c r="AD1398" s="67"/>
      <c r="AE1398" s="67"/>
      <c r="AF1398" s="67"/>
      <c r="AG1398" s="67"/>
      <c r="AH1398" s="67"/>
      <c r="AI1398" s="67"/>
      <c r="AK1398" s="67"/>
      <c r="AL1398" s="67"/>
      <c r="AM1398" s="67"/>
      <c r="AN1398" s="63" t="s">
        <v>4629</v>
      </c>
      <c r="AO1398" s="67"/>
      <c r="AP1398" s="67"/>
      <c r="AQ1398" s="67"/>
      <c r="AR1398" s="67"/>
      <c r="AS1398" s="67"/>
      <c r="AT1398" s="67"/>
      <c r="AU1398" s="67"/>
      <c r="AV1398" s="67"/>
      <c r="AW1398" s="67"/>
      <c r="AX1398" s="67"/>
      <c r="AY1398" s="67"/>
      <c r="AZ1398" s="37" t="str">
        <f>IFERROR(IF(COUNTA(H1398,I1398,J1398)=3,DATE(J1398,MATCH(I1398,{"Jan";"Feb";"Mar";"Apr";"May";"Jun";"Jul";"Aug";"Sep";"Oct";"Nov";"Dec"},0),H1398),""),"")</f>
        <v/>
      </c>
    </row>
    <row r="1399" spans="1:79" x14ac:dyDescent="0.25">
      <c r="A1399" s="51"/>
      <c r="B1399" s="90" t="str">
        <f ca="1">BA1399&amp;BB1399&amp;BC1399&amp;BD1399&amp;BE1399&amp;BF1399&amp;BG1399&amp;BH1399&amp;BI1399&amp;BJ1399&amp;BK1399&amp;BL1399&amp;BM1399</f>
        <v/>
      </c>
      <c r="C1399" s="91"/>
      <c r="D1399" s="91"/>
      <c r="E1399" s="91"/>
      <c r="F1399" s="91"/>
      <c r="G1399" s="91"/>
      <c r="H1399" s="91"/>
      <c r="I1399" s="91"/>
      <c r="J1399" s="91"/>
      <c r="K1399" s="91"/>
      <c r="L1399" s="91"/>
      <c r="M1399" s="91"/>
      <c r="N1399" s="91"/>
      <c r="O1399" s="91"/>
      <c r="P1399" s="91"/>
      <c r="Q1399" s="51"/>
      <c r="R1399" s="67"/>
      <c r="S1399" s="67"/>
      <c r="T1399" s="67"/>
      <c r="U1399" s="67"/>
      <c r="V1399" s="67"/>
      <c r="W1399" s="67"/>
      <c r="X1399" s="67"/>
      <c r="Y1399" s="67"/>
      <c r="Z1399" s="67"/>
      <c r="AA1399" s="67"/>
      <c r="AB1399" s="67"/>
      <c r="AC1399" s="67"/>
      <c r="AD1399" s="67"/>
      <c r="AE1399" s="67"/>
      <c r="AF1399" s="67"/>
      <c r="AG1399" s="67"/>
      <c r="AH1399" s="67"/>
      <c r="AI1399" s="67"/>
      <c r="AK1399" s="67"/>
      <c r="AL1399" s="67"/>
      <c r="AM1399" s="67"/>
      <c r="AN1399" s="63" t="s">
        <v>4630</v>
      </c>
      <c r="AO1399" s="67"/>
      <c r="AP1399" s="67"/>
      <c r="AQ1399" s="67"/>
      <c r="AR1399" s="67"/>
      <c r="AS1399" s="67"/>
      <c r="AT1399" s="67"/>
      <c r="AU1399" s="67"/>
      <c r="AV1399" s="67"/>
      <c r="AW1399" s="67"/>
      <c r="AX1399" s="67"/>
      <c r="AY1399" s="67"/>
      <c r="AZ1399" s="37" t="str">
        <f>IFERROR(IF(COUNTA(H1399,I1399,J1399)=3,DATE(J1399,MATCH(I1399,{"Jan";"Feb";"Mar";"Apr";"May";"Jun";"Jul";"Aug";"Sep";"Oct";"Nov";"Dec"},0),H1399),""),"")</f>
        <v/>
      </c>
      <c r="BA1399" s="37" t="str">
        <f>IF(AND(C1369="",H1397="",C1397&lt;&gt;""),"Please enter a complete visit or assessment date.  ","")</f>
        <v/>
      </c>
      <c r="BB1399" s="37" t="str">
        <f>IF(C1397="","",IF(AND(COUNTA(C1369,D1369,E1369)&gt;1,COUNTA(C1369,D1369,E1369)&lt;3),"Please enter a complete visit date.  ",IF(COUNTA(C1369,D1369,E1369)=0,"",IF(COUNTIF(AN$2:AN$7306,C1369&amp;D1369&amp;E1369)&gt;0,"","Enter a valid visit date.  "))))</f>
        <v/>
      </c>
      <c r="BC1399" s="37" t="str">
        <f>IF(AND(COUNTA(H1397,I1397,J1397)&gt;1,COUNTA(H1397,I1397,J1397)&lt;3),"Please enter a complete assessment date.  ",IF(COUNTA(H1397,I1397,J1397)=0,"",IF(COUNTIF(AN$2:AN$7306,H1397&amp;I1397&amp;J1397)&gt;0,"","Enter a valid assessment date.  ")))</f>
        <v/>
      </c>
      <c r="BD1399" s="37" t="str">
        <f t="shared" ref="BD1399" si="696">IF(AND(C1397="",H1397&amp;I1397&amp;H1397&amp;J1397&lt;&gt;""),"Information on this lesion exists, but no evaluation result is entered.  ","")</f>
        <v/>
      </c>
      <c r="BE1399" s="37" t="str">
        <f ca="1">IF(C1397="","",IF(AZ1369="","",IF(AZ1369&gt;NOW(),"Visit date is in the future.  ","")))</f>
        <v/>
      </c>
      <c r="BF1399" s="37" t="str">
        <f t="shared" ref="BF1399" ca="1" si="697">IF(AZ1397&lt;&gt;"",IF(AZ1397&gt;NOW(),"Assessment date is in the future.  ",""),"")</f>
        <v/>
      </c>
      <c r="BG1399" s="37" t="str">
        <f t="shared" ref="BG1399" si="698">IF(AND(C1397&lt;&gt;"",F1397&lt;&gt;""),"The result cannot be provided if indicated as Not Done.  ","")</f>
        <v/>
      </c>
      <c r="BH1399" s="37" t="str">
        <f>IF(AZ1369="","",IF(AZ1369&lt;=AZ1363,"Visit date is not after visit or assessment dates in the prior visit.  ",""))</f>
        <v/>
      </c>
      <c r="BI1399" s="37" t="str">
        <f>IF(AZ1397&lt;&gt;"",IF(AZ1397&lt;=AZ1363,"Assessment date is not after visit or assessment dates in the prior visit.  ",""),"")</f>
        <v/>
      </c>
      <c r="BJ1399" s="37" t="str">
        <f>IF(AND(C1366="",OR(C1397&lt;&gt;"",F1397&lt;&gt;"")),"The Visit ID is missing.  ","")</f>
        <v/>
      </c>
      <c r="BK1399" s="37" t="str">
        <f>IF(AND(OR(C1397&lt;&gt;"",F1397&lt;&gt;""),C$43=""),"No V0 lesion information exists for this same lesion (if you are adding a NEW lesion, go to New Lesion section).  ","")</f>
        <v/>
      </c>
      <c r="BL1399" s="37" t="str">
        <f t="shared" ref="BL1399" si="699">IF(AND(C1397&lt;&gt;"",D1397=""),"Select a Unit.  ","")</f>
        <v/>
      </c>
      <c r="BM1399" s="37" t="str">
        <f>IF(AND(C1397&lt;&gt;"",COUNTIF(AJ$2:AJ$21,C1366)&gt;1),"Visit ID already used.  ","")</f>
        <v/>
      </c>
      <c r="CA1399" s="37" t="e">
        <f ca="1">IF(BA1399&amp;BB1399&amp;BC1399&amp;BD1399&amp;BE1399&amp;BF1399&amp;BG1399&amp;BH1399&amp;BI1399&amp;BJ1399&amp;BK1399&amp;BL1399&amp;BM1399&amp;BN1399&amp;BO1399&amp;BP1399&amp;BQ1399&amp;BR1399&amp;BS1399&amp;BT1399&amp;BU1399&amp;#REF!&amp;BW1399&amp;BX1399&amp;BY1399&amp;BZ1399&lt;&gt;"","V9Issue","V9Clean")</f>
        <v>#REF!</v>
      </c>
    </row>
    <row r="1400" spans="1:79" x14ac:dyDescent="0.25">
      <c r="A1400" s="51"/>
      <c r="B1400" s="91"/>
      <c r="C1400" s="91"/>
      <c r="D1400" s="91"/>
      <c r="E1400" s="91"/>
      <c r="F1400" s="91"/>
      <c r="G1400" s="91"/>
      <c r="H1400" s="91"/>
      <c r="I1400" s="91"/>
      <c r="J1400" s="91"/>
      <c r="K1400" s="91"/>
      <c r="L1400" s="91"/>
      <c r="M1400" s="91"/>
      <c r="N1400" s="91"/>
      <c r="O1400" s="91"/>
      <c r="P1400" s="91"/>
      <c r="Q1400" s="51"/>
      <c r="R1400" s="67"/>
      <c r="S1400" s="67"/>
      <c r="T1400" s="67"/>
      <c r="U1400" s="67"/>
      <c r="V1400" s="67"/>
      <c r="W1400" s="67"/>
      <c r="X1400" s="67"/>
      <c r="Y1400" s="67"/>
      <c r="Z1400" s="67"/>
      <c r="AA1400" s="67"/>
      <c r="AB1400" s="67"/>
      <c r="AC1400" s="67"/>
      <c r="AD1400" s="67"/>
      <c r="AE1400" s="67"/>
      <c r="AF1400" s="67"/>
      <c r="AG1400" s="67"/>
      <c r="AH1400" s="67"/>
      <c r="AI1400" s="67"/>
      <c r="AK1400" s="67"/>
      <c r="AL1400" s="67"/>
      <c r="AM1400" s="67"/>
      <c r="AN1400" s="63" t="s">
        <v>4631</v>
      </c>
      <c r="AO1400" s="67"/>
      <c r="AP1400" s="67"/>
      <c r="AQ1400" s="67"/>
      <c r="AR1400" s="67"/>
      <c r="AS1400" s="67"/>
      <c r="AT1400" s="67"/>
      <c r="AU1400" s="67"/>
      <c r="AV1400" s="67"/>
      <c r="AW1400" s="67"/>
      <c r="AX1400" s="67"/>
      <c r="AY1400" s="67"/>
      <c r="AZ1400" s="37" t="str">
        <f>IFERROR(IF(COUNTA(H1400,I1400,J1400)=3,DATE(J1400,MATCH(I1400,{"Jan";"Feb";"Mar";"Apr";"May";"Jun";"Jul";"Aug";"Sep";"Oct";"Nov";"Dec"},0),H1400),""),"")</f>
        <v/>
      </c>
    </row>
    <row r="1401" spans="1:79" x14ac:dyDescent="0.25">
      <c r="A1401" s="51"/>
      <c r="B1401" s="4"/>
      <c r="C1401" s="25"/>
      <c r="D1401" s="25"/>
      <c r="E1401" s="25"/>
      <c r="F1401" s="25"/>
      <c r="G1401" s="4"/>
      <c r="H1401" s="19" t="s">
        <v>92</v>
      </c>
      <c r="I1401" s="4"/>
      <c r="J1401" s="4"/>
      <c r="K1401" s="4"/>
      <c r="L1401" s="51"/>
      <c r="M1401" s="4"/>
      <c r="N1401" s="4"/>
      <c r="O1401" s="4"/>
      <c r="P1401" s="4"/>
      <c r="Q1401" s="51"/>
      <c r="R1401" s="67"/>
      <c r="S1401" s="67"/>
      <c r="T1401" s="67"/>
      <c r="U1401" s="67"/>
      <c r="V1401" s="67"/>
      <c r="W1401" s="67"/>
      <c r="X1401" s="67"/>
      <c r="Y1401" s="67"/>
      <c r="Z1401" s="67"/>
      <c r="AA1401" s="67"/>
      <c r="AB1401" s="67"/>
      <c r="AC1401" s="67"/>
      <c r="AD1401" s="67"/>
      <c r="AE1401" s="67"/>
      <c r="AF1401" s="67"/>
      <c r="AG1401" s="67"/>
      <c r="AH1401" s="67"/>
      <c r="AI1401" s="67"/>
      <c r="AK1401" s="67"/>
      <c r="AL1401" s="67"/>
      <c r="AM1401" s="67"/>
      <c r="AN1401" s="63" t="s">
        <v>4632</v>
      </c>
      <c r="AO1401" s="67"/>
      <c r="AP1401" s="67"/>
      <c r="AQ1401" s="67"/>
      <c r="AR1401" s="67"/>
      <c r="AS1401" s="67"/>
      <c r="AT1401" s="67"/>
      <c r="AU1401" s="67"/>
      <c r="AV1401" s="67"/>
      <c r="AW1401" s="67"/>
      <c r="AX1401" s="67"/>
      <c r="AY1401" s="67"/>
      <c r="AZ1401" s="37" t="str">
        <f>IFERROR(IF(COUNTA(H1401,I1401,J1401)=3,DATE(J1401,MATCH(I1401,{"Jan";"Feb";"Mar";"Apr";"May";"Jun";"Jul";"Aug";"Sep";"Oct";"Nov";"Dec"},0),H1401),""),"")</f>
        <v/>
      </c>
    </row>
    <row r="1402" spans="1:79" x14ac:dyDescent="0.25">
      <c r="A1402" s="51"/>
      <c r="B1402" s="4"/>
      <c r="C1402" s="25" t="s">
        <v>35</v>
      </c>
      <c r="D1402" s="25" t="s">
        <v>36</v>
      </c>
      <c r="E1402" s="25"/>
      <c r="F1402" s="25" t="s">
        <v>315</v>
      </c>
      <c r="G1402" s="4"/>
      <c r="H1402" s="25" t="s">
        <v>47</v>
      </c>
      <c r="I1402" s="25" t="s">
        <v>48</v>
      </c>
      <c r="J1402" s="25" t="s">
        <v>49</v>
      </c>
      <c r="K1402" s="4"/>
      <c r="L1402" s="51"/>
      <c r="M1402" s="4"/>
      <c r="N1402" s="4"/>
      <c r="O1402" s="4"/>
      <c r="P1402" s="4"/>
      <c r="Q1402" s="51"/>
      <c r="R1402" s="67"/>
      <c r="S1402" s="67"/>
      <c r="T1402" s="67"/>
      <c r="U1402" s="67"/>
      <c r="V1402" s="67"/>
      <c r="W1402" s="67"/>
      <c r="X1402" s="67"/>
      <c r="Y1402" s="67"/>
      <c r="Z1402" s="67"/>
      <c r="AA1402" s="67"/>
      <c r="AB1402" s="67"/>
      <c r="AC1402" s="67"/>
      <c r="AD1402" s="67"/>
      <c r="AE1402" s="67"/>
      <c r="AF1402" s="67"/>
      <c r="AG1402" s="67"/>
      <c r="AH1402" s="67"/>
      <c r="AI1402" s="67"/>
      <c r="AK1402" s="67"/>
      <c r="AL1402" s="67"/>
      <c r="AM1402" s="67"/>
      <c r="AN1402" s="63" t="s">
        <v>4633</v>
      </c>
      <c r="AO1402" s="67"/>
      <c r="AP1402" s="67"/>
      <c r="AQ1402" s="67"/>
      <c r="AR1402" s="67"/>
      <c r="AS1402" s="67"/>
      <c r="AT1402" s="67"/>
      <c r="AU1402" s="67"/>
      <c r="AV1402" s="67"/>
      <c r="AW1402" s="67"/>
      <c r="AX1402" s="67"/>
      <c r="AY1402" s="67"/>
      <c r="AZ1402" s="37" t="str">
        <f>IFERROR(IF(COUNTA(H1402,I1402,J1402)=3,DATE(J1402,MATCH(I1402,{"Jan";"Feb";"Mar";"Apr";"May";"Jun";"Jul";"Aug";"Sep";"Oct";"Nov";"Dec"},0),H1402),""),"")</f>
        <v/>
      </c>
    </row>
    <row r="1403" spans="1:79" x14ac:dyDescent="0.25">
      <c r="A1403" s="51"/>
      <c r="B1403" s="34" t="str">
        <f xml:space="preserve"> C1366&amp;" Target Lesion (T6)"</f>
        <v>V9 Target Lesion (T6)</v>
      </c>
      <c r="C1403" s="16"/>
      <c r="D1403" s="15" t="s">
        <v>9</v>
      </c>
      <c r="E1403" s="4"/>
      <c r="F1403" s="17"/>
      <c r="G1403" s="4"/>
      <c r="H1403" s="32"/>
      <c r="I1403" s="32"/>
      <c r="J1403" s="32"/>
      <c r="K1403" s="4"/>
      <c r="L1403" s="51"/>
      <c r="M1403" s="51"/>
      <c r="N1403" s="51"/>
      <c r="O1403" s="51"/>
      <c r="P1403" s="51"/>
      <c r="Q1403" s="51"/>
      <c r="R1403" s="67"/>
      <c r="S1403" s="67"/>
      <c r="T1403" s="67"/>
      <c r="U1403" s="67"/>
      <c r="V1403" s="67"/>
      <c r="W1403" s="67"/>
      <c r="X1403" s="67"/>
      <c r="Y1403" s="67"/>
      <c r="Z1403" s="67"/>
      <c r="AA1403" s="67"/>
      <c r="AB1403" s="67"/>
      <c r="AC1403" s="67"/>
      <c r="AD1403" s="67"/>
      <c r="AE1403" s="67"/>
      <c r="AF1403" s="67"/>
      <c r="AG1403" s="67"/>
      <c r="AH1403" s="67"/>
      <c r="AI1403" s="67"/>
      <c r="AK1403" s="67"/>
      <c r="AL1403" s="67"/>
      <c r="AM1403" s="67"/>
      <c r="AN1403" s="63" t="s">
        <v>4634</v>
      </c>
      <c r="AO1403" s="67"/>
      <c r="AP1403" s="67"/>
      <c r="AQ1403" s="67"/>
      <c r="AR1403" s="67"/>
      <c r="AS1403" s="67"/>
      <c r="AT1403" s="67"/>
      <c r="AU1403" s="67"/>
      <c r="AV1403" s="67"/>
      <c r="AW1403" s="67"/>
      <c r="AX1403" s="67"/>
      <c r="AY1403" s="67"/>
      <c r="AZ1403" s="37" t="str">
        <f>IFERROR(IF(COUNTA(H1403,I1403,J1403)=3,DATE(J1403,MATCH(I1403,{"Jan";"Feb";"Mar";"Apr";"May";"Jun";"Jul";"Aug";"Sep";"Oct";"Nov";"Dec"},0),H1403),""),"")</f>
        <v/>
      </c>
    </row>
    <row r="1404" spans="1:79" x14ac:dyDescent="0.25">
      <c r="A1404" s="51"/>
      <c r="B1404" s="23" t="s">
        <v>1506</v>
      </c>
      <c r="C1404" s="23" t="s">
        <v>1507</v>
      </c>
      <c r="D1404" s="23" t="s">
        <v>1508</v>
      </c>
      <c r="E1404" s="26"/>
      <c r="F1404" s="23" t="s">
        <v>1509</v>
      </c>
      <c r="G1404" s="26"/>
      <c r="H1404" s="23" t="s">
        <v>1510</v>
      </c>
      <c r="I1404" s="23" t="s">
        <v>1511</v>
      </c>
      <c r="J1404" s="23" t="s">
        <v>1512</v>
      </c>
      <c r="K1404" s="4"/>
      <c r="L1404" s="27"/>
      <c r="M1404" s="28"/>
      <c r="N1404" s="27"/>
      <c r="O1404" s="28"/>
      <c r="P1404" s="27"/>
      <c r="Q1404" s="51"/>
      <c r="R1404" s="67"/>
      <c r="S1404" s="67"/>
      <c r="T1404" s="67"/>
      <c r="U1404" s="67"/>
      <c r="V1404" s="67"/>
      <c r="W1404" s="67"/>
      <c r="X1404" s="67"/>
      <c r="Y1404" s="67"/>
      <c r="Z1404" s="67"/>
      <c r="AA1404" s="67"/>
      <c r="AB1404" s="67"/>
      <c r="AC1404" s="67"/>
      <c r="AD1404" s="67"/>
      <c r="AE1404" s="67"/>
      <c r="AF1404" s="67"/>
      <c r="AG1404" s="67"/>
      <c r="AH1404" s="67"/>
      <c r="AI1404" s="67"/>
      <c r="AK1404" s="67"/>
      <c r="AL1404" s="67"/>
      <c r="AM1404" s="67"/>
      <c r="AN1404" s="63" t="s">
        <v>4635</v>
      </c>
      <c r="AO1404" s="67"/>
      <c r="AP1404" s="67"/>
      <c r="AQ1404" s="67"/>
      <c r="AR1404" s="67"/>
      <c r="AS1404" s="67"/>
      <c r="AT1404" s="67"/>
      <c r="AU1404" s="67"/>
      <c r="AV1404" s="67"/>
      <c r="AW1404" s="67"/>
      <c r="AX1404" s="67"/>
      <c r="AY1404" s="67"/>
      <c r="AZ1404" s="37" t="str">
        <f>IFERROR(IF(COUNTA(H1404,I1404,J1404)=3,DATE(J1404,MATCH(I1404,{"Jan";"Feb";"Mar";"Apr";"May";"Jun";"Jul";"Aug";"Sep";"Oct";"Nov";"Dec"},0),H1404),""),"")</f>
        <v/>
      </c>
    </row>
    <row r="1405" spans="1:79" x14ac:dyDescent="0.25">
      <c r="A1405" s="51"/>
      <c r="B1405" s="90" t="str">
        <f ca="1">BA1405&amp;BB1405&amp;BC1405&amp;BD1405&amp;BE1405&amp;BF1405&amp;BG1405&amp;BH1405&amp;BI1405&amp;BJ1405&amp;BK1405&amp;BL1405&amp;BM1405</f>
        <v/>
      </c>
      <c r="C1405" s="91"/>
      <c r="D1405" s="91"/>
      <c r="E1405" s="91"/>
      <c r="F1405" s="91"/>
      <c r="G1405" s="91"/>
      <c r="H1405" s="91"/>
      <c r="I1405" s="91"/>
      <c r="J1405" s="91"/>
      <c r="K1405" s="91"/>
      <c r="L1405" s="91"/>
      <c r="M1405" s="91"/>
      <c r="N1405" s="91"/>
      <c r="O1405" s="91"/>
      <c r="P1405" s="91"/>
      <c r="Q1405" s="51"/>
      <c r="R1405" s="67"/>
      <c r="S1405" s="67"/>
      <c r="T1405" s="67"/>
      <c r="U1405" s="67"/>
      <c r="V1405" s="67"/>
      <c r="W1405" s="67"/>
      <c r="X1405" s="67"/>
      <c r="Y1405" s="67"/>
      <c r="Z1405" s="67"/>
      <c r="AA1405" s="67"/>
      <c r="AB1405" s="67"/>
      <c r="AC1405" s="67"/>
      <c r="AD1405" s="67"/>
      <c r="AE1405" s="67"/>
      <c r="AF1405" s="67"/>
      <c r="AG1405" s="67"/>
      <c r="AH1405" s="67"/>
      <c r="AI1405" s="67"/>
      <c r="AK1405" s="67"/>
      <c r="AL1405" s="67"/>
      <c r="AM1405" s="67"/>
      <c r="AN1405" s="63" t="s">
        <v>4636</v>
      </c>
      <c r="AO1405" s="67"/>
      <c r="AP1405" s="67"/>
      <c r="AQ1405" s="67"/>
      <c r="AR1405" s="67"/>
      <c r="AS1405" s="67"/>
      <c r="AT1405" s="67"/>
      <c r="AU1405" s="67"/>
      <c r="AV1405" s="67"/>
      <c r="AW1405" s="67"/>
      <c r="AX1405" s="67"/>
      <c r="AY1405" s="67"/>
      <c r="AZ1405" s="37" t="str">
        <f>IFERROR(IF(COUNTA(H1405,I1405,J1405)=3,DATE(J1405,MATCH(I1405,{"Jan";"Feb";"Mar";"Apr";"May";"Jun";"Jul";"Aug";"Sep";"Oct";"Nov";"Dec"},0),H1405),""),"")</f>
        <v/>
      </c>
      <c r="BA1405" s="37" t="str">
        <f>IF(AND(C1369="",H1403="",C1403&lt;&gt;""),"Please enter a complete visit or assessment date.  ","")</f>
        <v/>
      </c>
      <c r="BB1405" s="37" t="str">
        <f>IF(C1403="","",IF(AND(COUNTA(C1369,D1369,E1369)&gt;1,COUNTA(C1369,D1369,E1369)&lt;3),"Please enter a complete visit date.  ",IF(COUNTA(C1369,D1369,E1369)=0,"",IF(COUNTIF(AN$2:AN$7306,C1369&amp;D1369&amp;E1369)&gt;0,"","Enter a valid visit date.  "))))</f>
        <v/>
      </c>
      <c r="BC1405" s="37" t="str">
        <f>IF(AND(COUNTA(H1403,I1403,J1403)&gt;1,COUNTA(H1403,I1403,J1403)&lt;3),"Please enter a complete assessment date.  ",IF(COUNTA(H1403,I1403,J1403)=0,"",IF(COUNTIF(AN$2:AN$7306,H1403&amp;I1403&amp;J1403)&gt;0,"","Enter a valid assessment date.  ")))</f>
        <v/>
      </c>
      <c r="BD1405" s="37" t="str">
        <f t="shared" ref="BD1405" si="700">IF(AND(C1403="",H1403&amp;I1403&amp;H1403&amp;J1403&lt;&gt;""),"Information on this lesion exists, but no evaluation result is entered.  ","")</f>
        <v/>
      </c>
      <c r="BE1405" s="37" t="str">
        <f ca="1">IF(C1403="","",IF(AZ1369="","",IF(AZ1369&gt;NOW(),"Visit date is in the future.  ","")))</f>
        <v/>
      </c>
      <c r="BF1405" s="37" t="str">
        <f t="shared" ref="BF1405" ca="1" si="701">IF(AZ1403&lt;&gt;"",IF(AZ1403&gt;NOW(),"Assessment date is in the future.  ",""),"")</f>
        <v/>
      </c>
      <c r="BG1405" s="37" t="str">
        <f t="shared" ref="BG1405" si="702">IF(AND(C1403&lt;&gt;"",F1403&lt;&gt;""),"The result cannot be provided if indicated as Not Done.  ","")</f>
        <v/>
      </c>
      <c r="BH1405" s="37" t="str">
        <f>IF(AZ1369="","",IF(AZ1369&lt;=AZ1363,"Visit date is not after visit or assessment dates in the prior visit.  ",""))</f>
        <v/>
      </c>
      <c r="BI1405" s="37" t="str">
        <f>IF(AZ1403&lt;&gt;"",IF(AZ1403&lt;=AZ1363,"Assessment date is not after visit or assessment dates in the prior visit.  ",""),"")</f>
        <v/>
      </c>
      <c r="BJ1405" s="37" t="str">
        <f>IF(AND(C1366="",OR(C1403&lt;&gt;"",F1403&lt;&gt;"")),"The Visit ID is missing.  ","")</f>
        <v/>
      </c>
      <c r="BK1405" s="37" t="str">
        <f>IF(AND(OR(C1403&lt;&gt;"",F1403&lt;&gt;""),C$49=""),"No V0 lesion information exists for this same lesion (if you are adding a NEW lesion, go to New Lesion section).  ","")</f>
        <v/>
      </c>
      <c r="BL1405" s="37" t="str">
        <f t="shared" ref="BL1405" si="703">IF(AND(C1403&lt;&gt;"",D1403=""),"Select a Unit.  ","")</f>
        <v/>
      </c>
      <c r="BM1405" s="37" t="str">
        <f t="shared" ref="BM1405" si="704">IF(AND(C1403&lt;&gt;"",COUNTIF(AJ$2:AJ$21,C1372)&gt;1),"Visit ID already used.  ","")</f>
        <v/>
      </c>
      <c r="CA1405" s="37" t="e">
        <f ca="1">IF(BA1405&amp;BB1405&amp;BC1405&amp;BD1405&amp;BE1405&amp;BF1405&amp;BG1405&amp;BH1405&amp;BI1405&amp;BJ1405&amp;BK1405&amp;BL1405&amp;BM1405&amp;BN1405&amp;BO1405&amp;BP1405&amp;BQ1405&amp;BR1405&amp;BS1405&amp;BT1405&amp;BU1405&amp;#REF!&amp;BW1405&amp;BX1405&amp;BY1405&amp;BZ1405&lt;&gt;"","V9Issue","V9Clean")</f>
        <v>#REF!</v>
      </c>
    </row>
    <row r="1406" spans="1:79" x14ac:dyDescent="0.25">
      <c r="A1406" s="51"/>
      <c r="B1406" s="91"/>
      <c r="C1406" s="91"/>
      <c r="D1406" s="91"/>
      <c r="E1406" s="91"/>
      <c r="F1406" s="91"/>
      <c r="G1406" s="91"/>
      <c r="H1406" s="91"/>
      <c r="I1406" s="91"/>
      <c r="J1406" s="91"/>
      <c r="K1406" s="91"/>
      <c r="L1406" s="91"/>
      <c r="M1406" s="91"/>
      <c r="N1406" s="91"/>
      <c r="O1406" s="91"/>
      <c r="P1406" s="91"/>
      <c r="Q1406" s="51"/>
      <c r="R1406" s="67"/>
      <c r="S1406" s="67"/>
      <c r="T1406" s="67"/>
      <c r="U1406" s="67"/>
      <c r="V1406" s="67"/>
      <c r="W1406" s="67"/>
      <c r="X1406" s="67"/>
      <c r="Y1406" s="67"/>
      <c r="Z1406" s="67"/>
      <c r="AA1406" s="67"/>
      <c r="AB1406" s="67"/>
      <c r="AC1406" s="67"/>
      <c r="AD1406" s="67"/>
      <c r="AE1406" s="67"/>
      <c r="AF1406" s="67"/>
      <c r="AG1406" s="67"/>
      <c r="AH1406" s="67"/>
      <c r="AI1406" s="67"/>
      <c r="AK1406" s="67"/>
      <c r="AL1406" s="67"/>
      <c r="AM1406" s="67"/>
      <c r="AN1406" s="63" t="s">
        <v>4637</v>
      </c>
      <c r="AO1406" s="67"/>
      <c r="AP1406" s="67"/>
      <c r="AQ1406" s="67"/>
      <c r="AR1406" s="67"/>
      <c r="AS1406" s="67"/>
      <c r="AT1406" s="67"/>
      <c r="AU1406" s="67"/>
      <c r="AV1406" s="67"/>
      <c r="AW1406" s="67"/>
      <c r="AX1406" s="67"/>
      <c r="AY1406" s="67"/>
      <c r="AZ1406" s="37" t="str">
        <f>IFERROR(IF(COUNTA(H1406,I1406,J1406)=3,DATE(J1406,MATCH(I1406,{"Jan";"Feb";"Mar";"Apr";"May";"Jun";"Jul";"Aug";"Sep";"Oct";"Nov";"Dec"},0),H1406),""),"")</f>
        <v/>
      </c>
    </row>
    <row r="1407" spans="1:79" x14ac:dyDescent="0.25">
      <c r="A1407" s="51"/>
      <c r="B1407" s="4"/>
      <c r="C1407" s="25"/>
      <c r="D1407" s="25"/>
      <c r="E1407" s="25"/>
      <c r="F1407" s="25"/>
      <c r="G1407" s="4"/>
      <c r="H1407" s="19" t="s">
        <v>92</v>
      </c>
      <c r="I1407" s="4"/>
      <c r="J1407" s="4"/>
      <c r="K1407" s="4"/>
      <c r="L1407" s="51"/>
      <c r="M1407" s="4"/>
      <c r="N1407" s="4"/>
      <c r="O1407" s="4"/>
      <c r="P1407" s="4"/>
      <c r="Q1407" s="51"/>
      <c r="R1407" s="67"/>
      <c r="S1407" s="67"/>
      <c r="T1407" s="67"/>
      <c r="U1407" s="67"/>
      <c r="V1407" s="67"/>
      <c r="W1407" s="67"/>
      <c r="X1407" s="67"/>
      <c r="Y1407" s="67"/>
      <c r="Z1407" s="67"/>
      <c r="AA1407" s="67"/>
      <c r="AB1407" s="67"/>
      <c r="AC1407" s="67"/>
      <c r="AD1407" s="67"/>
      <c r="AE1407" s="67"/>
      <c r="AF1407" s="67"/>
      <c r="AG1407" s="67"/>
      <c r="AH1407" s="67"/>
      <c r="AI1407" s="67"/>
      <c r="AK1407" s="67"/>
      <c r="AL1407" s="67"/>
      <c r="AM1407" s="67"/>
      <c r="AN1407" s="63" t="s">
        <v>4638</v>
      </c>
      <c r="AO1407" s="67"/>
      <c r="AP1407" s="67"/>
      <c r="AQ1407" s="67"/>
      <c r="AR1407" s="67"/>
      <c r="AS1407" s="67"/>
      <c r="AT1407" s="67"/>
      <c r="AU1407" s="67"/>
      <c r="AV1407" s="67"/>
      <c r="AW1407" s="67"/>
      <c r="AX1407" s="67"/>
      <c r="AY1407" s="67"/>
      <c r="AZ1407" s="37" t="str">
        <f>IFERROR(IF(COUNTA(H1407,I1407,J1407)=3,DATE(J1407,MATCH(I1407,{"Jan";"Feb";"Mar";"Apr";"May";"Jun";"Jul";"Aug";"Sep";"Oct";"Nov";"Dec"},0),H1407),""),"")</f>
        <v/>
      </c>
    </row>
    <row r="1408" spans="1:79" x14ac:dyDescent="0.25">
      <c r="A1408" s="51"/>
      <c r="B1408" s="4"/>
      <c r="C1408" s="25" t="s">
        <v>35</v>
      </c>
      <c r="D1408" s="25" t="s">
        <v>36</v>
      </c>
      <c r="E1408" s="25"/>
      <c r="F1408" s="25" t="s">
        <v>315</v>
      </c>
      <c r="G1408" s="4"/>
      <c r="H1408" s="25" t="s">
        <v>47</v>
      </c>
      <c r="I1408" s="25" t="s">
        <v>48</v>
      </c>
      <c r="J1408" s="25" t="s">
        <v>49</v>
      </c>
      <c r="K1408" s="4"/>
      <c r="L1408" s="51"/>
      <c r="M1408" s="4"/>
      <c r="N1408" s="4"/>
      <c r="O1408" s="4"/>
      <c r="P1408" s="4"/>
      <c r="Q1408" s="51"/>
      <c r="R1408" s="67"/>
      <c r="S1408" s="67"/>
      <c r="T1408" s="67"/>
      <c r="U1408" s="67"/>
      <c r="V1408" s="67"/>
      <c r="W1408" s="67"/>
      <c r="X1408" s="67"/>
      <c r="Y1408" s="67"/>
      <c r="Z1408" s="67"/>
      <c r="AA1408" s="67"/>
      <c r="AB1408" s="67"/>
      <c r="AC1408" s="67"/>
      <c r="AD1408" s="67"/>
      <c r="AE1408" s="67"/>
      <c r="AF1408" s="67"/>
      <c r="AG1408" s="67"/>
      <c r="AH1408" s="67"/>
      <c r="AI1408" s="67"/>
      <c r="AK1408" s="67"/>
      <c r="AL1408" s="67"/>
      <c r="AM1408" s="67"/>
      <c r="AN1408" s="63" t="s">
        <v>4639</v>
      </c>
      <c r="AO1408" s="67"/>
      <c r="AP1408" s="67"/>
      <c r="AQ1408" s="67"/>
      <c r="AR1408" s="67"/>
      <c r="AS1408" s="67"/>
      <c r="AT1408" s="67"/>
      <c r="AU1408" s="67"/>
      <c r="AV1408" s="67"/>
      <c r="AW1408" s="67"/>
      <c r="AX1408" s="67"/>
      <c r="AY1408" s="67"/>
      <c r="AZ1408" s="37" t="str">
        <f>IFERROR(IF(COUNTA(H1408,I1408,J1408)=3,DATE(J1408,MATCH(I1408,{"Jan";"Feb";"Mar";"Apr";"May";"Jun";"Jul";"Aug";"Sep";"Oct";"Nov";"Dec"},0),H1408),""),"")</f>
        <v/>
      </c>
    </row>
    <row r="1409" spans="1:79" x14ac:dyDescent="0.25">
      <c r="A1409" s="51"/>
      <c r="B1409" s="34" t="str">
        <f xml:space="preserve"> C1366&amp;"  Target Lesion (T7)"</f>
        <v>V9  Target Lesion (T7)</v>
      </c>
      <c r="C1409" s="16"/>
      <c r="D1409" s="15" t="s">
        <v>9</v>
      </c>
      <c r="E1409" s="4"/>
      <c r="F1409" s="17"/>
      <c r="G1409" s="4"/>
      <c r="H1409" s="32"/>
      <c r="I1409" s="32"/>
      <c r="J1409" s="32"/>
      <c r="K1409" s="4"/>
      <c r="L1409" s="51"/>
      <c r="M1409" s="51"/>
      <c r="N1409" s="51"/>
      <c r="O1409" s="51"/>
      <c r="P1409" s="51"/>
      <c r="Q1409" s="51"/>
      <c r="R1409" s="67"/>
      <c r="S1409" s="67"/>
      <c r="T1409" s="67"/>
      <c r="U1409" s="67"/>
      <c r="V1409" s="67"/>
      <c r="W1409" s="67"/>
      <c r="X1409" s="67"/>
      <c r="Y1409" s="67"/>
      <c r="Z1409" s="67"/>
      <c r="AA1409" s="67"/>
      <c r="AB1409" s="67"/>
      <c r="AC1409" s="67"/>
      <c r="AD1409" s="67"/>
      <c r="AE1409" s="67"/>
      <c r="AF1409" s="67"/>
      <c r="AG1409" s="67"/>
      <c r="AH1409" s="67"/>
      <c r="AI1409" s="67"/>
      <c r="AK1409" s="67"/>
      <c r="AL1409" s="67"/>
      <c r="AM1409" s="67"/>
      <c r="AN1409" s="63" t="s">
        <v>4640</v>
      </c>
      <c r="AO1409" s="67"/>
      <c r="AP1409" s="67"/>
      <c r="AQ1409" s="67"/>
      <c r="AR1409" s="67"/>
      <c r="AS1409" s="67"/>
      <c r="AT1409" s="67"/>
      <c r="AU1409" s="67"/>
      <c r="AV1409" s="67"/>
      <c r="AW1409" s="67"/>
      <c r="AX1409" s="67"/>
      <c r="AY1409" s="67"/>
      <c r="AZ1409" s="37" t="str">
        <f>IFERROR(IF(COUNTA(H1409,I1409,J1409)=3,DATE(J1409,MATCH(I1409,{"Jan";"Feb";"Mar";"Apr";"May";"Jun";"Jul";"Aug";"Sep";"Oct";"Nov";"Dec"},0),H1409),""),"")</f>
        <v/>
      </c>
    </row>
    <row r="1410" spans="1:79" x14ac:dyDescent="0.25">
      <c r="A1410" s="51"/>
      <c r="B1410" s="23" t="s">
        <v>1513</v>
      </c>
      <c r="C1410" s="23" t="s">
        <v>1514</v>
      </c>
      <c r="D1410" s="23" t="s">
        <v>1515</v>
      </c>
      <c r="E1410" s="26"/>
      <c r="F1410" s="23" t="s">
        <v>1516</v>
      </c>
      <c r="G1410" s="26"/>
      <c r="H1410" s="23" t="s">
        <v>1517</v>
      </c>
      <c r="I1410" s="23" t="s">
        <v>1518</v>
      </c>
      <c r="J1410" s="23" t="s">
        <v>1519</v>
      </c>
      <c r="K1410" s="4"/>
      <c r="L1410" s="27"/>
      <c r="M1410" s="28"/>
      <c r="N1410" s="27"/>
      <c r="O1410" s="28"/>
      <c r="P1410" s="27"/>
      <c r="Q1410" s="51"/>
      <c r="R1410" s="67"/>
      <c r="S1410" s="67"/>
      <c r="T1410" s="67"/>
      <c r="U1410" s="67"/>
      <c r="V1410" s="67"/>
      <c r="W1410" s="67"/>
      <c r="X1410" s="67"/>
      <c r="Y1410" s="67"/>
      <c r="Z1410" s="67"/>
      <c r="AA1410" s="67"/>
      <c r="AB1410" s="67"/>
      <c r="AC1410" s="67"/>
      <c r="AD1410" s="67"/>
      <c r="AE1410" s="67"/>
      <c r="AF1410" s="67"/>
      <c r="AG1410" s="67"/>
      <c r="AH1410" s="67"/>
      <c r="AI1410" s="67"/>
      <c r="AK1410" s="67"/>
      <c r="AL1410" s="67"/>
      <c r="AM1410" s="67"/>
      <c r="AN1410" s="63" t="s">
        <v>4641</v>
      </c>
      <c r="AO1410" s="67"/>
      <c r="AP1410" s="67"/>
      <c r="AQ1410" s="67"/>
      <c r="AR1410" s="67"/>
      <c r="AS1410" s="67"/>
      <c r="AT1410" s="67"/>
      <c r="AU1410" s="67"/>
      <c r="AV1410" s="67"/>
      <c r="AW1410" s="67"/>
      <c r="AX1410" s="67"/>
      <c r="AY1410" s="67"/>
      <c r="AZ1410" s="37" t="str">
        <f>IFERROR(IF(COUNTA(H1410,I1410,J1410)=3,DATE(J1410,MATCH(I1410,{"Jan";"Feb";"Mar";"Apr";"May";"Jun";"Jul";"Aug";"Sep";"Oct";"Nov";"Dec"},0),H1410),""),"")</f>
        <v/>
      </c>
    </row>
    <row r="1411" spans="1:79" x14ac:dyDescent="0.25">
      <c r="A1411" s="51"/>
      <c r="B1411" s="90" t="str">
        <f ca="1">BA1411&amp;BB1411&amp;BC1411&amp;BD1411&amp;BE1411&amp;BF1411&amp;BG1411&amp;BH1411&amp;BI1411&amp;BJ1411&amp;BK1411&amp;BL1411&amp;BM1411</f>
        <v/>
      </c>
      <c r="C1411" s="91"/>
      <c r="D1411" s="91"/>
      <c r="E1411" s="91"/>
      <c r="F1411" s="91"/>
      <c r="G1411" s="91"/>
      <c r="H1411" s="91"/>
      <c r="I1411" s="91"/>
      <c r="J1411" s="91"/>
      <c r="K1411" s="91"/>
      <c r="L1411" s="91"/>
      <c r="M1411" s="91"/>
      <c r="N1411" s="91"/>
      <c r="O1411" s="91"/>
      <c r="P1411" s="91"/>
      <c r="Q1411" s="51"/>
      <c r="R1411" s="67"/>
      <c r="S1411" s="67"/>
      <c r="T1411" s="67"/>
      <c r="U1411" s="67"/>
      <c r="V1411" s="67"/>
      <c r="W1411" s="67"/>
      <c r="X1411" s="67"/>
      <c r="Y1411" s="67"/>
      <c r="Z1411" s="67"/>
      <c r="AA1411" s="67"/>
      <c r="AB1411" s="67"/>
      <c r="AC1411" s="67"/>
      <c r="AD1411" s="67"/>
      <c r="AE1411" s="67"/>
      <c r="AF1411" s="67"/>
      <c r="AG1411" s="67"/>
      <c r="AH1411" s="67"/>
      <c r="AI1411" s="67"/>
      <c r="AK1411" s="67"/>
      <c r="AL1411" s="67"/>
      <c r="AM1411" s="67"/>
      <c r="AN1411" s="63" t="s">
        <v>4642</v>
      </c>
      <c r="AO1411" s="67"/>
      <c r="AP1411" s="67"/>
      <c r="AQ1411" s="67"/>
      <c r="AR1411" s="67"/>
      <c r="AS1411" s="67"/>
      <c r="AT1411" s="67"/>
      <c r="AU1411" s="67"/>
      <c r="AV1411" s="67"/>
      <c r="AW1411" s="67"/>
      <c r="AX1411" s="67"/>
      <c r="AY1411" s="67"/>
      <c r="AZ1411" s="37" t="str">
        <f>IFERROR(IF(COUNTA(H1411,I1411,J1411)=3,DATE(J1411,MATCH(I1411,{"Jan";"Feb";"Mar";"Apr";"May";"Jun";"Jul";"Aug";"Sep";"Oct";"Nov";"Dec"},0),H1411),""),"")</f>
        <v/>
      </c>
      <c r="BA1411" s="37" t="str">
        <f>IF(AND(C1369="",H1409="",C1409&lt;&gt;""),"Please enter a complete visit or assessment date.  ","")</f>
        <v/>
      </c>
      <c r="BB1411" s="37" t="str">
        <f>IF(C1409="","",IF(AND(COUNTA(C1369,D1369,E1369)&gt;1,COUNTA(C1369,D1369,E1369)&lt;3),"Please enter a complete visit date.  ",IF(COUNTA(C1369,D1369,E1369)=0,"",IF(COUNTIF(AN$2:AN$7306,C1369&amp;D1369&amp;E1369)&gt;0,"","Enter a valid visit date.  "))))</f>
        <v/>
      </c>
      <c r="BC1411" s="37" t="str">
        <f>IF(AND(COUNTA(H1409,I1409,J1409)&gt;1,COUNTA(H1409,I1409,J1409)&lt;3),"Please enter a complete assessment date.  ",IF(COUNTA(H1409,I1409,J1409)=0,"",IF(COUNTIF(AN$2:AN$7306,H1409&amp;I1409&amp;J1409)&gt;0,"","Enter a valid assessment date.  ")))</f>
        <v/>
      </c>
      <c r="BD1411" s="37" t="str">
        <f t="shared" ref="BD1411" si="705">IF(AND(C1409="",H1409&amp;I1409&amp;H1409&amp;J1409&lt;&gt;""),"Information on this lesion exists, but no evaluation result is entered.  ","")</f>
        <v/>
      </c>
      <c r="BE1411" s="37" t="str">
        <f ca="1">IF(C1409="","",IF(AZ1369="","",IF(AZ1369&gt;NOW(),"Visit date is in the future.  ","")))</f>
        <v/>
      </c>
      <c r="BF1411" s="37" t="str">
        <f t="shared" ref="BF1411" ca="1" si="706">IF(AZ1409&lt;&gt;"",IF(AZ1409&gt;NOW(),"Assessment date is in the future.  ",""),"")</f>
        <v/>
      </c>
      <c r="BG1411" s="37" t="str">
        <f t="shared" ref="BG1411" si="707">IF(AND(C1409&lt;&gt;"",F1409&lt;&gt;""),"The result cannot be provided if indicated as Not Done.  ","")</f>
        <v/>
      </c>
      <c r="BH1411" s="37" t="str">
        <f>IF(AZ1369="","",IF(AZ1369&lt;=AZ1363,"Visit date is not after visit or assessment dates in the prior visit.  ",""))</f>
        <v/>
      </c>
      <c r="BI1411" s="37" t="str">
        <f>IF(AZ1409&lt;&gt;"",IF(AZ1409&lt;=AZ1363,"Assessment date is not after visit or assessment dates in the prior visit.  ",""),"")</f>
        <v/>
      </c>
      <c r="BJ1411" s="37" t="str">
        <f>IF(AND(C1366="",OR(C1409&lt;&gt;"",F1409&lt;&gt;"")),"The Visit ID is missing.  ","")</f>
        <v/>
      </c>
      <c r="BK1411" s="37" t="str">
        <f>IF(AND(OR(C1409&lt;&gt;"",F1409&lt;&gt;""),C$55=""),"No V0 lesion information exists for this same lesion (if you are adding a NEW lesion, go to New Lesion section).  ","")</f>
        <v/>
      </c>
      <c r="BL1411" s="37" t="str">
        <f t="shared" ref="BL1411" si="708">IF(AND(C1409&lt;&gt;"",D1409=""),"Select a Unit.  ","")</f>
        <v/>
      </c>
      <c r="BM1411" s="37" t="str">
        <f>IF(AND(C1409&lt;&gt;"",COUNTIF(AJ$2:AJ$21,C1366)&gt;1),"Visit ID already used.  ","")</f>
        <v/>
      </c>
      <c r="CA1411" s="37" t="e">
        <f ca="1">IF(BA1411&amp;BB1411&amp;BC1411&amp;BD1411&amp;BE1411&amp;BF1411&amp;BG1411&amp;BH1411&amp;BI1411&amp;BJ1411&amp;BK1411&amp;BL1411&amp;BM1411&amp;BN1411&amp;BO1411&amp;BP1411&amp;BQ1411&amp;BR1411&amp;BS1411&amp;BT1411&amp;BU1411&amp;#REF!&amp;BW1411&amp;BX1411&amp;BY1411&amp;BZ1411&lt;&gt;"","V9Issue","V9Clean")</f>
        <v>#REF!</v>
      </c>
    </row>
    <row r="1412" spans="1:79" x14ac:dyDescent="0.25">
      <c r="A1412" s="51"/>
      <c r="B1412" s="91"/>
      <c r="C1412" s="91"/>
      <c r="D1412" s="91"/>
      <c r="E1412" s="91"/>
      <c r="F1412" s="91"/>
      <c r="G1412" s="91"/>
      <c r="H1412" s="91"/>
      <c r="I1412" s="91"/>
      <c r="J1412" s="91"/>
      <c r="K1412" s="91"/>
      <c r="L1412" s="91"/>
      <c r="M1412" s="91"/>
      <c r="N1412" s="91"/>
      <c r="O1412" s="91"/>
      <c r="P1412" s="91"/>
      <c r="Q1412" s="51"/>
      <c r="R1412" s="67"/>
      <c r="S1412" s="67"/>
      <c r="T1412" s="67"/>
      <c r="U1412" s="67"/>
      <c r="V1412" s="67"/>
      <c r="W1412" s="67"/>
      <c r="X1412" s="67"/>
      <c r="Y1412" s="67"/>
      <c r="Z1412" s="67"/>
      <c r="AA1412" s="67"/>
      <c r="AB1412" s="67"/>
      <c r="AC1412" s="67"/>
      <c r="AD1412" s="67"/>
      <c r="AE1412" s="67"/>
      <c r="AF1412" s="67"/>
      <c r="AG1412" s="67"/>
      <c r="AH1412" s="67"/>
      <c r="AI1412" s="67"/>
      <c r="AK1412" s="67"/>
      <c r="AL1412" s="67"/>
      <c r="AM1412" s="67"/>
      <c r="AN1412" s="63" t="s">
        <v>4643</v>
      </c>
      <c r="AO1412" s="67"/>
      <c r="AP1412" s="67"/>
      <c r="AQ1412" s="67"/>
      <c r="AR1412" s="67"/>
      <c r="AS1412" s="67"/>
      <c r="AT1412" s="67"/>
      <c r="AU1412" s="67"/>
      <c r="AV1412" s="67"/>
      <c r="AW1412" s="67"/>
      <c r="AX1412" s="67"/>
      <c r="AY1412" s="67"/>
      <c r="AZ1412" s="37" t="str">
        <f>IFERROR(IF(COUNTA(H1412,I1412,J1412)=3,DATE(J1412,MATCH(I1412,{"Jan";"Feb";"Mar";"Apr";"May";"Jun";"Jul";"Aug";"Sep";"Oct";"Nov";"Dec"},0),H1412),""),"")</f>
        <v/>
      </c>
    </row>
    <row r="1413" spans="1:79" x14ac:dyDescent="0.25">
      <c r="A1413" s="51"/>
      <c r="B1413" s="4"/>
      <c r="C1413" s="25"/>
      <c r="D1413" s="25"/>
      <c r="E1413" s="25"/>
      <c r="F1413" s="25"/>
      <c r="G1413" s="4"/>
      <c r="H1413" s="19" t="s">
        <v>92</v>
      </c>
      <c r="I1413" s="4"/>
      <c r="J1413" s="4"/>
      <c r="K1413" s="4"/>
      <c r="L1413" s="51"/>
      <c r="M1413" s="4"/>
      <c r="N1413" s="4"/>
      <c r="O1413" s="4"/>
      <c r="P1413" s="4"/>
      <c r="Q1413" s="51"/>
      <c r="R1413" s="67"/>
      <c r="S1413" s="67"/>
      <c r="T1413" s="67"/>
      <c r="U1413" s="67"/>
      <c r="V1413" s="67"/>
      <c r="W1413" s="67"/>
      <c r="X1413" s="67"/>
      <c r="Y1413" s="67"/>
      <c r="Z1413" s="67"/>
      <c r="AA1413" s="67"/>
      <c r="AB1413" s="67"/>
      <c r="AC1413" s="67"/>
      <c r="AD1413" s="67"/>
      <c r="AE1413" s="67"/>
      <c r="AF1413" s="67"/>
      <c r="AG1413" s="67"/>
      <c r="AH1413" s="67"/>
      <c r="AI1413" s="67"/>
      <c r="AK1413" s="67"/>
      <c r="AL1413" s="67"/>
      <c r="AM1413" s="67"/>
      <c r="AN1413" s="63" t="s">
        <v>4644</v>
      </c>
      <c r="AO1413" s="67"/>
      <c r="AP1413" s="67"/>
      <c r="AQ1413" s="67"/>
      <c r="AR1413" s="67"/>
      <c r="AS1413" s="67"/>
      <c r="AT1413" s="67"/>
      <c r="AU1413" s="67"/>
      <c r="AV1413" s="67"/>
      <c r="AW1413" s="67"/>
      <c r="AX1413" s="67"/>
      <c r="AY1413" s="67"/>
      <c r="AZ1413" s="37" t="str">
        <f>IFERROR(IF(COUNTA(H1413,I1413,J1413)=3,DATE(J1413,MATCH(I1413,{"Jan";"Feb";"Mar";"Apr";"May";"Jun";"Jul";"Aug";"Sep";"Oct";"Nov";"Dec"},0),H1413),""),"")</f>
        <v/>
      </c>
    </row>
    <row r="1414" spans="1:79" x14ac:dyDescent="0.25">
      <c r="A1414" s="51"/>
      <c r="B1414" s="4"/>
      <c r="C1414" s="25" t="s">
        <v>35</v>
      </c>
      <c r="D1414" s="25" t="s">
        <v>36</v>
      </c>
      <c r="E1414" s="25"/>
      <c r="F1414" s="25" t="s">
        <v>315</v>
      </c>
      <c r="G1414" s="4"/>
      <c r="H1414" s="25" t="s">
        <v>47</v>
      </c>
      <c r="I1414" s="25" t="s">
        <v>48</v>
      </c>
      <c r="J1414" s="25" t="s">
        <v>49</v>
      </c>
      <c r="K1414" s="4"/>
      <c r="L1414" s="51"/>
      <c r="M1414" s="4"/>
      <c r="N1414" s="4"/>
      <c r="O1414" s="4"/>
      <c r="P1414" s="4"/>
      <c r="Q1414" s="51"/>
      <c r="R1414" s="67"/>
      <c r="S1414" s="67"/>
      <c r="T1414" s="67"/>
      <c r="U1414" s="67"/>
      <c r="V1414" s="67"/>
      <c r="W1414" s="67"/>
      <c r="X1414" s="67"/>
      <c r="Y1414" s="67"/>
      <c r="Z1414" s="67"/>
      <c r="AA1414" s="67"/>
      <c r="AB1414" s="67"/>
      <c r="AC1414" s="67"/>
      <c r="AD1414" s="67"/>
      <c r="AE1414" s="67"/>
      <c r="AF1414" s="67"/>
      <c r="AG1414" s="67"/>
      <c r="AH1414" s="67"/>
      <c r="AI1414" s="67"/>
      <c r="AK1414" s="67"/>
      <c r="AL1414" s="67"/>
      <c r="AM1414" s="67"/>
      <c r="AN1414" s="63" t="s">
        <v>4645</v>
      </c>
      <c r="AO1414" s="67"/>
      <c r="AP1414" s="67"/>
      <c r="AQ1414" s="67"/>
      <c r="AR1414" s="67"/>
      <c r="AS1414" s="67"/>
      <c r="AT1414" s="67"/>
      <c r="AU1414" s="67"/>
      <c r="AV1414" s="67"/>
      <c r="AW1414" s="67"/>
      <c r="AX1414" s="67"/>
      <c r="AY1414" s="67"/>
      <c r="AZ1414" s="37" t="str">
        <f>IFERROR(IF(COUNTA(H1414,I1414,J1414)=3,DATE(J1414,MATCH(I1414,{"Jan";"Feb";"Mar";"Apr";"May";"Jun";"Jul";"Aug";"Sep";"Oct";"Nov";"Dec"},0),H1414),""),"")</f>
        <v/>
      </c>
    </row>
    <row r="1415" spans="1:79" x14ac:dyDescent="0.25">
      <c r="A1415" s="51"/>
      <c r="B1415" s="34" t="str">
        <f xml:space="preserve"> C1366&amp;"  Target Lesion (T8)"</f>
        <v>V9  Target Lesion (T8)</v>
      </c>
      <c r="C1415" s="16"/>
      <c r="D1415" s="15" t="s">
        <v>9</v>
      </c>
      <c r="E1415" s="4"/>
      <c r="F1415" s="17"/>
      <c r="G1415" s="4"/>
      <c r="H1415" s="32"/>
      <c r="I1415" s="32"/>
      <c r="J1415" s="32"/>
      <c r="K1415" s="4"/>
      <c r="L1415" s="51"/>
      <c r="M1415" s="51"/>
      <c r="N1415" s="51"/>
      <c r="O1415" s="51"/>
      <c r="P1415" s="51"/>
      <c r="Q1415" s="51"/>
      <c r="R1415" s="67"/>
      <c r="S1415" s="67"/>
      <c r="T1415" s="67"/>
      <c r="U1415" s="67"/>
      <c r="V1415" s="67"/>
      <c r="W1415" s="67"/>
      <c r="X1415" s="67"/>
      <c r="Y1415" s="67"/>
      <c r="Z1415" s="67"/>
      <c r="AA1415" s="67"/>
      <c r="AB1415" s="67"/>
      <c r="AC1415" s="67"/>
      <c r="AD1415" s="67"/>
      <c r="AE1415" s="67"/>
      <c r="AF1415" s="67"/>
      <c r="AG1415" s="67"/>
      <c r="AH1415" s="67"/>
      <c r="AI1415" s="67"/>
      <c r="AK1415" s="67"/>
      <c r="AL1415" s="67"/>
      <c r="AM1415" s="67"/>
      <c r="AN1415" s="63" t="s">
        <v>4646</v>
      </c>
      <c r="AO1415" s="67"/>
      <c r="AP1415" s="67"/>
      <c r="AQ1415" s="67"/>
      <c r="AR1415" s="67"/>
      <c r="AS1415" s="67"/>
      <c r="AT1415" s="67"/>
      <c r="AU1415" s="67"/>
      <c r="AV1415" s="67"/>
      <c r="AW1415" s="67"/>
      <c r="AX1415" s="67"/>
      <c r="AY1415" s="67"/>
      <c r="AZ1415" s="37" t="str">
        <f>IFERROR(IF(COUNTA(H1415,I1415,J1415)=3,DATE(J1415,MATCH(I1415,{"Jan";"Feb";"Mar";"Apr";"May";"Jun";"Jul";"Aug";"Sep";"Oct";"Nov";"Dec"},0),H1415),""),"")</f>
        <v/>
      </c>
    </row>
    <row r="1416" spans="1:79" x14ac:dyDescent="0.25">
      <c r="A1416" s="51"/>
      <c r="B1416" s="23" t="s">
        <v>1520</v>
      </c>
      <c r="C1416" s="23" t="s">
        <v>1521</v>
      </c>
      <c r="D1416" s="23" t="s">
        <v>1522</v>
      </c>
      <c r="E1416" s="26"/>
      <c r="F1416" s="23" t="s">
        <v>1523</v>
      </c>
      <c r="G1416" s="26"/>
      <c r="H1416" s="23" t="s">
        <v>1524</v>
      </c>
      <c r="I1416" s="23" t="s">
        <v>1525</v>
      </c>
      <c r="J1416" s="23" t="s">
        <v>1526</v>
      </c>
      <c r="K1416" s="4"/>
      <c r="L1416" s="27"/>
      <c r="M1416" s="28"/>
      <c r="N1416" s="27"/>
      <c r="O1416" s="28"/>
      <c r="P1416" s="27"/>
      <c r="Q1416" s="51"/>
      <c r="R1416" s="67"/>
      <c r="S1416" s="67"/>
      <c r="T1416" s="67"/>
      <c r="U1416" s="67"/>
      <c r="V1416" s="67"/>
      <c r="W1416" s="67"/>
      <c r="X1416" s="67"/>
      <c r="Y1416" s="67"/>
      <c r="Z1416" s="67"/>
      <c r="AA1416" s="67"/>
      <c r="AB1416" s="67"/>
      <c r="AC1416" s="67"/>
      <c r="AD1416" s="67"/>
      <c r="AE1416" s="67"/>
      <c r="AF1416" s="67"/>
      <c r="AG1416" s="67"/>
      <c r="AH1416" s="67"/>
      <c r="AI1416" s="67"/>
      <c r="AK1416" s="67"/>
      <c r="AL1416" s="67"/>
      <c r="AM1416" s="67"/>
      <c r="AN1416" s="63" t="s">
        <v>4647</v>
      </c>
      <c r="AO1416" s="67"/>
      <c r="AP1416" s="67"/>
      <c r="AQ1416" s="67"/>
      <c r="AR1416" s="67"/>
      <c r="AS1416" s="67"/>
      <c r="AT1416" s="67"/>
      <c r="AU1416" s="67"/>
      <c r="AV1416" s="67"/>
      <c r="AW1416" s="67"/>
      <c r="AX1416" s="67"/>
      <c r="AY1416" s="67"/>
      <c r="AZ1416" s="37" t="str">
        <f>IFERROR(IF(COUNTA(H1416,I1416,J1416)=3,DATE(J1416,MATCH(I1416,{"Jan";"Feb";"Mar";"Apr";"May";"Jun";"Jul";"Aug";"Sep";"Oct";"Nov";"Dec"},0),H1416),""),"")</f>
        <v/>
      </c>
    </row>
    <row r="1417" spans="1:79" x14ac:dyDescent="0.25">
      <c r="A1417" s="51"/>
      <c r="B1417" s="90" t="str">
        <f ca="1">BA1417&amp;BB1417&amp;BC1417&amp;BD1417&amp;BE1417&amp;BF1417&amp;BG1417&amp;BH1417&amp;BI1417&amp;BJ1417&amp;BK1417&amp;BL1417&amp;BM1417</f>
        <v/>
      </c>
      <c r="C1417" s="91"/>
      <c r="D1417" s="91"/>
      <c r="E1417" s="91"/>
      <c r="F1417" s="91"/>
      <c r="G1417" s="91"/>
      <c r="H1417" s="91"/>
      <c r="I1417" s="91"/>
      <c r="J1417" s="91"/>
      <c r="K1417" s="91"/>
      <c r="L1417" s="91"/>
      <c r="M1417" s="91"/>
      <c r="N1417" s="91"/>
      <c r="O1417" s="91"/>
      <c r="P1417" s="91"/>
      <c r="Q1417" s="51"/>
      <c r="R1417" s="67"/>
      <c r="S1417" s="67"/>
      <c r="T1417" s="67"/>
      <c r="U1417" s="67"/>
      <c r="V1417" s="67"/>
      <c r="W1417" s="67"/>
      <c r="X1417" s="67"/>
      <c r="Y1417" s="67"/>
      <c r="Z1417" s="67"/>
      <c r="AA1417" s="67"/>
      <c r="AB1417" s="67"/>
      <c r="AC1417" s="67"/>
      <c r="AD1417" s="67"/>
      <c r="AE1417" s="67"/>
      <c r="AF1417" s="67"/>
      <c r="AG1417" s="67"/>
      <c r="AH1417" s="67"/>
      <c r="AI1417" s="67"/>
      <c r="AK1417" s="67"/>
      <c r="AL1417" s="67"/>
      <c r="AM1417" s="67"/>
      <c r="AN1417" s="63" t="s">
        <v>4648</v>
      </c>
      <c r="AO1417" s="67"/>
      <c r="AP1417" s="67"/>
      <c r="AQ1417" s="67"/>
      <c r="AR1417" s="67"/>
      <c r="AS1417" s="67"/>
      <c r="AT1417" s="67"/>
      <c r="AU1417" s="67"/>
      <c r="AV1417" s="67"/>
      <c r="AW1417" s="67"/>
      <c r="AX1417" s="67"/>
      <c r="AY1417" s="67"/>
      <c r="AZ1417" s="37" t="str">
        <f>IFERROR(IF(COUNTA(H1417,I1417,J1417)=3,DATE(J1417,MATCH(I1417,{"Jan";"Feb";"Mar";"Apr";"May";"Jun";"Jul";"Aug";"Sep";"Oct";"Nov";"Dec"},0),H1417),""),"")</f>
        <v/>
      </c>
      <c r="BA1417" s="37" t="str">
        <f>IF(AND(C1369="",H1415="",C1415&lt;&gt;""),"Please enter a complete visit or assessment date.  ","")</f>
        <v/>
      </c>
      <c r="BB1417" s="37" t="str">
        <f>IF(C1415="","",IF(AND(COUNTA(C1369,D1369,E1369)&gt;1,COUNTA(C1369,D1369,E1369)&lt;3),"Please enter a complete visit date.  ",IF(COUNTA(C1369,D1369,E1369)=0,"",IF(COUNTIF(AN$2:AN$7306,C1369&amp;D1369&amp;E1369)&gt;0,"","Enter a valid visit date.  "))))</f>
        <v/>
      </c>
      <c r="BC1417" s="37" t="str">
        <f>IF(AND(COUNTA(H1415,I1415,J1415)&gt;1,COUNTA(H1415,I1415,J1415)&lt;3),"Please enter a complete assessment date.  ",IF(COUNTA(H1415,I1415,J1415)=0,"",IF(COUNTIF(AN$2:AN$7306,H1415&amp;I1415&amp;J1415)&gt;0,"","Enter a valid assessment date.  ")))</f>
        <v/>
      </c>
      <c r="BD1417" s="37" t="str">
        <f t="shared" ref="BD1417" si="709">IF(AND(C1415="",H1415&amp;I1415&amp;H1415&amp;J1415&lt;&gt;""),"Information on this lesion exists, but no evaluation result is entered.  ","")</f>
        <v/>
      </c>
      <c r="BE1417" s="37" t="str">
        <f ca="1">IF(C1415="","",IF(AZ1369="","",IF(AZ1369&gt;NOW(),"Visit date is in the future.  ","")))</f>
        <v/>
      </c>
      <c r="BF1417" s="37" t="str">
        <f t="shared" ref="BF1417" ca="1" si="710">IF(AZ1415&lt;&gt;"",IF(AZ1415&gt;NOW(),"Assessment date is in the future.  ",""),"")</f>
        <v/>
      </c>
      <c r="BG1417" s="37" t="str">
        <f t="shared" ref="BG1417" si="711">IF(AND(C1415&lt;&gt;"",F1415&lt;&gt;""),"The result cannot be provided if indicated as Not Done.  ","")</f>
        <v/>
      </c>
      <c r="BH1417" s="37" t="str">
        <f>IF(AZ1369="","",IF(AZ1369&lt;=AZ1363,"Visit date is not after visit or assessment dates in the prior visit.  ",""))</f>
        <v/>
      </c>
      <c r="BI1417" s="37" t="str">
        <f>IF(AZ1415&lt;&gt;"",IF(AZ1415&lt;=AZ1363,"Assessment date is not after visit or assessment dates in the prior visit.  ",""),"")</f>
        <v/>
      </c>
      <c r="BJ1417" s="37" t="str">
        <f>IF(AND(C1366="",OR(C1415&lt;&gt;"",F1415&lt;&gt;"")),"The Visit ID is missing.  ","")</f>
        <v/>
      </c>
      <c r="BK1417" s="37" t="str">
        <f>IF(AND(OR(C1415&lt;&gt;"",F1415&lt;&gt;""),C$61=""),"No V0 lesion information exists for this same lesion (if you are adding a NEW lesion, go to New Lesion section).  ","")</f>
        <v/>
      </c>
      <c r="BL1417" s="37" t="str">
        <f t="shared" ref="BL1417" si="712">IF(AND(C1415&lt;&gt;"",D1415=""),"Select a Unit.  ","")</f>
        <v/>
      </c>
      <c r="BM1417" s="37" t="str">
        <f>IF(AND(C1415&lt;&gt;"",COUNTIF(AJ$2:AJ$21,C1366)&gt;1),"Visit ID already used.  ","")</f>
        <v/>
      </c>
      <c r="CA1417" s="37" t="e">
        <f ca="1">IF(BA1417&amp;BB1417&amp;BC1417&amp;BD1417&amp;BE1417&amp;BF1417&amp;BG1417&amp;BH1417&amp;BI1417&amp;BJ1417&amp;BK1417&amp;BL1417&amp;BM1417&amp;BN1417&amp;BO1417&amp;BP1417&amp;BQ1417&amp;BR1417&amp;BS1417&amp;BT1417&amp;BU1417&amp;#REF!&amp;BW1417&amp;BX1417&amp;BY1417&amp;BZ1417&lt;&gt;"","V9Issue","V9Clean")</f>
        <v>#REF!</v>
      </c>
    </row>
    <row r="1418" spans="1:79" x14ac:dyDescent="0.25">
      <c r="A1418" s="51"/>
      <c r="B1418" s="91"/>
      <c r="C1418" s="91"/>
      <c r="D1418" s="91"/>
      <c r="E1418" s="91"/>
      <c r="F1418" s="91"/>
      <c r="G1418" s="91"/>
      <c r="H1418" s="91"/>
      <c r="I1418" s="91"/>
      <c r="J1418" s="91"/>
      <c r="K1418" s="91"/>
      <c r="L1418" s="91"/>
      <c r="M1418" s="91"/>
      <c r="N1418" s="91"/>
      <c r="O1418" s="91"/>
      <c r="P1418" s="91"/>
      <c r="Q1418" s="51"/>
      <c r="R1418" s="67"/>
      <c r="S1418" s="67"/>
      <c r="T1418" s="67"/>
      <c r="U1418" s="67"/>
      <c r="V1418" s="67"/>
      <c r="W1418" s="67"/>
      <c r="X1418" s="67"/>
      <c r="Y1418" s="67"/>
      <c r="Z1418" s="67"/>
      <c r="AA1418" s="67"/>
      <c r="AB1418" s="67"/>
      <c r="AC1418" s="67"/>
      <c r="AD1418" s="67"/>
      <c r="AE1418" s="67"/>
      <c r="AF1418" s="67"/>
      <c r="AG1418" s="67"/>
      <c r="AH1418" s="67"/>
      <c r="AI1418" s="67"/>
      <c r="AK1418" s="67"/>
      <c r="AL1418" s="67"/>
      <c r="AM1418" s="67"/>
      <c r="AN1418" s="63" t="s">
        <v>4649</v>
      </c>
      <c r="AO1418" s="67"/>
      <c r="AP1418" s="67"/>
      <c r="AQ1418" s="67"/>
      <c r="AR1418" s="67"/>
      <c r="AS1418" s="67"/>
      <c r="AT1418" s="67"/>
      <c r="AU1418" s="67"/>
      <c r="AV1418" s="67"/>
      <c r="AW1418" s="67"/>
      <c r="AX1418" s="67"/>
      <c r="AY1418" s="67"/>
      <c r="AZ1418" s="37" t="str">
        <f>IFERROR(IF(COUNTA(H1418,I1418,J1418)=3,DATE(J1418,MATCH(I1418,{"Jan";"Feb";"Mar";"Apr";"May";"Jun";"Jul";"Aug";"Sep";"Oct";"Nov";"Dec"},0),H1418),""),"")</f>
        <v/>
      </c>
    </row>
    <row r="1419" spans="1:79" x14ac:dyDescent="0.25">
      <c r="A1419" s="51"/>
      <c r="B1419" s="4"/>
      <c r="C1419" s="25"/>
      <c r="D1419" s="25"/>
      <c r="E1419" s="25"/>
      <c r="F1419" s="25"/>
      <c r="G1419" s="4"/>
      <c r="H1419" s="19" t="s">
        <v>92</v>
      </c>
      <c r="I1419" s="4"/>
      <c r="J1419" s="4"/>
      <c r="K1419" s="4"/>
      <c r="L1419" s="51"/>
      <c r="M1419" s="4"/>
      <c r="N1419" s="4"/>
      <c r="O1419" s="4"/>
      <c r="P1419" s="4"/>
      <c r="Q1419" s="51"/>
      <c r="R1419" s="67"/>
      <c r="S1419" s="67"/>
      <c r="T1419" s="67"/>
      <c r="U1419" s="67"/>
      <c r="V1419" s="67"/>
      <c r="W1419" s="67"/>
      <c r="X1419" s="67"/>
      <c r="Y1419" s="67"/>
      <c r="Z1419" s="67"/>
      <c r="AA1419" s="67"/>
      <c r="AB1419" s="67"/>
      <c r="AC1419" s="67"/>
      <c r="AD1419" s="67"/>
      <c r="AE1419" s="67"/>
      <c r="AF1419" s="67"/>
      <c r="AG1419" s="67"/>
      <c r="AH1419" s="67"/>
      <c r="AI1419" s="67"/>
      <c r="AK1419" s="67"/>
      <c r="AL1419" s="67"/>
      <c r="AM1419" s="67"/>
      <c r="AN1419" s="63" t="s">
        <v>4650</v>
      </c>
      <c r="AO1419" s="67"/>
      <c r="AP1419" s="67"/>
      <c r="AQ1419" s="67"/>
      <c r="AR1419" s="67"/>
      <c r="AS1419" s="67"/>
      <c r="AT1419" s="67"/>
      <c r="AU1419" s="67"/>
      <c r="AV1419" s="67"/>
      <c r="AW1419" s="67"/>
      <c r="AX1419" s="67"/>
      <c r="AY1419" s="67"/>
      <c r="AZ1419" s="37" t="str">
        <f>IFERROR(IF(COUNTA(H1419,I1419,J1419)=3,DATE(J1419,MATCH(I1419,{"Jan";"Feb";"Mar";"Apr";"May";"Jun";"Jul";"Aug";"Sep";"Oct";"Nov";"Dec"},0),H1419),""),"")</f>
        <v/>
      </c>
    </row>
    <row r="1420" spans="1:79" x14ac:dyDescent="0.25">
      <c r="A1420" s="51"/>
      <c r="B1420" s="4"/>
      <c r="C1420" s="25" t="s">
        <v>35</v>
      </c>
      <c r="D1420" s="25" t="s">
        <v>36</v>
      </c>
      <c r="E1420" s="25"/>
      <c r="F1420" s="25" t="s">
        <v>315</v>
      </c>
      <c r="G1420" s="4"/>
      <c r="H1420" s="25" t="s">
        <v>47</v>
      </c>
      <c r="I1420" s="25" t="s">
        <v>48</v>
      </c>
      <c r="J1420" s="25" t="s">
        <v>49</v>
      </c>
      <c r="K1420" s="4"/>
      <c r="L1420" s="51"/>
      <c r="M1420" s="4"/>
      <c r="N1420" s="4"/>
      <c r="O1420" s="4"/>
      <c r="P1420" s="4"/>
      <c r="Q1420" s="51"/>
      <c r="R1420" s="67"/>
      <c r="S1420" s="67"/>
      <c r="T1420" s="67"/>
      <c r="U1420" s="67"/>
      <c r="V1420" s="67"/>
      <c r="W1420" s="67"/>
      <c r="X1420" s="67"/>
      <c r="Y1420" s="67"/>
      <c r="Z1420" s="67"/>
      <c r="AA1420" s="67"/>
      <c r="AB1420" s="67"/>
      <c r="AC1420" s="67"/>
      <c r="AD1420" s="67"/>
      <c r="AE1420" s="67"/>
      <c r="AF1420" s="67"/>
      <c r="AG1420" s="67"/>
      <c r="AH1420" s="67"/>
      <c r="AI1420" s="67"/>
      <c r="AK1420" s="67"/>
      <c r="AL1420" s="67"/>
      <c r="AM1420" s="67"/>
      <c r="AN1420" s="63" t="s">
        <v>4651</v>
      </c>
      <c r="AO1420" s="67"/>
      <c r="AP1420" s="67"/>
      <c r="AQ1420" s="67"/>
      <c r="AR1420" s="67"/>
      <c r="AS1420" s="67"/>
      <c r="AT1420" s="67"/>
      <c r="AU1420" s="67"/>
      <c r="AV1420" s="67"/>
      <c r="AW1420" s="67"/>
      <c r="AX1420" s="67"/>
      <c r="AY1420" s="67"/>
      <c r="AZ1420" s="37" t="str">
        <f>IFERROR(IF(COUNTA(H1420,I1420,J1420)=3,DATE(J1420,MATCH(I1420,{"Jan";"Feb";"Mar";"Apr";"May";"Jun";"Jul";"Aug";"Sep";"Oct";"Nov";"Dec"},0),H1420),""),"")</f>
        <v/>
      </c>
    </row>
    <row r="1421" spans="1:79" x14ac:dyDescent="0.25">
      <c r="A1421" s="51"/>
      <c r="B1421" s="34" t="str">
        <f xml:space="preserve"> C1366&amp;"  Target Lesion (T9)"</f>
        <v>V9  Target Lesion (T9)</v>
      </c>
      <c r="C1421" s="16"/>
      <c r="D1421" s="15" t="s">
        <v>9</v>
      </c>
      <c r="E1421" s="4"/>
      <c r="F1421" s="17"/>
      <c r="G1421" s="4"/>
      <c r="H1421" s="32"/>
      <c r="I1421" s="32"/>
      <c r="J1421" s="32"/>
      <c r="K1421" s="4"/>
      <c r="L1421" s="51"/>
      <c r="M1421" s="51"/>
      <c r="N1421" s="51"/>
      <c r="O1421" s="51"/>
      <c r="P1421" s="51"/>
      <c r="Q1421" s="51"/>
      <c r="R1421" s="67"/>
      <c r="S1421" s="67"/>
      <c r="T1421" s="67"/>
      <c r="U1421" s="67"/>
      <c r="V1421" s="67"/>
      <c r="W1421" s="67"/>
      <c r="X1421" s="67"/>
      <c r="Y1421" s="67"/>
      <c r="Z1421" s="67"/>
      <c r="AA1421" s="67"/>
      <c r="AB1421" s="67"/>
      <c r="AC1421" s="67"/>
      <c r="AD1421" s="67"/>
      <c r="AE1421" s="67"/>
      <c r="AF1421" s="67"/>
      <c r="AG1421" s="67"/>
      <c r="AH1421" s="67"/>
      <c r="AI1421" s="67"/>
      <c r="AK1421" s="67"/>
      <c r="AL1421" s="67"/>
      <c r="AM1421" s="67"/>
      <c r="AN1421" s="63" t="s">
        <v>4652</v>
      </c>
      <c r="AO1421" s="67"/>
      <c r="AP1421" s="67"/>
      <c r="AQ1421" s="67"/>
      <c r="AR1421" s="67"/>
      <c r="AS1421" s="67"/>
      <c r="AT1421" s="67"/>
      <c r="AU1421" s="67"/>
      <c r="AV1421" s="67"/>
      <c r="AW1421" s="67"/>
      <c r="AX1421" s="67"/>
      <c r="AY1421" s="67"/>
      <c r="AZ1421" s="37" t="str">
        <f>IFERROR(IF(COUNTA(H1421,I1421,J1421)=3,DATE(J1421,MATCH(I1421,{"Jan";"Feb";"Mar";"Apr";"May";"Jun";"Jul";"Aug";"Sep";"Oct";"Nov";"Dec"},0),H1421),""),"")</f>
        <v/>
      </c>
    </row>
    <row r="1422" spans="1:79" x14ac:dyDescent="0.25">
      <c r="A1422" s="51"/>
      <c r="B1422" s="23" t="s">
        <v>1527</v>
      </c>
      <c r="C1422" s="23" t="s">
        <v>1528</v>
      </c>
      <c r="D1422" s="23" t="s">
        <v>1529</v>
      </c>
      <c r="E1422" s="26"/>
      <c r="F1422" s="23" t="s">
        <v>1530</v>
      </c>
      <c r="G1422" s="26"/>
      <c r="H1422" s="23" t="s">
        <v>1531</v>
      </c>
      <c r="I1422" s="23" t="s">
        <v>1532</v>
      </c>
      <c r="J1422" s="23" t="s">
        <v>1533</v>
      </c>
      <c r="K1422" s="4"/>
      <c r="L1422" s="27"/>
      <c r="M1422" s="28"/>
      <c r="N1422" s="27"/>
      <c r="O1422" s="28"/>
      <c r="P1422" s="27"/>
      <c r="Q1422" s="51"/>
      <c r="R1422" s="67"/>
      <c r="S1422" s="67"/>
      <c r="T1422" s="67"/>
      <c r="U1422" s="67"/>
      <c r="V1422" s="67"/>
      <c r="W1422" s="67"/>
      <c r="X1422" s="67"/>
      <c r="Y1422" s="67"/>
      <c r="Z1422" s="67"/>
      <c r="AA1422" s="67"/>
      <c r="AB1422" s="67"/>
      <c r="AC1422" s="67"/>
      <c r="AD1422" s="67"/>
      <c r="AE1422" s="67"/>
      <c r="AF1422" s="67"/>
      <c r="AG1422" s="67"/>
      <c r="AH1422" s="67"/>
      <c r="AI1422" s="67"/>
      <c r="AK1422" s="67"/>
      <c r="AL1422" s="67"/>
      <c r="AM1422" s="67"/>
      <c r="AN1422" s="63" t="s">
        <v>4653</v>
      </c>
      <c r="AO1422" s="67"/>
      <c r="AP1422" s="67"/>
      <c r="AQ1422" s="67"/>
      <c r="AR1422" s="67"/>
      <c r="AS1422" s="67"/>
      <c r="AT1422" s="67"/>
      <c r="AU1422" s="67"/>
      <c r="AV1422" s="67"/>
      <c r="AW1422" s="67"/>
      <c r="AX1422" s="67"/>
      <c r="AY1422" s="67"/>
      <c r="AZ1422" s="37" t="str">
        <f>IFERROR(IF(COUNTA(H1422,I1422,J1422)=3,DATE(J1422,MATCH(I1422,{"Jan";"Feb";"Mar";"Apr";"May";"Jun";"Jul";"Aug";"Sep";"Oct";"Nov";"Dec"},0),H1422),""),"")</f>
        <v/>
      </c>
    </row>
    <row r="1423" spans="1:79" x14ac:dyDescent="0.25">
      <c r="A1423" s="51"/>
      <c r="B1423" s="90" t="str">
        <f ca="1">BA1423&amp;BB1423&amp;BC1423&amp;BD1423&amp;BE1423&amp;BF1423&amp;BG1423&amp;BH1423&amp;BI1423&amp;BJ1423&amp;BK1423&amp;BL1423&amp;BM1423</f>
        <v/>
      </c>
      <c r="C1423" s="91"/>
      <c r="D1423" s="91"/>
      <c r="E1423" s="91"/>
      <c r="F1423" s="91"/>
      <c r="G1423" s="91"/>
      <c r="H1423" s="91"/>
      <c r="I1423" s="91"/>
      <c r="J1423" s="91"/>
      <c r="K1423" s="91"/>
      <c r="L1423" s="91"/>
      <c r="M1423" s="91"/>
      <c r="N1423" s="91"/>
      <c r="O1423" s="91"/>
      <c r="P1423" s="91"/>
      <c r="Q1423" s="51"/>
      <c r="R1423" s="67"/>
      <c r="S1423" s="67"/>
      <c r="T1423" s="67"/>
      <c r="U1423" s="67"/>
      <c r="V1423" s="67"/>
      <c r="W1423" s="67"/>
      <c r="X1423" s="67"/>
      <c r="Y1423" s="67"/>
      <c r="Z1423" s="67"/>
      <c r="AA1423" s="67"/>
      <c r="AB1423" s="67"/>
      <c r="AC1423" s="67"/>
      <c r="AD1423" s="67"/>
      <c r="AE1423" s="67"/>
      <c r="AF1423" s="67"/>
      <c r="AG1423" s="67"/>
      <c r="AH1423" s="67"/>
      <c r="AI1423" s="67"/>
      <c r="AK1423" s="67"/>
      <c r="AL1423" s="67"/>
      <c r="AM1423" s="67"/>
      <c r="AN1423" s="63" t="s">
        <v>4654</v>
      </c>
      <c r="AO1423" s="67"/>
      <c r="AP1423" s="67"/>
      <c r="AQ1423" s="67"/>
      <c r="AR1423" s="67"/>
      <c r="AS1423" s="67"/>
      <c r="AT1423" s="67"/>
      <c r="AU1423" s="67"/>
      <c r="AV1423" s="67"/>
      <c r="AW1423" s="67"/>
      <c r="AX1423" s="67"/>
      <c r="AY1423" s="67"/>
      <c r="AZ1423" s="37" t="str">
        <f>IFERROR(IF(COUNTA(H1423,I1423,J1423)=3,DATE(J1423,MATCH(I1423,{"Jan";"Feb";"Mar";"Apr";"May";"Jun";"Jul";"Aug";"Sep";"Oct";"Nov";"Dec"},0),H1423),""),"")</f>
        <v/>
      </c>
      <c r="BA1423" s="37" t="str">
        <f>IF(AND(C1369="",H1421="",C1421&lt;&gt;""),"Please enter a complete visit or assessment date.  ","")</f>
        <v/>
      </c>
      <c r="BB1423" s="37" t="str">
        <f>IF(C1421="","",IF(AND(COUNTA(C1369,D1369,E1369)&gt;1,COUNTA(C1369,D1369,E1369)&lt;3),"Please enter a complete visit date.  ",IF(COUNTA(C1369,D1369,E1369)=0,"",IF(COUNTIF(AN$2:AN$7306,C1369&amp;D1369&amp;E1369)&gt;0,"","Enter a valid visit date.  "))))</f>
        <v/>
      </c>
      <c r="BC1423" s="37" t="str">
        <f>IF(AND(COUNTA(H1421,I1421,J1421)&gt;1,COUNTA(H1421,I1421,J1421)&lt;3),"Please enter a complete assessment date.  ",IF(COUNTA(H1421,I1421,J1421)=0,"",IF(COUNTIF(AN$2:AN$7306,H1421&amp;I1421&amp;J1421)&gt;0,"","Enter a valid assessment date.  ")))</f>
        <v/>
      </c>
      <c r="BD1423" s="37" t="str">
        <f t="shared" ref="BD1423" si="713">IF(AND(C1421="",H1421&amp;I1421&amp;H1421&amp;J1421&lt;&gt;""),"Information on this lesion exists, but no evaluation result is entered.  ","")</f>
        <v/>
      </c>
      <c r="BE1423" s="37" t="str">
        <f ca="1">IF(C1421="","",IF(AZ1369="","",IF(AZ1369&gt;NOW(),"Visit date is in the future.  ","")))</f>
        <v/>
      </c>
      <c r="BF1423" s="37" t="str">
        <f t="shared" ref="BF1423" ca="1" si="714">IF(AZ1421&lt;&gt;"",IF(AZ1421&gt;NOW(),"Assessment date is in the future.  ",""),"")</f>
        <v/>
      </c>
      <c r="BG1423" s="37" t="str">
        <f t="shared" ref="BG1423" si="715">IF(AND(C1421&lt;&gt;"",F1421&lt;&gt;""),"The result cannot be provided if indicated as Not Done.  ","")</f>
        <v/>
      </c>
      <c r="BH1423" s="37" t="str">
        <f>IF(AZ1369="","",IF(AZ1369&lt;=AZ1363,"Visit date is not after visit or assessment dates in the prior visit.  ",""))</f>
        <v/>
      </c>
      <c r="BI1423" s="37" t="str">
        <f>IF(AZ1421&lt;&gt;"",IF(AZ1421&lt;=AZ1363,"Assessment date is not after visit or assessment dates in the prior visit.  ",""),"")</f>
        <v/>
      </c>
      <c r="BJ1423" s="37" t="str">
        <f>IF(AND(C1366="",OR(C1421&lt;&gt;"",F1421&lt;&gt;"")),"The Visit ID is missing.  ","")</f>
        <v/>
      </c>
      <c r="BK1423" s="37" t="str">
        <f>IF(AND(OR(C1421&lt;&gt;"",F1421&lt;&gt;""),C$67=""),"No V0 lesion information exists for this same lesion (if you are adding a NEW lesion, go to New Lesion section).  ","")</f>
        <v/>
      </c>
      <c r="BL1423" s="37" t="str">
        <f t="shared" ref="BL1423" si="716">IF(AND(C1421&lt;&gt;"",D1421=""),"Select a Unit.  ","")</f>
        <v/>
      </c>
      <c r="BM1423" s="37" t="str">
        <f>IF(AND(C1421&lt;&gt;"",COUNTIF(AJ$2:AJ$21,C1366)&gt;1),"Visit ID already used.  ","")</f>
        <v/>
      </c>
      <c r="CA1423" s="37" t="e">
        <f ca="1">IF(BA1423&amp;BB1423&amp;BC1423&amp;BD1423&amp;BE1423&amp;BF1423&amp;BG1423&amp;BH1423&amp;BI1423&amp;BJ1423&amp;BK1423&amp;BL1423&amp;BM1423&amp;BN1423&amp;BO1423&amp;BP1423&amp;BQ1423&amp;BR1423&amp;BS1423&amp;BT1423&amp;BU1423&amp;#REF!&amp;BW1423&amp;BX1423&amp;BY1423&amp;BZ1423&lt;&gt;"","V9Issue","V9Clean")</f>
        <v>#REF!</v>
      </c>
    </row>
    <row r="1424" spans="1:79" x14ac:dyDescent="0.25">
      <c r="A1424" s="51"/>
      <c r="B1424" s="91"/>
      <c r="C1424" s="91"/>
      <c r="D1424" s="91"/>
      <c r="E1424" s="91"/>
      <c r="F1424" s="91"/>
      <c r="G1424" s="91"/>
      <c r="H1424" s="91"/>
      <c r="I1424" s="91"/>
      <c r="J1424" s="91"/>
      <c r="K1424" s="91"/>
      <c r="L1424" s="91"/>
      <c r="M1424" s="91"/>
      <c r="N1424" s="91"/>
      <c r="O1424" s="91"/>
      <c r="P1424" s="91"/>
      <c r="Q1424" s="51"/>
      <c r="R1424" s="67"/>
      <c r="S1424" s="67"/>
      <c r="T1424" s="67"/>
      <c r="U1424" s="67"/>
      <c r="V1424" s="67"/>
      <c r="W1424" s="67"/>
      <c r="X1424" s="67"/>
      <c r="Y1424" s="67"/>
      <c r="Z1424" s="67"/>
      <c r="AA1424" s="67"/>
      <c r="AB1424" s="67"/>
      <c r="AC1424" s="67"/>
      <c r="AD1424" s="67"/>
      <c r="AE1424" s="67"/>
      <c r="AF1424" s="67"/>
      <c r="AG1424" s="67"/>
      <c r="AH1424" s="67"/>
      <c r="AI1424" s="67"/>
      <c r="AK1424" s="67"/>
      <c r="AL1424" s="67"/>
      <c r="AM1424" s="67"/>
      <c r="AN1424" s="63" t="s">
        <v>4655</v>
      </c>
      <c r="AO1424" s="67"/>
      <c r="AP1424" s="67"/>
      <c r="AQ1424" s="67"/>
      <c r="AR1424" s="67"/>
      <c r="AS1424" s="67"/>
      <c r="AT1424" s="67"/>
      <c r="AU1424" s="67"/>
      <c r="AV1424" s="67"/>
      <c r="AW1424" s="67"/>
      <c r="AX1424" s="67"/>
      <c r="AY1424" s="67"/>
      <c r="AZ1424" s="37" t="str">
        <f>IFERROR(IF(COUNTA(H1424,I1424,J1424)=3,DATE(J1424,MATCH(I1424,{"Jan";"Feb";"Mar";"Apr";"May";"Jun";"Jul";"Aug";"Sep";"Oct";"Nov";"Dec"},0),H1424),""),"")</f>
        <v/>
      </c>
    </row>
    <row r="1425" spans="1:79" x14ac:dyDescent="0.25">
      <c r="A1425" s="51"/>
      <c r="B1425" s="4"/>
      <c r="C1425" s="25"/>
      <c r="D1425" s="25"/>
      <c r="E1425" s="25"/>
      <c r="F1425" s="25"/>
      <c r="G1425" s="4"/>
      <c r="H1425" s="19" t="s">
        <v>92</v>
      </c>
      <c r="I1425" s="4"/>
      <c r="J1425" s="4"/>
      <c r="K1425" s="4"/>
      <c r="L1425" s="51"/>
      <c r="M1425" s="4"/>
      <c r="N1425" s="4"/>
      <c r="O1425" s="4"/>
      <c r="P1425" s="4"/>
      <c r="Q1425" s="51"/>
      <c r="R1425" s="67"/>
      <c r="S1425" s="67"/>
      <c r="T1425" s="67"/>
      <c r="U1425" s="67"/>
      <c r="V1425" s="67"/>
      <c r="W1425" s="67"/>
      <c r="X1425" s="67"/>
      <c r="Y1425" s="67"/>
      <c r="Z1425" s="67"/>
      <c r="AA1425" s="67"/>
      <c r="AB1425" s="67"/>
      <c r="AC1425" s="67"/>
      <c r="AD1425" s="67"/>
      <c r="AE1425" s="67"/>
      <c r="AF1425" s="67"/>
      <c r="AG1425" s="67"/>
      <c r="AH1425" s="67"/>
      <c r="AI1425" s="67"/>
      <c r="AK1425" s="67"/>
      <c r="AL1425" s="67"/>
      <c r="AM1425" s="67"/>
      <c r="AN1425" s="63" t="s">
        <v>4656</v>
      </c>
      <c r="AO1425" s="67"/>
      <c r="AP1425" s="67"/>
      <c r="AQ1425" s="67"/>
      <c r="AR1425" s="67"/>
      <c r="AS1425" s="67"/>
      <c r="AT1425" s="67"/>
      <c r="AU1425" s="67"/>
      <c r="AV1425" s="67"/>
      <c r="AW1425" s="67"/>
      <c r="AX1425" s="67"/>
      <c r="AY1425" s="67"/>
      <c r="AZ1425" s="37" t="str">
        <f>IFERROR(IF(COUNTA(H1425,I1425,J1425)=3,DATE(J1425,MATCH(I1425,{"Jan";"Feb";"Mar";"Apr";"May";"Jun";"Jul";"Aug";"Sep";"Oct";"Nov";"Dec"},0),H1425),""),"")</f>
        <v/>
      </c>
    </row>
    <row r="1426" spans="1:79" x14ac:dyDescent="0.25">
      <c r="A1426" s="51"/>
      <c r="B1426" s="4"/>
      <c r="C1426" s="25" t="s">
        <v>35</v>
      </c>
      <c r="D1426" s="25" t="s">
        <v>36</v>
      </c>
      <c r="E1426" s="25"/>
      <c r="F1426" s="25" t="s">
        <v>315</v>
      </c>
      <c r="G1426" s="4"/>
      <c r="H1426" s="25" t="s">
        <v>47</v>
      </c>
      <c r="I1426" s="25" t="s">
        <v>48</v>
      </c>
      <c r="J1426" s="25" t="s">
        <v>49</v>
      </c>
      <c r="K1426" s="4"/>
      <c r="L1426" s="51"/>
      <c r="M1426" s="4"/>
      <c r="N1426" s="4"/>
      <c r="O1426" s="4"/>
      <c r="P1426" s="4"/>
      <c r="Q1426" s="51"/>
      <c r="R1426" s="67"/>
      <c r="S1426" s="67"/>
      <c r="T1426" s="67"/>
      <c r="U1426" s="67"/>
      <c r="V1426" s="67"/>
      <c r="W1426" s="67"/>
      <c r="X1426" s="67"/>
      <c r="Y1426" s="67"/>
      <c r="Z1426" s="67"/>
      <c r="AA1426" s="67"/>
      <c r="AB1426" s="67"/>
      <c r="AC1426" s="67"/>
      <c r="AD1426" s="67"/>
      <c r="AE1426" s="67"/>
      <c r="AF1426" s="67"/>
      <c r="AG1426" s="67"/>
      <c r="AH1426" s="67"/>
      <c r="AI1426" s="67"/>
      <c r="AK1426" s="67"/>
      <c r="AL1426" s="67"/>
      <c r="AM1426" s="67"/>
      <c r="AN1426" s="63" t="s">
        <v>4657</v>
      </c>
      <c r="AO1426" s="67"/>
      <c r="AP1426" s="67"/>
      <c r="AQ1426" s="67"/>
      <c r="AR1426" s="67"/>
      <c r="AS1426" s="67"/>
      <c r="AT1426" s="67"/>
      <c r="AU1426" s="67"/>
      <c r="AV1426" s="67"/>
      <c r="AW1426" s="67"/>
      <c r="AX1426" s="67"/>
      <c r="AY1426" s="67"/>
      <c r="AZ1426" s="37" t="str">
        <f>IFERROR(IF(COUNTA(H1426,I1426,J1426)=3,DATE(J1426,MATCH(I1426,{"Jan";"Feb";"Mar";"Apr";"May";"Jun";"Jul";"Aug";"Sep";"Oct";"Nov";"Dec"},0),H1426),""),"")</f>
        <v/>
      </c>
    </row>
    <row r="1427" spans="1:79" x14ac:dyDescent="0.25">
      <c r="A1427" s="51"/>
      <c r="B1427" s="34" t="str">
        <f xml:space="preserve"> C1366&amp;" Target Lesion (T10)"</f>
        <v>V9 Target Lesion (T10)</v>
      </c>
      <c r="C1427" s="16"/>
      <c r="D1427" s="15" t="s">
        <v>9</v>
      </c>
      <c r="E1427" s="4"/>
      <c r="F1427" s="17"/>
      <c r="G1427" s="4"/>
      <c r="H1427" s="32"/>
      <c r="I1427" s="32"/>
      <c r="J1427" s="32"/>
      <c r="K1427" s="4"/>
      <c r="L1427" s="51"/>
      <c r="M1427" s="51"/>
      <c r="N1427" s="51"/>
      <c r="O1427" s="51"/>
      <c r="P1427" s="51"/>
      <c r="Q1427" s="51"/>
      <c r="R1427" s="67"/>
      <c r="S1427" s="67"/>
      <c r="T1427" s="67"/>
      <c r="U1427" s="67"/>
      <c r="V1427" s="67"/>
      <c r="W1427" s="67"/>
      <c r="X1427" s="67"/>
      <c r="Y1427" s="67"/>
      <c r="Z1427" s="67"/>
      <c r="AA1427" s="67"/>
      <c r="AB1427" s="67"/>
      <c r="AC1427" s="67"/>
      <c r="AD1427" s="67"/>
      <c r="AE1427" s="67"/>
      <c r="AF1427" s="67"/>
      <c r="AG1427" s="67"/>
      <c r="AH1427" s="67"/>
      <c r="AI1427" s="67"/>
      <c r="AK1427" s="67"/>
      <c r="AL1427" s="67"/>
      <c r="AM1427" s="67"/>
      <c r="AN1427" s="63" t="s">
        <v>4658</v>
      </c>
      <c r="AO1427" s="67"/>
      <c r="AP1427" s="67"/>
      <c r="AQ1427" s="67"/>
      <c r="AR1427" s="67"/>
      <c r="AS1427" s="67"/>
      <c r="AT1427" s="67"/>
      <c r="AU1427" s="67"/>
      <c r="AV1427" s="67"/>
      <c r="AW1427" s="67"/>
      <c r="AX1427" s="67"/>
      <c r="AY1427" s="67"/>
      <c r="AZ1427" s="37" t="str">
        <f>IFERROR(IF(COUNTA(H1427,I1427,J1427)=3,DATE(J1427,MATCH(I1427,{"Jan";"Feb";"Mar";"Apr";"May";"Jun";"Jul";"Aug";"Sep";"Oct";"Nov";"Dec"},0),H1427),""),"")</f>
        <v/>
      </c>
    </row>
    <row r="1428" spans="1:79" x14ac:dyDescent="0.25">
      <c r="A1428" s="51"/>
      <c r="B1428" s="23" t="s">
        <v>1534</v>
      </c>
      <c r="C1428" s="23" t="s">
        <v>1535</v>
      </c>
      <c r="D1428" s="23" t="s">
        <v>1536</v>
      </c>
      <c r="E1428" s="26"/>
      <c r="F1428" s="23" t="s">
        <v>1537</v>
      </c>
      <c r="G1428" s="26"/>
      <c r="H1428" s="23" t="s">
        <v>1538</v>
      </c>
      <c r="I1428" s="23" t="s">
        <v>1539</v>
      </c>
      <c r="J1428" s="23" t="s">
        <v>1540</v>
      </c>
      <c r="K1428" s="4"/>
      <c r="L1428" s="27"/>
      <c r="M1428" s="28"/>
      <c r="N1428" s="27"/>
      <c r="O1428" s="28"/>
      <c r="P1428" s="27"/>
      <c r="Q1428" s="51"/>
      <c r="R1428" s="67"/>
      <c r="S1428" s="67"/>
      <c r="T1428" s="67"/>
      <c r="U1428" s="67"/>
      <c r="V1428" s="67"/>
      <c r="W1428" s="67"/>
      <c r="X1428" s="67"/>
      <c r="Y1428" s="67"/>
      <c r="Z1428" s="67"/>
      <c r="AA1428" s="67"/>
      <c r="AB1428" s="67"/>
      <c r="AC1428" s="67"/>
      <c r="AD1428" s="67"/>
      <c r="AE1428" s="67"/>
      <c r="AF1428" s="67"/>
      <c r="AG1428" s="67"/>
      <c r="AH1428" s="67"/>
      <c r="AI1428" s="67"/>
      <c r="AK1428" s="67"/>
      <c r="AL1428" s="67"/>
      <c r="AM1428" s="67"/>
      <c r="AN1428" s="63" t="s">
        <v>4659</v>
      </c>
      <c r="AO1428" s="67"/>
      <c r="AP1428" s="67"/>
      <c r="AQ1428" s="67"/>
      <c r="AR1428" s="67"/>
      <c r="AS1428" s="67"/>
      <c r="AT1428" s="67"/>
      <c r="AU1428" s="67"/>
      <c r="AV1428" s="67"/>
      <c r="AW1428" s="67"/>
      <c r="AX1428" s="67"/>
      <c r="AY1428" s="67"/>
      <c r="AZ1428" s="37" t="str">
        <f>IFERROR(IF(COUNTA(H1428,I1428,J1428)=3,DATE(J1428,MATCH(I1428,{"Jan";"Feb";"Mar";"Apr";"May";"Jun";"Jul";"Aug";"Sep";"Oct";"Nov";"Dec"},0),H1428),""),"")</f>
        <v/>
      </c>
    </row>
    <row r="1429" spans="1:79" x14ac:dyDescent="0.25">
      <c r="A1429" s="51"/>
      <c r="B1429" s="90" t="str">
        <f ca="1">BA1429&amp;BB1429&amp;BC1429&amp;BD1429&amp;BE1429&amp;BF1429&amp;BG1429&amp;BH1429&amp;BI1429&amp;BJ1429&amp;BK1429&amp;BL1429&amp;BM1429</f>
        <v/>
      </c>
      <c r="C1429" s="91"/>
      <c r="D1429" s="91"/>
      <c r="E1429" s="91"/>
      <c r="F1429" s="91"/>
      <c r="G1429" s="91"/>
      <c r="H1429" s="91"/>
      <c r="I1429" s="91"/>
      <c r="J1429" s="91"/>
      <c r="K1429" s="91"/>
      <c r="L1429" s="91"/>
      <c r="M1429" s="91"/>
      <c r="N1429" s="91"/>
      <c r="O1429" s="91"/>
      <c r="P1429" s="91"/>
      <c r="Q1429" s="51"/>
      <c r="R1429" s="67"/>
      <c r="S1429" s="67"/>
      <c r="T1429" s="67"/>
      <c r="U1429" s="67"/>
      <c r="V1429" s="67"/>
      <c r="W1429" s="67"/>
      <c r="X1429" s="67"/>
      <c r="Y1429" s="67"/>
      <c r="Z1429" s="67"/>
      <c r="AA1429" s="67"/>
      <c r="AB1429" s="67"/>
      <c r="AC1429" s="67"/>
      <c r="AD1429" s="67"/>
      <c r="AE1429" s="67"/>
      <c r="AF1429" s="67"/>
      <c r="AG1429" s="67"/>
      <c r="AH1429" s="67"/>
      <c r="AI1429" s="67"/>
      <c r="AK1429" s="67"/>
      <c r="AL1429" s="67"/>
      <c r="AM1429" s="67"/>
      <c r="AN1429" s="63" t="s">
        <v>4660</v>
      </c>
      <c r="AO1429" s="67"/>
      <c r="AP1429" s="67"/>
      <c r="AQ1429" s="67"/>
      <c r="AR1429" s="67"/>
      <c r="AS1429" s="67"/>
      <c r="AT1429" s="67"/>
      <c r="AU1429" s="67"/>
      <c r="AV1429" s="67"/>
      <c r="AW1429" s="67"/>
      <c r="AX1429" s="67"/>
      <c r="AY1429" s="67"/>
      <c r="AZ1429" s="37" t="str">
        <f>IFERROR(IF(COUNTA(H1429,I1429,J1429)=3,DATE(J1429,MATCH(I1429,{"Jan";"Feb";"Mar";"Apr";"May";"Jun";"Jul";"Aug";"Sep";"Oct";"Nov";"Dec"},0),H1429),""),"")</f>
        <v/>
      </c>
      <c r="BA1429" s="37" t="str">
        <f>IF(AND(C1369="",H1427="",C1427&lt;&gt;""),"Please enter a complete visit or assessment date.  ","")</f>
        <v/>
      </c>
      <c r="BB1429" s="37" t="str">
        <f>IF(C1427="","",IF(AND(COUNTA(C1369,D1369,E1369)&gt;1,COUNTA(C1369,D1369,E1369)&lt;3),"Please enter a complete visit date.  ",IF(COUNTA(C1369,D1369,E1369)=0,"",IF(COUNTIF(AN$2:AN$7306,C1369&amp;D1369&amp;E1369)&gt;0,"","Enter a valid visit date.  "))))</f>
        <v/>
      </c>
      <c r="BC1429" s="37" t="str">
        <f>IF(AND(COUNTA(H1427,I1427,J1427)&gt;1,COUNTA(H1427,I1427,J1427)&lt;3),"Please enter a complete assessment date.  ",IF(COUNTA(H1427,I1427,J1427)=0,"",IF(COUNTIF(AN$2:AN$7306,H1427&amp;I1427&amp;J1427)&gt;0,"","Enter a valid assessment date.  ")))</f>
        <v/>
      </c>
      <c r="BD1429" s="37" t="str">
        <f t="shared" ref="BD1429" si="717">IF(AND(C1427="",H1427&amp;I1427&amp;H1427&amp;J1427&lt;&gt;""),"Information on this lesion exists, but no evaluation result is entered.  ","")</f>
        <v/>
      </c>
      <c r="BE1429" s="37" t="str">
        <f ca="1">IF(C1427="","",IF(AZ1369="","",IF(AZ1369&gt;NOW(),"Visit date is in the future.  ","")))</f>
        <v/>
      </c>
      <c r="BF1429" s="37" t="str">
        <f t="shared" ref="BF1429" ca="1" si="718">IF(AZ1427&lt;&gt;"",IF(AZ1427&gt;NOW(),"Assessment date is in the future.  ",""),"")</f>
        <v/>
      </c>
      <c r="BG1429" s="37" t="str">
        <f t="shared" ref="BG1429" si="719">IF(AND(C1427&lt;&gt;"",F1427&lt;&gt;""),"The result cannot be provided if indicated as Not Done.  ","")</f>
        <v/>
      </c>
      <c r="BH1429" s="37" t="str">
        <f>IF(AZ1369="","",IF(AZ1369&lt;=AZ1363,"Visit date is not after visit or assessment dates in the prior visit.  ",""))</f>
        <v/>
      </c>
      <c r="BI1429" s="37" t="str">
        <f>IF(AZ1427&lt;&gt;"",IF(AZ1427&lt;=AZ1363,"Assessment date is not after visit or assessment dates in the prior visit.  ",""),"")</f>
        <v/>
      </c>
      <c r="BJ1429" s="37" t="str">
        <f>IF(AND(C1366="",OR(C1427&lt;&gt;"",F1427&lt;&gt;"")),"The Visit ID is missing.  ","")</f>
        <v/>
      </c>
      <c r="BK1429" s="37" t="str">
        <f>IF(AND(OR(C1427&lt;&gt;"",F1427&lt;&gt;""),C$73=""),"No V0 lesion information exists for this same lesion (if you are adding a NEW lesion, go to New Lesion section).  ","")</f>
        <v/>
      </c>
      <c r="BL1429" s="37" t="str">
        <f t="shared" ref="BL1429" si="720">IF(AND(C1427&lt;&gt;"",D1427=""),"Select a Unit.  ","")</f>
        <v/>
      </c>
      <c r="BM1429" s="37" t="str">
        <f>IF(AND(C1427&lt;&gt;"",COUNTIF(AJ$2:AJ$21,C1366)&gt;1),"Visit ID already used.  ","")</f>
        <v/>
      </c>
      <c r="CA1429" s="37" t="e">
        <f ca="1">IF(BA1429&amp;BB1429&amp;BC1429&amp;BD1429&amp;BE1429&amp;BF1429&amp;BG1429&amp;BH1429&amp;BI1429&amp;BJ1429&amp;BK1429&amp;BL1429&amp;BM1429&amp;BN1429&amp;BO1429&amp;BP1429&amp;BQ1429&amp;BR1429&amp;BS1429&amp;BT1429&amp;BU1429&amp;#REF!&amp;BW1429&amp;BX1429&amp;BY1429&amp;BZ1429&lt;&gt;"","V9Issue","V9Clean")</f>
        <v>#REF!</v>
      </c>
    </row>
    <row r="1430" spans="1:79" x14ac:dyDescent="0.25">
      <c r="A1430" s="51"/>
      <c r="B1430" s="91"/>
      <c r="C1430" s="91"/>
      <c r="D1430" s="91"/>
      <c r="E1430" s="91"/>
      <c r="F1430" s="91"/>
      <c r="G1430" s="91"/>
      <c r="H1430" s="91"/>
      <c r="I1430" s="91"/>
      <c r="J1430" s="91"/>
      <c r="K1430" s="91"/>
      <c r="L1430" s="91"/>
      <c r="M1430" s="91"/>
      <c r="N1430" s="91"/>
      <c r="O1430" s="91"/>
      <c r="P1430" s="91"/>
      <c r="Q1430" s="51"/>
      <c r="R1430" s="67"/>
      <c r="S1430" s="67"/>
      <c r="T1430" s="67"/>
      <c r="U1430" s="67"/>
      <c r="V1430" s="67"/>
      <c r="W1430" s="67"/>
      <c r="X1430" s="67"/>
      <c r="Y1430" s="67"/>
      <c r="Z1430" s="67"/>
      <c r="AA1430" s="67"/>
      <c r="AB1430" s="67"/>
      <c r="AC1430" s="67"/>
      <c r="AD1430" s="67"/>
      <c r="AE1430" s="67"/>
      <c r="AF1430" s="67"/>
      <c r="AG1430" s="67"/>
      <c r="AH1430" s="67"/>
      <c r="AI1430" s="67"/>
      <c r="AK1430" s="67"/>
      <c r="AL1430" s="67"/>
      <c r="AM1430" s="67"/>
      <c r="AN1430" s="63" t="s">
        <v>4661</v>
      </c>
      <c r="AO1430" s="67"/>
      <c r="AP1430" s="67"/>
      <c r="AQ1430" s="67"/>
      <c r="AR1430" s="67"/>
      <c r="AS1430" s="67"/>
      <c r="AT1430" s="67"/>
      <c r="AU1430" s="67"/>
      <c r="AV1430" s="67"/>
      <c r="AW1430" s="67"/>
      <c r="AX1430" s="67"/>
      <c r="AY1430" s="67"/>
      <c r="AZ1430" s="37" t="str">
        <f>IFERROR(IF(COUNTA(H1430,I1430,J1430)=3,DATE(J1430,MATCH(I1430,{"Jan";"Feb";"Mar";"Apr";"May";"Jun";"Jul";"Aug";"Sep";"Oct";"Nov";"Dec"},0),H1430),""),"")</f>
        <v/>
      </c>
    </row>
    <row r="1431" spans="1:79" x14ac:dyDescent="0.25">
      <c r="A1431" s="51"/>
      <c r="B1431" s="51"/>
      <c r="C1431" s="29"/>
      <c r="D1431" s="29"/>
      <c r="E1431" s="29"/>
      <c r="F1431" s="29"/>
      <c r="G1431" s="29"/>
      <c r="H1431" s="29"/>
      <c r="I1431" s="29"/>
      <c r="J1431" s="51"/>
      <c r="K1431" s="51"/>
      <c r="L1431" s="51"/>
      <c r="M1431" s="51"/>
      <c r="N1431" s="51"/>
      <c r="O1431" s="51"/>
      <c r="P1431" s="51"/>
      <c r="Q1431" s="51"/>
      <c r="R1431" s="67"/>
      <c r="S1431" s="67"/>
      <c r="T1431" s="67"/>
      <c r="U1431" s="67"/>
      <c r="V1431" s="67"/>
      <c r="W1431" s="67"/>
      <c r="X1431" s="67"/>
      <c r="Y1431" s="67"/>
      <c r="Z1431" s="67"/>
      <c r="AA1431" s="67"/>
      <c r="AB1431" s="67"/>
      <c r="AC1431" s="67"/>
      <c r="AD1431" s="67"/>
      <c r="AE1431" s="67"/>
      <c r="AF1431" s="67"/>
      <c r="AG1431" s="67"/>
      <c r="AH1431" s="67"/>
      <c r="AI1431" s="67"/>
      <c r="AK1431" s="67"/>
      <c r="AL1431" s="67"/>
      <c r="AM1431" s="67"/>
      <c r="AN1431" s="63" t="s">
        <v>4662</v>
      </c>
      <c r="AO1431" s="67"/>
      <c r="AP1431" s="67"/>
      <c r="AQ1431" s="67"/>
      <c r="AR1431" s="67"/>
      <c r="AS1431" s="67"/>
      <c r="AT1431" s="67"/>
      <c r="AU1431" s="67"/>
      <c r="AV1431" s="67"/>
      <c r="AW1431" s="67"/>
      <c r="AX1431" s="67"/>
      <c r="AY1431" s="67"/>
      <c r="AZ1431" s="37" t="str">
        <f>IFERROR(IF(COUNTA(H1431,I1431,J1431)=3,DATE(J1431,MATCH(I1431,{"Jan";"Feb";"Mar";"Apr";"May";"Jun";"Jul";"Aug";"Sep";"Oct";"Nov";"Dec"},0),H1431),""),"")</f>
        <v/>
      </c>
      <c r="BA1431" s="67"/>
      <c r="BB1431" s="67"/>
    </row>
    <row r="1432" spans="1:79" x14ac:dyDescent="0.25">
      <c r="A1432" s="51"/>
      <c r="B1432" s="51"/>
      <c r="C1432" s="51"/>
      <c r="D1432" s="51"/>
      <c r="E1432" s="51"/>
      <c r="F1432" s="51"/>
      <c r="G1432" s="51"/>
      <c r="H1432" s="19" t="s">
        <v>92</v>
      </c>
      <c r="I1432" s="4"/>
      <c r="J1432" s="4"/>
      <c r="K1432" s="4"/>
      <c r="L1432" s="51"/>
      <c r="M1432" s="51"/>
      <c r="N1432" s="51"/>
      <c r="O1432" s="51"/>
      <c r="P1432" s="51"/>
      <c r="Q1432" s="4"/>
      <c r="AN1432" s="63" t="s">
        <v>4663</v>
      </c>
      <c r="AZ1432" s="37" t="str">
        <f>IFERROR(IF(COUNTA(H1432,I1432,J1432)=3,DATE(J1432,MATCH(I1432,{"Jan";"Feb";"Mar";"Apr";"May";"Jun";"Jul";"Aug";"Sep";"Oct";"Nov";"Dec"},0),H1432),""),"")</f>
        <v/>
      </c>
    </row>
    <row r="1433" spans="1:79" x14ac:dyDescent="0.25">
      <c r="A1433" s="51"/>
      <c r="B1433" s="4"/>
      <c r="C1433" s="25" t="s">
        <v>186</v>
      </c>
      <c r="D1433" s="25"/>
      <c r="E1433" s="25"/>
      <c r="F1433" s="25" t="s">
        <v>315</v>
      </c>
      <c r="G1433" s="4"/>
      <c r="H1433" s="25" t="s">
        <v>47</v>
      </c>
      <c r="I1433" s="25" t="s">
        <v>48</v>
      </c>
      <c r="J1433" s="25" t="s">
        <v>49</v>
      </c>
      <c r="K1433" s="4"/>
      <c r="L1433" s="51"/>
      <c r="M1433" s="51"/>
      <c r="N1433" s="51"/>
      <c r="O1433" s="4"/>
      <c r="P1433" s="4"/>
      <c r="Q1433" s="4"/>
      <c r="AN1433" s="63" t="s">
        <v>4664</v>
      </c>
      <c r="AZ1433" s="37" t="str">
        <f>IFERROR(IF(COUNTA(H1433,I1433,J1433)=3,DATE(J1433,MATCH(I1433,{"Jan";"Feb";"Mar";"Apr";"May";"Jun";"Jul";"Aug";"Sep";"Oct";"Nov";"Dec"},0),H1433),""),"")</f>
        <v/>
      </c>
    </row>
    <row r="1434" spans="1:79" x14ac:dyDescent="0.25">
      <c r="A1434" s="51"/>
      <c r="B1434" s="34" t="str">
        <f xml:space="preserve"> C1366&amp;" Non-Target Lesion (NT1)"</f>
        <v>V9 Non-Target Lesion (NT1)</v>
      </c>
      <c r="C1434" s="74"/>
      <c r="D1434" s="75"/>
      <c r="E1434" s="4"/>
      <c r="F1434" s="17"/>
      <c r="G1434" s="4"/>
      <c r="H1434" s="32"/>
      <c r="I1434" s="32"/>
      <c r="J1434" s="32"/>
      <c r="K1434" s="4"/>
      <c r="L1434" s="51"/>
      <c r="M1434" s="51"/>
      <c r="N1434" s="51"/>
      <c r="O1434" s="4"/>
      <c r="P1434" s="4"/>
      <c r="Q1434" s="4"/>
      <c r="AN1434" s="63" t="s">
        <v>4665</v>
      </c>
      <c r="AZ1434" s="37" t="str">
        <f>IFERROR(IF(COUNTA(H1434,I1434,J1434)=3,DATE(J1434,MATCH(I1434,{"Jan";"Feb";"Mar";"Apr";"May";"Jun";"Jul";"Aug";"Sep";"Oct";"Nov";"Dec"},0),H1434),""),"")</f>
        <v/>
      </c>
    </row>
    <row r="1435" spans="1:79" x14ac:dyDescent="0.25">
      <c r="A1435" s="51"/>
      <c r="B1435" s="23" t="s">
        <v>1541</v>
      </c>
      <c r="C1435" s="23" t="s">
        <v>1542</v>
      </c>
      <c r="D1435" s="23"/>
      <c r="E1435" s="26"/>
      <c r="F1435" s="23" t="s">
        <v>1543</v>
      </c>
      <c r="G1435" s="26"/>
      <c r="H1435" s="23" t="s">
        <v>1544</v>
      </c>
      <c r="I1435" s="23" t="s">
        <v>1545</v>
      </c>
      <c r="J1435" s="23" t="s">
        <v>1546</v>
      </c>
      <c r="K1435" s="4"/>
      <c r="L1435" s="23"/>
      <c r="M1435" s="26"/>
      <c r="N1435" s="23"/>
      <c r="O1435" s="4"/>
      <c r="P1435" s="4"/>
      <c r="Q1435" s="4"/>
      <c r="AN1435" s="63" t="s">
        <v>4666</v>
      </c>
      <c r="AZ1435" s="37" t="str">
        <f>IFERROR(IF(COUNTA(H1435,I1435,J1435)=3,DATE(J1435,MATCH(I1435,{"Jan";"Feb";"Mar";"Apr";"May";"Jun";"Jul";"Aug";"Sep";"Oct";"Nov";"Dec"},0),H1435),""),"")</f>
        <v/>
      </c>
    </row>
    <row r="1436" spans="1:79" x14ac:dyDescent="0.25">
      <c r="A1436" s="51"/>
      <c r="B1436" s="90" t="str">
        <f ca="1">BA1436&amp;BB1436&amp;BC1436&amp;BD1436&amp;BE1436&amp;BF1436&amp;BG1436&amp;BH1436&amp;BI1436&amp;BJ1436&amp;BK1436&amp;BL1436&amp;BM1436</f>
        <v/>
      </c>
      <c r="C1436" s="91"/>
      <c r="D1436" s="91"/>
      <c r="E1436" s="91"/>
      <c r="F1436" s="91"/>
      <c r="G1436" s="91"/>
      <c r="H1436" s="91"/>
      <c r="I1436" s="91"/>
      <c r="J1436" s="91"/>
      <c r="K1436" s="91"/>
      <c r="L1436" s="91"/>
      <c r="M1436" s="91"/>
      <c r="N1436" s="91"/>
      <c r="O1436" s="91"/>
      <c r="P1436" s="91"/>
      <c r="Q1436" s="4"/>
      <c r="AN1436" s="63" t="s">
        <v>4667</v>
      </c>
      <c r="AZ1436" s="37" t="str">
        <f>IFERROR(IF(COUNTA(H1436,I1436,J1436)=3,DATE(J1436,MATCH(I1436,{"Jan";"Feb";"Mar";"Apr";"May";"Jun";"Jul";"Aug";"Sep";"Oct";"Nov";"Dec"},0),H1436),""),"")</f>
        <v/>
      </c>
      <c r="BA1436" s="37" t="str">
        <f>IF(AND(C1369="",H1434="",C1434&lt;&gt;""),"Please enter a complete visit or assessment date.  ","")</f>
        <v/>
      </c>
      <c r="BB1436" s="37" t="str">
        <f>IF(C1434="","",IF(AND(COUNTA(C1369,D1369,E1369)&gt;1,COUNTA(C1369,D1369,E1369)&lt;3),"Please enter a complete visit date.  ",IF(COUNTA(C1369,D1369,E1369)=0,"",IF(COUNTIF(AN$2:AN$7306,C1369&amp;D1369&amp;E1369)&gt;0,"","Enter a valid visit date.  "))))</f>
        <v/>
      </c>
      <c r="BC1436" s="37" t="str">
        <f>IF(AND(COUNTA(H1434,I1434,J1434)&gt;1,COUNTA(H1434,I1434,J1434)&lt;3),"Please enter a complete assessment date.  ",IF(COUNTA(H1434,I1434,J1434)=0,"",IF(COUNTIF(AN$2:AN$7306,H1434&amp;I1434&amp;J1434)&gt;0,"","Enter a valid assessment date.  ")))</f>
        <v/>
      </c>
      <c r="BD1436" s="37" t="str">
        <f t="shared" ref="BD1436" si="721">IF(AND(C1434="",H1434&amp;I1434&amp;H1434&amp;J1434&lt;&gt;""),"Information on this lesion exists, but no evaluation result is entered.  ","")</f>
        <v/>
      </c>
      <c r="BE1436" s="37" t="str">
        <f ca="1">IF(C1434="","",IF(AZ1369="","",IF(AZ1369&gt;NOW(),"Visit date is in the future.  ","")))</f>
        <v/>
      </c>
      <c r="BF1436" s="37" t="str">
        <f ca="1">IF(AZ1434&lt;&gt;"",IF(AZ1434&gt;NOW(),"Assessment date is in the future.  ",""),"")</f>
        <v/>
      </c>
      <c r="BG1436" s="37" t="str">
        <f>IF(AND(C1434&lt;&gt;"",F1434&lt;&gt;""),"The result cannot be provided if indicated as Not Done.  ","")</f>
        <v/>
      </c>
      <c r="BH1436" s="37" t="str">
        <f>IF(AZ1369="","",IF(AZ1369&lt;=AZ1363,"Visit date is not after visit or assessment dates in the prior visit.  ",""))</f>
        <v/>
      </c>
      <c r="BI1436" s="37" t="str">
        <f>IF(AZ1434&lt;&gt;"",IF(AZ1434&lt;=AZ1363,"Assessment date is not after visit or assessment dates in the prior visit.  ",""),"")</f>
        <v/>
      </c>
      <c r="BJ1436" s="37" t="str">
        <f>IF(AND(C1366="",OR(C1434&lt;&gt;"",F1434&lt;&gt;"")),"The Visit ID is missing.  ","")</f>
        <v/>
      </c>
      <c r="BK1436" s="37" t="str">
        <f>IF(AND(OR(C1434&lt;&gt;"",F1434&lt;&gt;""),C$80=""),"No V0 lesion information exists for this same lesion (if you are adding a NEW lesion, go to New Lesion section).  ","")</f>
        <v/>
      </c>
      <c r="BM1436" s="37" t="str">
        <f>IF(AND(C1434&lt;&gt;"",COUNTIF(AJ$2:AJ$21,C1366)&gt;1),"Visit ID already used.  ","")</f>
        <v/>
      </c>
      <c r="CA1436" s="37" t="e">
        <f ca="1">IF(BA1436&amp;BB1436&amp;BC1436&amp;BD1436&amp;BE1436&amp;BF1436&amp;BG1436&amp;BH1436&amp;BI1436&amp;BJ1436&amp;BK1436&amp;BL1436&amp;BM1436&amp;BN1436&amp;BO1436&amp;BP1436&amp;BQ1436&amp;BR1436&amp;BS1436&amp;BT1436&amp;BU1436&amp;#REF!&amp;BW1436&amp;BX1436&amp;BY1436&amp;BZ1436&lt;&gt;"","V9Issue","V9Clean")</f>
        <v>#REF!</v>
      </c>
    </row>
    <row r="1437" spans="1:79" x14ac:dyDescent="0.25">
      <c r="A1437" s="51"/>
      <c r="B1437" s="91"/>
      <c r="C1437" s="91"/>
      <c r="D1437" s="91"/>
      <c r="E1437" s="91"/>
      <c r="F1437" s="91"/>
      <c r="G1437" s="91"/>
      <c r="H1437" s="91"/>
      <c r="I1437" s="91"/>
      <c r="J1437" s="91"/>
      <c r="K1437" s="91"/>
      <c r="L1437" s="91"/>
      <c r="M1437" s="91"/>
      <c r="N1437" s="91"/>
      <c r="O1437" s="91"/>
      <c r="P1437" s="91"/>
      <c r="Q1437" s="4"/>
      <c r="AN1437" s="63" t="s">
        <v>4668</v>
      </c>
      <c r="AZ1437" s="37" t="str">
        <f>IFERROR(IF(COUNTA(H1437,I1437,J1437)=3,DATE(J1437,MATCH(I1437,{"Jan";"Feb";"Mar";"Apr";"May";"Jun";"Jul";"Aug";"Sep";"Oct";"Nov";"Dec"},0),H1437),""),"")</f>
        <v/>
      </c>
    </row>
    <row r="1438" spans="1:79" x14ac:dyDescent="0.25">
      <c r="A1438" s="51"/>
      <c r="B1438" s="51"/>
      <c r="C1438" s="51"/>
      <c r="D1438" s="51"/>
      <c r="E1438" s="51"/>
      <c r="F1438" s="51"/>
      <c r="G1438" s="51"/>
      <c r="H1438" s="19"/>
      <c r="I1438" s="4"/>
      <c r="J1438" s="4"/>
      <c r="K1438" s="4"/>
      <c r="L1438" s="51"/>
      <c r="M1438" s="51"/>
      <c r="N1438" s="51"/>
      <c r="O1438" s="51"/>
      <c r="P1438" s="51"/>
      <c r="Q1438" s="4"/>
      <c r="AN1438" s="63" t="s">
        <v>4669</v>
      </c>
      <c r="AZ1438" s="37" t="str">
        <f>IFERROR(IF(COUNTA(H1438,I1438,J1438)=3,DATE(J1438,MATCH(I1438,{"Jan";"Feb";"Mar";"Apr";"May";"Jun";"Jul";"Aug";"Sep";"Oct";"Nov";"Dec"},0),H1438),""),"")</f>
        <v/>
      </c>
    </row>
    <row r="1439" spans="1:79" x14ac:dyDescent="0.25">
      <c r="A1439" s="51"/>
      <c r="B1439" s="51"/>
      <c r="C1439" s="51"/>
      <c r="D1439" s="51"/>
      <c r="E1439" s="51"/>
      <c r="F1439" s="51"/>
      <c r="G1439" s="51"/>
      <c r="H1439" s="19" t="s">
        <v>92</v>
      </c>
      <c r="I1439" s="4"/>
      <c r="J1439" s="4"/>
      <c r="K1439" s="4"/>
      <c r="L1439" s="51"/>
      <c r="M1439" s="51"/>
      <c r="N1439" s="51"/>
      <c r="O1439" s="51"/>
      <c r="P1439" s="51"/>
      <c r="Q1439" s="4"/>
      <c r="AN1439" s="63" t="s">
        <v>4670</v>
      </c>
      <c r="AZ1439" s="37" t="str">
        <f>IFERROR(IF(COUNTA(H1439,I1439,J1439)=3,DATE(J1439,MATCH(I1439,{"Jan";"Feb";"Mar";"Apr";"May";"Jun";"Jul";"Aug";"Sep";"Oct";"Nov";"Dec"},0),H1439),""),"")</f>
        <v/>
      </c>
    </row>
    <row r="1440" spans="1:79" x14ac:dyDescent="0.25">
      <c r="A1440" s="51"/>
      <c r="B1440" s="4"/>
      <c r="C1440" s="25" t="s">
        <v>186</v>
      </c>
      <c r="D1440" s="25"/>
      <c r="E1440" s="25"/>
      <c r="F1440" s="25" t="s">
        <v>315</v>
      </c>
      <c r="G1440" s="4"/>
      <c r="H1440" s="25" t="s">
        <v>47</v>
      </c>
      <c r="I1440" s="25" t="s">
        <v>48</v>
      </c>
      <c r="J1440" s="25" t="s">
        <v>49</v>
      </c>
      <c r="K1440" s="4"/>
      <c r="L1440" s="51"/>
      <c r="M1440" s="51"/>
      <c r="N1440" s="51"/>
      <c r="O1440" s="51"/>
      <c r="P1440" s="51"/>
      <c r="Q1440" s="4"/>
      <c r="AN1440" s="63" t="s">
        <v>4671</v>
      </c>
      <c r="AZ1440" s="37" t="str">
        <f>IFERROR(IF(COUNTA(H1440,I1440,J1440)=3,DATE(J1440,MATCH(I1440,{"Jan";"Feb";"Mar";"Apr";"May";"Jun";"Jul";"Aug";"Sep";"Oct";"Nov";"Dec"},0),H1440),""),"")</f>
        <v/>
      </c>
    </row>
    <row r="1441" spans="1:79" x14ac:dyDescent="0.25">
      <c r="A1441" s="51"/>
      <c r="B1441" s="34" t="str">
        <f xml:space="preserve"> C1366&amp;" Non-Target Lesion (NT2)"</f>
        <v>V9 Non-Target Lesion (NT2)</v>
      </c>
      <c r="C1441" s="74"/>
      <c r="D1441" s="75"/>
      <c r="E1441" s="4"/>
      <c r="F1441" s="17"/>
      <c r="G1441" s="4"/>
      <c r="H1441" s="32"/>
      <c r="I1441" s="32"/>
      <c r="J1441" s="32"/>
      <c r="K1441" s="4"/>
      <c r="L1441" s="51"/>
      <c r="M1441" s="51"/>
      <c r="N1441" s="51"/>
      <c r="O1441" s="51"/>
      <c r="P1441" s="51"/>
      <c r="Q1441" s="4"/>
      <c r="AN1441" s="63" t="s">
        <v>4672</v>
      </c>
      <c r="AZ1441" s="37" t="str">
        <f>IFERROR(IF(COUNTA(H1441,I1441,J1441)=3,DATE(J1441,MATCH(I1441,{"Jan";"Feb";"Mar";"Apr";"May";"Jun";"Jul";"Aug";"Sep";"Oct";"Nov";"Dec"},0),H1441),""),"")</f>
        <v/>
      </c>
    </row>
    <row r="1442" spans="1:79" x14ac:dyDescent="0.25">
      <c r="A1442" s="51"/>
      <c r="B1442" s="23" t="s">
        <v>1547</v>
      </c>
      <c r="C1442" s="23" t="s">
        <v>1548</v>
      </c>
      <c r="D1442" s="23"/>
      <c r="E1442" s="26"/>
      <c r="F1442" s="23" t="s">
        <v>1549</v>
      </c>
      <c r="G1442" s="26"/>
      <c r="H1442" s="23" t="s">
        <v>1550</v>
      </c>
      <c r="I1442" s="23" t="s">
        <v>1551</v>
      </c>
      <c r="J1442" s="23" t="s">
        <v>1552</v>
      </c>
      <c r="K1442" s="4"/>
      <c r="L1442" s="51"/>
      <c r="M1442" s="51"/>
      <c r="N1442" s="51"/>
      <c r="O1442" s="51"/>
      <c r="P1442" s="51"/>
      <c r="Q1442" s="4"/>
      <c r="AN1442" s="63" t="s">
        <v>4673</v>
      </c>
      <c r="AZ1442" s="37" t="str">
        <f>IFERROR(IF(COUNTA(H1442,I1442,J1442)=3,DATE(J1442,MATCH(I1442,{"Jan";"Feb";"Mar";"Apr";"May";"Jun";"Jul";"Aug";"Sep";"Oct";"Nov";"Dec"},0),H1442),""),"")</f>
        <v/>
      </c>
    </row>
    <row r="1443" spans="1:79" x14ac:dyDescent="0.25">
      <c r="A1443" s="51"/>
      <c r="B1443" s="90" t="str">
        <f ca="1">BA1443&amp;BB1443&amp;BC1443&amp;BD1443&amp;BE1443&amp;BF1443&amp;BG1443&amp;BH1443&amp;BI1443&amp;BJ1443&amp;BK1443&amp;BL1443&amp;BM1443</f>
        <v/>
      </c>
      <c r="C1443" s="91"/>
      <c r="D1443" s="91"/>
      <c r="E1443" s="91"/>
      <c r="F1443" s="91"/>
      <c r="G1443" s="91"/>
      <c r="H1443" s="91"/>
      <c r="I1443" s="91"/>
      <c r="J1443" s="91"/>
      <c r="K1443" s="91"/>
      <c r="L1443" s="91"/>
      <c r="M1443" s="91"/>
      <c r="N1443" s="91"/>
      <c r="O1443" s="91"/>
      <c r="P1443" s="91"/>
      <c r="Q1443" s="4"/>
      <c r="AN1443" s="63" t="s">
        <v>4674</v>
      </c>
      <c r="AZ1443" s="37" t="str">
        <f>IFERROR(IF(COUNTA(H1443,I1443,J1443)=3,DATE(J1443,MATCH(I1443,{"Jan";"Feb";"Mar";"Apr";"May";"Jun";"Jul";"Aug";"Sep";"Oct";"Nov";"Dec"},0),H1443),""),"")</f>
        <v/>
      </c>
      <c r="BA1443" s="37" t="str">
        <f>IF(AND(C1369="",H1441="",C1441&lt;&gt;""),"Please enter a complete visit or assessment date.  ","")</f>
        <v/>
      </c>
      <c r="BB1443" s="37" t="str">
        <f>IF(C1441="","",IF(AND(COUNTA(C1369,D1369,E1369)&gt;1,COUNTA(C1369,D1369,E1369)&lt;3),"Please enter a complete visit date.  ",IF(COUNTA(C1369,D1369,E1369)=0,"",IF(COUNTIF(AN$2:AN$7306,C1369&amp;D1369&amp;E1369)&gt;0,"","Enter a valid visit date.  "))))</f>
        <v/>
      </c>
      <c r="BC1443" s="37" t="str">
        <f>IF(AND(COUNTA(H1441,I1441,J1441)&gt;1,COUNTA(H1441,I1441,J1441)&lt;3),"Please enter a complete assessment date.  ",IF(COUNTA(H1441,I1441,J1441)=0,"",IF(COUNTIF(AN$2:AN$7306,H1441&amp;I1441&amp;J1441)&gt;0,"","Enter a valid assessment date.  ")))</f>
        <v/>
      </c>
      <c r="BD1443" s="37" t="str">
        <f t="shared" ref="BD1443" si="722">IF(AND(C1441="",H1441&amp;I1441&amp;H1441&amp;J1441&lt;&gt;""),"Information on this lesion exists, but no evaluation result is entered.  ","")</f>
        <v/>
      </c>
      <c r="BE1443" s="37" t="str">
        <f ca="1">IF(C1441="","",IF(AZ1369="","",IF(AZ1369&gt;NOW(),"Visit date is in the future.  ","")))</f>
        <v/>
      </c>
      <c r="BF1443" s="37" t="str">
        <f t="shared" ref="BF1443" ca="1" si="723">IF(AZ1441&lt;&gt;"",IF(AZ1441&gt;NOW(),"Assessment date is in the future.  ",""),"")</f>
        <v/>
      </c>
      <c r="BG1443" s="37" t="str">
        <f t="shared" ref="BG1443" si="724">IF(AND(C1441&lt;&gt;"",F1441&lt;&gt;""),"The result cannot be provided if indicated as Not Done.  ","")</f>
        <v/>
      </c>
      <c r="BH1443" s="37" t="str">
        <f>IF(AZ1369="","",IF(AZ1369&lt;=AZ1363,"Visit date is not after visit or assessment dates in the prior visit.  ",""))</f>
        <v/>
      </c>
      <c r="BI1443" s="37" t="str">
        <f>IF(AZ1441&lt;&gt;"",IF(AZ1441&lt;=AZ1363,"Assessment date is not after visit or assessment dates in the prior visit.  ",""),"")</f>
        <v/>
      </c>
      <c r="BJ1443" s="37" t="str">
        <f>IF(AND(C1366="",OR(C1441&lt;&gt;"",F1441&lt;&gt;"")),"The Visit ID is missing.  ","")</f>
        <v/>
      </c>
      <c r="BK1443" s="37" t="str">
        <f>IF(AND(OR(C1441&lt;&gt;"",F1441&lt;&gt;""),C$87=""),"No V0 lesion information exists for this same lesion (if you are adding a NEW lesion, go to New Lesion section).  ","")</f>
        <v/>
      </c>
      <c r="BM1443" s="37" t="str">
        <f>IF(AND(C1441&lt;&gt;"",COUNTIF(AJ$2:AJ$21,C1366)&gt;1),"Visit ID already used.  ","")</f>
        <v/>
      </c>
      <c r="CA1443" s="37" t="e">
        <f ca="1">IF(BA1443&amp;BB1443&amp;BC1443&amp;BD1443&amp;BE1443&amp;BF1443&amp;BG1443&amp;BH1443&amp;BI1443&amp;BJ1443&amp;BK1443&amp;BL1443&amp;BM1443&amp;BN1443&amp;BO1443&amp;BP1443&amp;BQ1443&amp;BR1443&amp;BS1443&amp;BT1443&amp;BU1443&amp;#REF!&amp;BW1443&amp;BX1443&amp;BY1443&amp;BZ1443&lt;&gt;"","V9Issue","V9Clean")</f>
        <v>#REF!</v>
      </c>
    </row>
    <row r="1444" spans="1:79" x14ac:dyDescent="0.25">
      <c r="A1444" s="51"/>
      <c r="B1444" s="91"/>
      <c r="C1444" s="91"/>
      <c r="D1444" s="91"/>
      <c r="E1444" s="91"/>
      <c r="F1444" s="91"/>
      <c r="G1444" s="91"/>
      <c r="H1444" s="91"/>
      <c r="I1444" s="91"/>
      <c r="J1444" s="91"/>
      <c r="K1444" s="91"/>
      <c r="L1444" s="91"/>
      <c r="M1444" s="91"/>
      <c r="N1444" s="91"/>
      <c r="O1444" s="91"/>
      <c r="P1444" s="91"/>
      <c r="Q1444" s="4"/>
      <c r="AN1444" s="63" t="s">
        <v>4675</v>
      </c>
      <c r="AZ1444" s="37" t="str">
        <f>IFERROR(IF(COUNTA(H1444,I1444,J1444)=3,DATE(J1444,MATCH(I1444,{"Jan";"Feb";"Mar";"Apr";"May";"Jun";"Jul";"Aug";"Sep";"Oct";"Nov";"Dec"},0),H1444),""),"")</f>
        <v/>
      </c>
    </row>
    <row r="1445" spans="1:79" x14ac:dyDescent="0.25">
      <c r="A1445" s="51"/>
      <c r="B1445" s="51"/>
      <c r="C1445" s="51"/>
      <c r="D1445" s="51"/>
      <c r="E1445" s="51"/>
      <c r="F1445" s="51"/>
      <c r="G1445" s="51"/>
      <c r="H1445" s="19"/>
      <c r="I1445" s="4"/>
      <c r="J1445" s="4"/>
      <c r="K1445" s="4"/>
      <c r="L1445" s="51"/>
      <c r="M1445" s="51"/>
      <c r="N1445" s="51"/>
      <c r="O1445" s="51"/>
      <c r="P1445" s="51"/>
      <c r="Q1445" s="4"/>
      <c r="AN1445" s="63" t="s">
        <v>4676</v>
      </c>
      <c r="AZ1445" s="37" t="str">
        <f>IFERROR(IF(COUNTA(H1445,I1445,J1445)=3,DATE(J1445,MATCH(I1445,{"Jan";"Feb";"Mar";"Apr";"May";"Jun";"Jul";"Aug";"Sep";"Oct";"Nov";"Dec"},0),H1445),""),"")</f>
        <v/>
      </c>
    </row>
    <row r="1446" spans="1:79" x14ac:dyDescent="0.25">
      <c r="A1446" s="51"/>
      <c r="B1446" s="51"/>
      <c r="C1446" s="51"/>
      <c r="D1446" s="51"/>
      <c r="E1446" s="51"/>
      <c r="F1446" s="51"/>
      <c r="G1446" s="51"/>
      <c r="H1446" s="19" t="s">
        <v>92</v>
      </c>
      <c r="I1446" s="4"/>
      <c r="J1446" s="4"/>
      <c r="K1446" s="4"/>
      <c r="L1446" s="51"/>
      <c r="M1446" s="51"/>
      <c r="N1446" s="51"/>
      <c r="O1446" s="51"/>
      <c r="P1446" s="51"/>
      <c r="Q1446" s="4"/>
      <c r="AN1446" s="63" t="s">
        <v>4677</v>
      </c>
      <c r="AZ1446" s="37" t="str">
        <f>IFERROR(IF(COUNTA(H1446,I1446,J1446)=3,DATE(J1446,MATCH(I1446,{"Jan";"Feb";"Mar";"Apr";"May";"Jun";"Jul";"Aug";"Sep";"Oct";"Nov";"Dec"},0),H1446),""),"")</f>
        <v/>
      </c>
    </row>
    <row r="1447" spans="1:79" x14ac:dyDescent="0.25">
      <c r="A1447" s="51"/>
      <c r="B1447" s="4"/>
      <c r="C1447" s="25" t="s">
        <v>186</v>
      </c>
      <c r="D1447" s="25"/>
      <c r="E1447" s="25"/>
      <c r="F1447" s="25" t="s">
        <v>315</v>
      </c>
      <c r="G1447" s="4"/>
      <c r="H1447" s="25" t="s">
        <v>47</v>
      </c>
      <c r="I1447" s="25" t="s">
        <v>48</v>
      </c>
      <c r="J1447" s="25" t="s">
        <v>49</v>
      </c>
      <c r="K1447" s="4"/>
      <c r="L1447" s="51"/>
      <c r="M1447" s="51"/>
      <c r="N1447" s="51"/>
      <c r="O1447" s="51"/>
      <c r="P1447" s="51"/>
      <c r="Q1447" s="4"/>
      <c r="AN1447" s="63" t="s">
        <v>4678</v>
      </c>
      <c r="AZ1447" s="37" t="str">
        <f>IFERROR(IF(COUNTA(H1447,I1447,J1447)=3,DATE(J1447,MATCH(I1447,{"Jan";"Feb";"Mar";"Apr";"May";"Jun";"Jul";"Aug";"Sep";"Oct";"Nov";"Dec"},0),H1447),""),"")</f>
        <v/>
      </c>
    </row>
    <row r="1448" spans="1:79" x14ac:dyDescent="0.25">
      <c r="A1448" s="51"/>
      <c r="B1448" s="34" t="str">
        <f xml:space="preserve"> C1366&amp;" Non-Target Lesion (NT3)"</f>
        <v>V9 Non-Target Lesion (NT3)</v>
      </c>
      <c r="C1448" s="74"/>
      <c r="D1448" s="75"/>
      <c r="E1448" s="4"/>
      <c r="F1448" s="17"/>
      <c r="G1448" s="4"/>
      <c r="H1448" s="32"/>
      <c r="I1448" s="32"/>
      <c r="J1448" s="32"/>
      <c r="K1448" s="4"/>
      <c r="L1448" s="51"/>
      <c r="M1448" s="51"/>
      <c r="N1448" s="51"/>
      <c r="O1448" s="51"/>
      <c r="P1448" s="51"/>
      <c r="Q1448" s="4"/>
      <c r="AN1448" s="63" t="s">
        <v>4679</v>
      </c>
      <c r="AZ1448" s="37" t="str">
        <f>IFERROR(IF(COUNTA(H1448,I1448,J1448)=3,DATE(J1448,MATCH(I1448,{"Jan";"Feb";"Mar";"Apr";"May";"Jun";"Jul";"Aug";"Sep";"Oct";"Nov";"Dec"},0),H1448),""),"")</f>
        <v/>
      </c>
    </row>
    <row r="1449" spans="1:79" x14ac:dyDescent="0.25">
      <c r="A1449" s="51"/>
      <c r="B1449" s="23" t="s">
        <v>1553</v>
      </c>
      <c r="C1449" s="23" t="s">
        <v>1554</v>
      </c>
      <c r="D1449" s="23"/>
      <c r="E1449" s="26"/>
      <c r="F1449" s="23" t="s">
        <v>1555</v>
      </c>
      <c r="G1449" s="26"/>
      <c r="H1449" s="23" t="s">
        <v>1556</v>
      </c>
      <c r="I1449" s="23" t="s">
        <v>1557</v>
      </c>
      <c r="J1449" s="23" t="s">
        <v>1558</v>
      </c>
      <c r="K1449" s="4"/>
      <c r="L1449" s="51"/>
      <c r="M1449" s="51"/>
      <c r="N1449" s="51"/>
      <c r="O1449" s="51"/>
      <c r="P1449" s="51"/>
      <c r="Q1449" s="4"/>
      <c r="AN1449" s="63" t="s">
        <v>4680</v>
      </c>
      <c r="AZ1449" s="37" t="str">
        <f>IFERROR(IF(COUNTA(H1449,I1449,J1449)=3,DATE(J1449,MATCH(I1449,{"Jan";"Feb";"Mar";"Apr";"May";"Jun";"Jul";"Aug";"Sep";"Oct";"Nov";"Dec"},0),H1449),""),"")</f>
        <v/>
      </c>
    </row>
    <row r="1450" spans="1:79" x14ac:dyDescent="0.25">
      <c r="A1450" s="51"/>
      <c r="B1450" s="90" t="str">
        <f ca="1">BA1450&amp;BB1450&amp;BC1450&amp;BD1450&amp;BE1450&amp;BF1450&amp;BG1450&amp;BH1450&amp;BI1450&amp;BJ1450&amp;BK1450&amp;BL1450&amp;BM1450</f>
        <v/>
      </c>
      <c r="C1450" s="91"/>
      <c r="D1450" s="91"/>
      <c r="E1450" s="91"/>
      <c r="F1450" s="91"/>
      <c r="G1450" s="91"/>
      <c r="H1450" s="91"/>
      <c r="I1450" s="91"/>
      <c r="J1450" s="91"/>
      <c r="K1450" s="91"/>
      <c r="L1450" s="91"/>
      <c r="M1450" s="91"/>
      <c r="N1450" s="91"/>
      <c r="O1450" s="91"/>
      <c r="P1450" s="91"/>
      <c r="Q1450" s="4"/>
      <c r="AN1450" s="63" t="s">
        <v>4681</v>
      </c>
      <c r="AZ1450" s="37" t="str">
        <f>IFERROR(IF(COUNTA(H1450,I1450,J1450)=3,DATE(J1450,MATCH(I1450,{"Jan";"Feb";"Mar";"Apr";"May";"Jun";"Jul";"Aug";"Sep";"Oct";"Nov";"Dec"},0),H1450),""),"")</f>
        <v/>
      </c>
      <c r="BA1450" s="37" t="str">
        <f>IF(AND(C1369="",H1448="",C1448&lt;&gt;""),"Please enter a complete visit or assessment date.  ","")</f>
        <v/>
      </c>
      <c r="BB1450" s="37" t="str">
        <f>IF(C1448="","",IF(AND(COUNTA(C1369,D1369,E1369)&gt;1,COUNTA(C1369,D1369,E1369)&lt;3),"Please enter a complete visit date.  ",IF(COUNTA(C1369,D1369,E1369)=0,"",IF(COUNTIF(AN$2:AN$7306,C1369&amp;D1369&amp;E1369)&gt;0,"","Enter a valid visit date.  "))))</f>
        <v/>
      </c>
      <c r="BC1450" s="37" t="str">
        <f>IF(AND(COUNTA(H1448,I1448,J1448)&gt;1,COUNTA(H1448,I1448,J1448)&lt;3),"Please enter a complete assessment date.  ",IF(COUNTA(H1448,I1448,J1448)=0,"",IF(COUNTIF(AN$2:AN$7306,H1448&amp;I1448&amp;J1448)&gt;0,"","Enter a valid assessment date.  ")))</f>
        <v/>
      </c>
      <c r="BD1450" s="37" t="str">
        <f t="shared" ref="BD1450" si="725">IF(AND(C1448="",H1448&amp;I1448&amp;H1448&amp;J1448&lt;&gt;""),"Information on this lesion exists, but no evaluation result is entered.  ","")</f>
        <v/>
      </c>
      <c r="BE1450" s="37" t="str">
        <f ca="1">IF(C1448="","",IF(AZ1369="","",IF(AZ1369&gt;NOW(),"Visit date is in the future.  ","")))</f>
        <v/>
      </c>
      <c r="BF1450" s="37" t="str">
        <f t="shared" ref="BF1450" ca="1" si="726">IF(AZ1448&lt;&gt;"",IF(AZ1448&gt;NOW(),"Assessment date is in the future.  ",""),"")</f>
        <v/>
      </c>
      <c r="BG1450" s="37" t="str">
        <f t="shared" ref="BG1450" si="727">IF(AND(C1448&lt;&gt;"",F1448&lt;&gt;""),"The result cannot be provided if indicated as Not Done.  ","")</f>
        <v/>
      </c>
      <c r="BH1450" s="37" t="str">
        <f>IF(AZ1369="","",IF(AZ1369&lt;=AZ1363,"Visit date is not after visit or assessment dates in the prior visit.  ",""))</f>
        <v/>
      </c>
      <c r="BI1450" s="37" t="str">
        <f>IF(AZ1448&lt;&gt;"",IF(AZ1448&lt;=AZ1363,"Assessment date is not after visit or assessment dates in the prior visit.  ",""),"")</f>
        <v/>
      </c>
      <c r="BJ1450" s="37" t="str">
        <f>IF(AND(C1366="",OR(C1448&lt;&gt;"",F1448&lt;&gt;"")),"The Visit ID is missing.  ","")</f>
        <v/>
      </c>
      <c r="BK1450" s="37" t="str">
        <f>IF(AND(OR(C1448&lt;&gt;"",F1448&lt;&gt;""),C$94=""),"No V0 lesion information exists for this same lesion (if you are adding a NEW lesion, go to New Lesion section).  ","")</f>
        <v/>
      </c>
      <c r="BM1450" s="37" t="str">
        <f>IF(AND(C1448&lt;&gt;"",COUNTIF(AJ$2:AJ$21,C1366)&gt;1),"Visit ID already used.  ","")</f>
        <v/>
      </c>
      <c r="CA1450" s="37" t="e">
        <f ca="1">IF(BA1450&amp;BB1450&amp;BC1450&amp;BD1450&amp;BE1450&amp;BF1450&amp;BG1450&amp;BH1450&amp;BI1450&amp;BJ1450&amp;BK1450&amp;BL1450&amp;BM1450&amp;BN1450&amp;BO1450&amp;BP1450&amp;BQ1450&amp;BR1450&amp;BS1450&amp;BT1450&amp;BU1450&amp;#REF!&amp;BW1450&amp;BX1450&amp;BY1450&amp;BZ1450&lt;&gt;"","V9Issue","V9Clean")</f>
        <v>#REF!</v>
      </c>
    </row>
    <row r="1451" spans="1:79" x14ac:dyDescent="0.25">
      <c r="A1451" s="51"/>
      <c r="B1451" s="91"/>
      <c r="C1451" s="91"/>
      <c r="D1451" s="91"/>
      <c r="E1451" s="91"/>
      <c r="F1451" s="91"/>
      <c r="G1451" s="91"/>
      <c r="H1451" s="91"/>
      <c r="I1451" s="91"/>
      <c r="J1451" s="91"/>
      <c r="K1451" s="91"/>
      <c r="L1451" s="91"/>
      <c r="M1451" s="91"/>
      <c r="N1451" s="91"/>
      <c r="O1451" s="91"/>
      <c r="P1451" s="91"/>
      <c r="Q1451" s="4"/>
      <c r="AN1451" s="63" t="s">
        <v>4682</v>
      </c>
      <c r="AZ1451" s="37" t="str">
        <f>IFERROR(IF(COUNTA(H1451,I1451,J1451)=3,DATE(J1451,MATCH(I1451,{"Jan";"Feb";"Mar";"Apr";"May";"Jun";"Jul";"Aug";"Sep";"Oct";"Nov";"Dec"},0),H1451),""),"")</f>
        <v/>
      </c>
    </row>
    <row r="1452" spans="1:79" x14ac:dyDescent="0.25">
      <c r="A1452" s="51"/>
      <c r="B1452" s="51"/>
      <c r="C1452" s="51"/>
      <c r="D1452" s="51"/>
      <c r="E1452" s="51"/>
      <c r="F1452" s="51"/>
      <c r="G1452" s="51"/>
      <c r="H1452" s="19"/>
      <c r="I1452" s="4"/>
      <c r="J1452" s="4"/>
      <c r="K1452" s="4"/>
      <c r="L1452" s="51"/>
      <c r="M1452" s="51"/>
      <c r="N1452" s="51"/>
      <c r="O1452" s="51"/>
      <c r="P1452" s="51"/>
      <c r="Q1452" s="4"/>
      <c r="AN1452" s="63" t="s">
        <v>4683</v>
      </c>
      <c r="AZ1452" s="37" t="str">
        <f>IFERROR(IF(COUNTA(H1452,I1452,J1452)=3,DATE(J1452,MATCH(I1452,{"Jan";"Feb";"Mar";"Apr";"May";"Jun";"Jul";"Aug";"Sep";"Oct";"Nov";"Dec"},0),H1452),""),"")</f>
        <v/>
      </c>
    </row>
    <row r="1453" spans="1:79" x14ac:dyDescent="0.25">
      <c r="A1453" s="51"/>
      <c r="B1453" s="51"/>
      <c r="C1453" s="51"/>
      <c r="D1453" s="51"/>
      <c r="E1453" s="51"/>
      <c r="F1453" s="51"/>
      <c r="G1453" s="51"/>
      <c r="H1453" s="19" t="s">
        <v>92</v>
      </c>
      <c r="I1453" s="4"/>
      <c r="J1453" s="4"/>
      <c r="K1453" s="4"/>
      <c r="L1453" s="51"/>
      <c r="M1453" s="51"/>
      <c r="N1453" s="51"/>
      <c r="O1453" s="51"/>
      <c r="P1453" s="51"/>
      <c r="Q1453" s="4"/>
      <c r="AN1453" s="63" t="s">
        <v>4684</v>
      </c>
      <c r="AZ1453" s="37" t="str">
        <f>IFERROR(IF(COUNTA(H1453,I1453,J1453)=3,DATE(J1453,MATCH(I1453,{"Jan";"Feb";"Mar";"Apr";"May";"Jun";"Jul";"Aug";"Sep";"Oct";"Nov";"Dec"},0),H1453),""),"")</f>
        <v/>
      </c>
    </row>
    <row r="1454" spans="1:79" x14ac:dyDescent="0.25">
      <c r="A1454" s="51"/>
      <c r="B1454" s="4"/>
      <c r="C1454" s="25" t="s">
        <v>186</v>
      </c>
      <c r="D1454" s="25"/>
      <c r="E1454" s="25"/>
      <c r="F1454" s="25" t="s">
        <v>315</v>
      </c>
      <c r="G1454" s="4"/>
      <c r="H1454" s="25" t="s">
        <v>47</v>
      </c>
      <c r="I1454" s="25" t="s">
        <v>48</v>
      </c>
      <c r="J1454" s="25" t="s">
        <v>49</v>
      </c>
      <c r="K1454" s="4"/>
      <c r="L1454" s="51"/>
      <c r="M1454" s="51"/>
      <c r="N1454" s="51"/>
      <c r="O1454" s="51"/>
      <c r="P1454" s="51"/>
      <c r="Q1454" s="4"/>
      <c r="AN1454" s="63" t="s">
        <v>4685</v>
      </c>
      <c r="AZ1454" s="37" t="str">
        <f>IFERROR(IF(COUNTA(H1454,I1454,J1454)=3,DATE(J1454,MATCH(I1454,{"Jan";"Feb";"Mar";"Apr";"May";"Jun";"Jul";"Aug";"Sep";"Oct";"Nov";"Dec"},0),H1454),""),"")</f>
        <v/>
      </c>
    </row>
    <row r="1455" spans="1:79" x14ac:dyDescent="0.25">
      <c r="A1455" s="51"/>
      <c r="B1455" s="34" t="str">
        <f xml:space="preserve"> C1366&amp;" Non-Target Lesion (NT4)"</f>
        <v>V9 Non-Target Lesion (NT4)</v>
      </c>
      <c r="C1455" s="74"/>
      <c r="D1455" s="75"/>
      <c r="E1455" s="4"/>
      <c r="F1455" s="17"/>
      <c r="G1455" s="4"/>
      <c r="H1455" s="32"/>
      <c r="I1455" s="32"/>
      <c r="J1455" s="32"/>
      <c r="K1455" s="4"/>
      <c r="L1455" s="51"/>
      <c r="M1455" s="51"/>
      <c r="N1455" s="51"/>
      <c r="O1455" s="51"/>
      <c r="P1455" s="51"/>
      <c r="Q1455" s="4"/>
      <c r="AN1455" s="63" t="s">
        <v>4686</v>
      </c>
      <c r="AZ1455" s="37" t="str">
        <f>IFERROR(IF(COUNTA(H1455,I1455,J1455)=3,DATE(J1455,MATCH(I1455,{"Jan";"Feb";"Mar";"Apr";"May";"Jun";"Jul";"Aug";"Sep";"Oct";"Nov";"Dec"},0),H1455),""),"")</f>
        <v/>
      </c>
    </row>
    <row r="1456" spans="1:79" x14ac:dyDescent="0.25">
      <c r="A1456" s="51"/>
      <c r="B1456" s="23" t="s">
        <v>1559</v>
      </c>
      <c r="C1456" s="23" t="s">
        <v>1560</v>
      </c>
      <c r="D1456" s="23"/>
      <c r="E1456" s="26"/>
      <c r="F1456" s="23" t="s">
        <v>1561</v>
      </c>
      <c r="G1456" s="26"/>
      <c r="H1456" s="23" t="s">
        <v>1562</v>
      </c>
      <c r="I1456" s="23" t="s">
        <v>1563</v>
      </c>
      <c r="J1456" s="23" t="s">
        <v>1564</v>
      </c>
      <c r="K1456" s="4"/>
      <c r="L1456" s="51"/>
      <c r="M1456" s="51"/>
      <c r="N1456" s="51"/>
      <c r="O1456" s="51"/>
      <c r="P1456" s="51"/>
      <c r="Q1456" s="4"/>
      <c r="AN1456" s="63" t="s">
        <v>4687</v>
      </c>
      <c r="AZ1456" s="37" t="str">
        <f>IFERROR(IF(COUNTA(H1456,I1456,J1456)=3,DATE(J1456,MATCH(I1456,{"Jan";"Feb";"Mar";"Apr";"May";"Jun";"Jul";"Aug";"Sep";"Oct";"Nov";"Dec"},0),H1456),""),"")</f>
        <v/>
      </c>
    </row>
    <row r="1457" spans="1:79" x14ac:dyDescent="0.25">
      <c r="A1457" s="51"/>
      <c r="B1457" s="90" t="str">
        <f ca="1">BA1457&amp;BB1457&amp;BC1457&amp;BD1457&amp;BE1457&amp;BF1457&amp;BG1457&amp;BH1457&amp;BI1457&amp;BJ1457&amp;BK1457&amp;BL1457&amp;BM1457</f>
        <v/>
      </c>
      <c r="C1457" s="91"/>
      <c r="D1457" s="91"/>
      <c r="E1457" s="91"/>
      <c r="F1457" s="91"/>
      <c r="G1457" s="91"/>
      <c r="H1457" s="91"/>
      <c r="I1457" s="91"/>
      <c r="J1457" s="91"/>
      <c r="K1457" s="91"/>
      <c r="L1457" s="91"/>
      <c r="M1457" s="91"/>
      <c r="N1457" s="91"/>
      <c r="O1457" s="91"/>
      <c r="P1457" s="91"/>
      <c r="Q1457" s="4"/>
      <c r="AN1457" s="63" t="s">
        <v>4688</v>
      </c>
      <c r="AZ1457" s="37" t="str">
        <f>IFERROR(IF(COUNTA(H1457,I1457,J1457)=3,DATE(J1457,MATCH(I1457,{"Jan";"Feb";"Mar";"Apr";"May";"Jun";"Jul";"Aug";"Sep";"Oct";"Nov";"Dec"},0),H1457),""),"")</f>
        <v/>
      </c>
      <c r="BA1457" s="37" t="str">
        <f>IF(AND(C1369="",H1455="",C1455&lt;&gt;""),"Please enter a complete visit or assessment date.  ","")</f>
        <v/>
      </c>
      <c r="BB1457" s="37" t="str">
        <f>IF(C1455="","",IF(AND(COUNTA(C1369,D1369,E1369)&gt;1,COUNTA(C1369,D1369,E1369)&lt;3),"Please enter a complete visit date.  ",IF(COUNTA(C1369,D1369,E1369)=0,"",IF(COUNTIF(AN$2:AN$7306,C1369&amp;D1369&amp;E1369)&gt;0,"","Enter a valid visit date.  "))))</f>
        <v/>
      </c>
      <c r="BC1457" s="37" t="str">
        <f>IF(AND(COUNTA(H1455,I1455,J1455)&gt;1,COUNTA(H1455,I1455,J1455)&lt;3),"Please enter a complete assessment date.  ",IF(COUNTA(H1455,I1455,J1455)=0,"",IF(COUNTIF(AN$2:AN$7306,H1455&amp;I1455&amp;J1455)&gt;0,"","Enter a valid assessment date.  ")))</f>
        <v/>
      </c>
      <c r="BD1457" s="37" t="str">
        <f t="shared" ref="BD1457" si="728">IF(AND(C1455="",H1455&amp;I1455&amp;H1455&amp;J1455&lt;&gt;""),"Information on this lesion exists, but no evaluation result is entered.  ","")</f>
        <v/>
      </c>
      <c r="BE1457" s="37" t="str">
        <f ca="1">IF(C1455="","",IF(AZ1369="","",IF(AZ1369&gt;NOW(),"Visit date is in the future.  ","")))</f>
        <v/>
      </c>
      <c r="BF1457" s="37" t="str">
        <f t="shared" ref="BF1457" ca="1" si="729">IF(AZ1455&lt;&gt;"",IF(AZ1455&gt;NOW(),"Assessment date is in the future.  ",""),"")</f>
        <v/>
      </c>
      <c r="BG1457" s="37" t="str">
        <f t="shared" ref="BG1457" si="730">IF(AND(C1455&lt;&gt;"",F1455&lt;&gt;""),"The result cannot be provided if indicated as Not Done.  ","")</f>
        <v/>
      </c>
      <c r="BH1457" s="37" t="str">
        <f>IF(AZ1369="","",IF(AZ1369&lt;=AZ1363,"Visit date is not after visit or assessment dates in the prior visit.  ",""))</f>
        <v/>
      </c>
      <c r="BI1457" s="37" t="str">
        <f>IF(AZ1455&lt;&gt;"",IF(AZ1455&lt;=AZ1363,"Assessment date is not after visit or assessment dates in the prior visit.  ",""),"")</f>
        <v/>
      </c>
      <c r="BJ1457" s="37" t="str">
        <f>IF(AND(C1366="",OR(C1455&lt;&gt;"",F1455&lt;&gt;"")),"The Visit ID is missing.  ","")</f>
        <v/>
      </c>
      <c r="BK1457" s="37" t="str">
        <f>IF(AND(OR(C1455&lt;&gt;"",F1455&lt;&gt;""),C$101=""),"No V0 lesion information exists for this same lesion (if you are adding a NEW lesion, go to New Lesion section).  ","")</f>
        <v/>
      </c>
      <c r="BM1457" s="37" t="str">
        <f>IF(AND(C1455&lt;&gt;"",COUNTIF(AJ$2:AJ$21,C1366)&gt;1),"Visit ID already used.  ","")</f>
        <v/>
      </c>
      <c r="CA1457" s="37" t="e">
        <f ca="1">IF(BA1457&amp;BB1457&amp;BC1457&amp;BD1457&amp;BE1457&amp;BF1457&amp;BG1457&amp;BH1457&amp;BI1457&amp;BJ1457&amp;BK1457&amp;BL1457&amp;BM1457&amp;BN1457&amp;BO1457&amp;BP1457&amp;BQ1457&amp;BR1457&amp;BS1457&amp;BT1457&amp;BU1457&amp;#REF!&amp;BW1457&amp;BX1457&amp;BY1457&amp;BZ1457&lt;&gt;"","V9Issue","V9Clean")</f>
        <v>#REF!</v>
      </c>
    </row>
    <row r="1458" spans="1:79" x14ac:dyDescent="0.25">
      <c r="A1458" s="51"/>
      <c r="B1458" s="91"/>
      <c r="C1458" s="91"/>
      <c r="D1458" s="91"/>
      <c r="E1458" s="91"/>
      <c r="F1458" s="91"/>
      <c r="G1458" s="91"/>
      <c r="H1458" s="91"/>
      <c r="I1458" s="91"/>
      <c r="J1458" s="91"/>
      <c r="K1458" s="91"/>
      <c r="L1458" s="91"/>
      <c r="M1458" s="91"/>
      <c r="N1458" s="91"/>
      <c r="O1458" s="91"/>
      <c r="P1458" s="91"/>
      <c r="Q1458" s="4"/>
      <c r="AN1458" s="63" t="s">
        <v>4689</v>
      </c>
      <c r="AZ1458" s="37" t="str">
        <f>IFERROR(IF(COUNTA(H1458,I1458,J1458)=3,DATE(J1458,MATCH(I1458,{"Jan";"Feb";"Mar";"Apr";"May";"Jun";"Jul";"Aug";"Sep";"Oct";"Nov";"Dec"},0),H1458),""),"")</f>
        <v/>
      </c>
    </row>
    <row r="1459" spans="1:79" x14ac:dyDescent="0.25">
      <c r="A1459" s="51"/>
      <c r="B1459" s="51"/>
      <c r="C1459" s="51"/>
      <c r="D1459" s="51"/>
      <c r="E1459" s="51"/>
      <c r="F1459" s="51"/>
      <c r="G1459" s="51"/>
      <c r="H1459" s="19"/>
      <c r="I1459" s="4"/>
      <c r="J1459" s="4"/>
      <c r="K1459" s="4"/>
      <c r="L1459" s="51"/>
      <c r="M1459" s="51"/>
      <c r="N1459" s="51"/>
      <c r="O1459" s="51"/>
      <c r="P1459" s="51"/>
      <c r="Q1459" s="4"/>
      <c r="AN1459" s="63" t="s">
        <v>4690</v>
      </c>
      <c r="AZ1459" s="37" t="str">
        <f>IFERROR(IF(COUNTA(H1459,I1459,J1459)=3,DATE(J1459,MATCH(I1459,{"Jan";"Feb";"Mar";"Apr";"May";"Jun";"Jul";"Aug";"Sep";"Oct";"Nov";"Dec"},0),H1459),""),"")</f>
        <v/>
      </c>
    </row>
    <row r="1460" spans="1:79" x14ac:dyDescent="0.25">
      <c r="A1460" s="51"/>
      <c r="B1460" s="51"/>
      <c r="C1460" s="51"/>
      <c r="D1460" s="51"/>
      <c r="E1460" s="51"/>
      <c r="F1460" s="51"/>
      <c r="G1460" s="51"/>
      <c r="H1460" s="19" t="s">
        <v>92</v>
      </c>
      <c r="I1460" s="4"/>
      <c r="J1460" s="4"/>
      <c r="K1460" s="4"/>
      <c r="L1460" s="51"/>
      <c r="M1460" s="51"/>
      <c r="N1460" s="51"/>
      <c r="O1460" s="51"/>
      <c r="P1460" s="51"/>
      <c r="Q1460" s="4"/>
      <c r="AN1460" s="63" t="s">
        <v>4691</v>
      </c>
      <c r="AZ1460" s="37" t="str">
        <f>IFERROR(IF(COUNTA(H1460,I1460,J1460)=3,DATE(J1460,MATCH(I1460,{"Jan";"Feb";"Mar";"Apr";"May";"Jun";"Jul";"Aug";"Sep";"Oct";"Nov";"Dec"},0),H1460),""),"")</f>
        <v/>
      </c>
    </row>
    <row r="1461" spans="1:79" x14ac:dyDescent="0.25">
      <c r="A1461" s="51"/>
      <c r="B1461" s="4"/>
      <c r="C1461" s="25" t="s">
        <v>186</v>
      </c>
      <c r="D1461" s="25"/>
      <c r="E1461" s="25"/>
      <c r="F1461" s="25" t="s">
        <v>315</v>
      </c>
      <c r="G1461" s="4"/>
      <c r="H1461" s="25" t="s">
        <v>47</v>
      </c>
      <c r="I1461" s="25" t="s">
        <v>48</v>
      </c>
      <c r="J1461" s="25" t="s">
        <v>49</v>
      </c>
      <c r="K1461" s="4"/>
      <c r="L1461" s="51"/>
      <c r="M1461" s="51"/>
      <c r="N1461" s="51"/>
      <c r="O1461" s="51"/>
      <c r="P1461" s="51"/>
      <c r="Q1461" s="4"/>
      <c r="AN1461" s="63" t="s">
        <v>4692</v>
      </c>
      <c r="AZ1461" s="37" t="str">
        <f>IFERROR(IF(COUNTA(H1461,I1461,J1461)=3,DATE(J1461,MATCH(I1461,{"Jan";"Feb";"Mar";"Apr";"May";"Jun";"Jul";"Aug";"Sep";"Oct";"Nov";"Dec"},0),H1461),""),"")</f>
        <v/>
      </c>
    </row>
    <row r="1462" spans="1:79" x14ac:dyDescent="0.25">
      <c r="A1462" s="51"/>
      <c r="B1462" s="34" t="str">
        <f xml:space="preserve"> C1366&amp;" Non-Target Lesion (NT5)"</f>
        <v>V9 Non-Target Lesion (NT5)</v>
      </c>
      <c r="C1462" s="74"/>
      <c r="D1462" s="75"/>
      <c r="E1462" s="4"/>
      <c r="F1462" s="17"/>
      <c r="G1462" s="4"/>
      <c r="H1462" s="32"/>
      <c r="I1462" s="32"/>
      <c r="J1462" s="32"/>
      <c r="K1462" s="4"/>
      <c r="L1462" s="51"/>
      <c r="M1462" s="51"/>
      <c r="N1462" s="51"/>
      <c r="O1462" s="51"/>
      <c r="P1462" s="51"/>
      <c r="Q1462" s="4"/>
      <c r="AN1462" s="63" t="s">
        <v>4693</v>
      </c>
      <c r="AZ1462" s="37" t="str">
        <f>IFERROR(IF(COUNTA(H1462,I1462,J1462)=3,DATE(J1462,MATCH(I1462,{"Jan";"Feb";"Mar";"Apr";"May";"Jun";"Jul";"Aug";"Sep";"Oct";"Nov";"Dec"},0),H1462),""),"")</f>
        <v/>
      </c>
    </row>
    <row r="1463" spans="1:79" x14ac:dyDescent="0.25">
      <c r="A1463" s="51"/>
      <c r="B1463" s="23" t="s">
        <v>1565</v>
      </c>
      <c r="C1463" s="23" t="s">
        <v>1566</v>
      </c>
      <c r="D1463" s="23"/>
      <c r="E1463" s="26"/>
      <c r="F1463" s="23" t="s">
        <v>1567</v>
      </c>
      <c r="G1463" s="26"/>
      <c r="H1463" s="23" t="s">
        <v>1568</v>
      </c>
      <c r="I1463" s="23" t="s">
        <v>1569</v>
      </c>
      <c r="J1463" s="23" t="s">
        <v>1570</v>
      </c>
      <c r="K1463" s="4"/>
      <c r="L1463" s="51"/>
      <c r="M1463" s="51"/>
      <c r="N1463" s="51"/>
      <c r="O1463" s="51"/>
      <c r="P1463" s="51"/>
      <c r="Q1463" s="4"/>
      <c r="AN1463" s="63" t="s">
        <v>4694</v>
      </c>
      <c r="AZ1463" s="37" t="str">
        <f>IFERROR(IF(COUNTA(H1463,I1463,J1463)=3,DATE(J1463,MATCH(I1463,{"Jan";"Feb";"Mar";"Apr";"May";"Jun";"Jul";"Aug";"Sep";"Oct";"Nov";"Dec"},0),H1463),""),"")</f>
        <v/>
      </c>
    </row>
    <row r="1464" spans="1:79" x14ac:dyDescent="0.25">
      <c r="A1464" s="51"/>
      <c r="B1464" s="90" t="str">
        <f ca="1">BA1464&amp;BB1464&amp;BC1464&amp;BD1464&amp;BE1464&amp;BF1464&amp;BG1464&amp;BH1464&amp;BI1464&amp;BJ1464&amp;BK1464&amp;BL1464&amp;BM1464</f>
        <v/>
      </c>
      <c r="C1464" s="91"/>
      <c r="D1464" s="91"/>
      <c r="E1464" s="91"/>
      <c r="F1464" s="91"/>
      <c r="G1464" s="91"/>
      <c r="H1464" s="91"/>
      <c r="I1464" s="91"/>
      <c r="J1464" s="91"/>
      <c r="K1464" s="91"/>
      <c r="L1464" s="91"/>
      <c r="M1464" s="91"/>
      <c r="N1464" s="91"/>
      <c r="O1464" s="91"/>
      <c r="P1464" s="91"/>
      <c r="Q1464" s="4"/>
      <c r="AN1464" s="63" t="s">
        <v>4695</v>
      </c>
      <c r="AZ1464" s="37" t="str">
        <f>IFERROR(IF(COUNTA(H1464,I1464,J1464)=3,DATE(J1464,MATCH(I1464,{"Jan";"Feb";"Mar";"Apr";"May";"Jun";"Jul";"Aug";"Sep";"Oct";"Nov";"Dec"},0),H1464),""),"")</f>
        <v/>
      </c>
      <c r="BA1464" s="37" t="str">
        <f>IF(AND(C1369="",H1462="",C1462&lt;&gt;""),"Please enter a complete visit or assessment date.  ","")</f>
        <v/>
      </c>
      <c r="BB1464" s="37" t="str">
        <f>IF(C1462="","",IF(AND(COUNTA(C1369,D1369,E1369)&gt;1,COUNTA(C1369,D1369,E1369)&lt;3),"Please enter a complete visit date.  ",IF(COUNTA(C1369,D1369,E1369)=0,"",IF(COUNTIF(AN$2:AN$7306,C1369&amp;D1369&amp;E1369)&gt;0,"","Enter a valid visit date.  "))))</f>
        <v/>
      </c>
      <c r="BC1464" s="37" t="str">
        <f>IF(AND(COUNTA(H1462,I1462,J1462)&gt;1,COUNTA(H1462,I1462,J1462)&lt;3),"Please enter a complete assessment date.  ",IF(COUNTA(H1462,I1462,J1462)=0,"",IF(COUNTIF(AN$2:AN$7306,H1462&amp;I1462&amp;J1462)&gt;0,"","Enter a valid assessment date.  ")))</f>
        <v/>
      </c>
      <c r="BD1464" s="37" t="str">
        <f t="shared" ref="BD1464" si="731">IF(AND(C1462="",H1462&amp;I1462&amp;H1462&amp;J1462&lt;&gt;""),"Information on this lesion exists, but no evaluation result is entered.  ","")</f>
        <v/>
      </c>
      <c r="BE1464" s="37" t="str">
        <f ca="1">IF(C1462="","",IF(AZ1369="","",IF(AZ1369&gt;NOW(),"Visit date is in the future.  ","")))</f>
        <v/>
      </c>
      <c r="BF1464" s="37" t="str">
        <f t="shared" ref="BF1464" ca="1" si="732">IF(AZ1462&lt;&gt;"",IF(AZ1462&gt;NOW(),"Assessment date is in the future.  ",""),"")</f>
        <v/>
      </c>
      <c r="BG1464" s="37" t="str">
        <f t="shared" ref="BG1464" si="733">IF(AND(C1462&lt;&gt;"",F1462&lt;&gt;""),"The result cannot be provided if indicated as Not Done.  ","")</f>
        <v/>
      </c>
      <c r="BH1464" s="37" t="str">
        <f>IF(AZ1369="","",IF(AZ1369&lt;=AZ1363,"Visit date is not after visit or assessment dates in the prior visit.  ",""))</f>
        <v/>
      </c>
      <c r="BI1464" s="37" t="str">
        <f>IF(AZ1462&lt;&gt;"",IF(AZ1462&lt;=AZ1363,"Assessment date is not after visit or assessment dates in the prior visit.  ",""),"")</f>
        <v/>
      </c>
      <c r="BJ1464" s="37" t="str">
        <f>IF(AND(C1366="",OR(C1462&lt;&gt;"",F1462&lt;&gt;"")),"The Visit ID is missing.  ","")</f>
        <v/>
      </c>
      <c r="BK1464" s="37" t="str">
        <f>IF(AND(OR(C1462&lt;&gt;"",F1462&lt;&gt;""),C$108=""),"No V0 lesion information exists for this same lesion (if you are adding a NEW lesion, go to New Lesion section).  ","")</f>
        <v/>
      </c>
      <c r="BM1464" s="37" t="str">
        <f>IF(AND(C1462&lt;&gt;"",COUNTIF(AJ$2:AJ$21,C1366)&gt;1),"Visit ID already used.  ","")</f>
        <v/>
      </c>
      <c r="CA1464" s="37" t="e">
        <f ca="1">IF(BA1464&amp;BB1464&amp;BC1464&amp;BD1464&amp;BE1464&amp;BF1464&amp;BG1464&amp;BH1464&amp;BI1464&amp;BJ1464&amp;BK1464&amp;BL1464&amp;BM1464&amp;BN1464&amp;BO1464&amp;BP1464&amp;BQ1464&amp;BR1464&amp;BS1464&amp;BT1464&amp;BU1464&amp;#REF!&amp;BW1464&amp;BX1464&amp;BY1464&amp;BZ1464&lt;&gt;"","V9Issue","V9Clean")</f>
        <v>#REF!</v>
      </c>
    </row>
    <row r="1465" spans="1:79" x14ac:dyDescent="0.25">
      <c r="A1465" s="51"/>
      <c r="B1465" s="91"/>
      <c r="C1465" s="91"/>
      <c r="D1465" s="91"/>
      <c r="E1465" s="91"/>
      <c r="F1465" s="91"/>
      <c r="G1465" s="91"/>
      <c r="H1465" s="91"/>
      <c r="I1465" s="91"/>
      <c r="J1465" s="91"/>
      <c r="K1465" s="91"/>
      <c r="L1465" s="91"/>
      <c r="M1465" s="91"/>
      <c r="N1465" s="91"/>
      <c r="O1465" s="91"/>
      <c r="P1465" s="91"/>
      <c r="Q1465" s="4"/>
      <c r="AN1465" s="63" t="s">
        <v>4696</v>
      </c>
      <c r="AZ1465" s="37" t="str">
        <f>IFERROR(IF(COUNTA(H1465,I1465,J1465)=3,DATE(J1465,MATCH(I1465,{"Jan";"Feb";"Mar";"Apr";"May";"Jun";"Jul";"Aug";"Sep";"Oct";"Nov";"Dec"},0),H1465),""),"")</f>
        <v/>
      </c>
    </row>
    <row r="1466" spans="1:79" x14ac:dyDescent="0.25">
      <c r="A1466" s="51"/>
      <c r="B1466" s="51"/>
      <c r="C1466" s="51"/>
      <c r="D1466" s="51"/>
      <c r="E1466" s="51"/>
      <c r="F1466" s="51"/>
      <c r="G1466" s="51"/>
      <c r="H1466" s="19"/>
      <c r="I1466" s="4"/>
      <c r="J1466" s="4"/>
      <c r="K1466" s="4"/>
      <c r="L1466" s="51"/>
      <c r="M1466" s="51"/>
      <c r="N1466" s="51"/>
      <c r="O1466" s="51"/>
      <c r="P1466" s="51"/>
      <c r="Q1466" s="4"/>
      <c r="AN1466" s="63" t="s">
        <v>4697</v>
      </c>
      <c r="AZ1466" s="37" t="str">
        <f>IFERROR(IF(COUNTA(H1466,I1466,J1466)=3,DATE(J1466,MATCH(I1466,{"Jan";"Feb";"Mar";"Apr";"May";"Jun";"Jul";"Aug";"Sep";"Oct";"Nov";"Dec"},0),H1466),""),"")</f>
        <v/>
      </c>
    </row>
    <row r="1467" spans="1:79" x14ac:dyDescent="0.25">
      <c r="A1467" s="51"/>
      <c r="B1467" s="51"/>
      <c r="C1467" s="51"/>
      <c r="D1467" s="51"/>
      <c r="E1467" s="51"/>
      <c r="F1467" s="51"/>
      <c r="G1467" s="51"/>
      <c r="H1467" s="19" t="s">
        <v>92</v>
      </c>
      <c r="I1467" s="4"/>
      <c r="J1467" s="4"/>
      <c r="K1467" s="4"/>
      <c r="L1467" s="51"/>
      <c r="M1467" s="51"/>
      <c r="N1467" s="51"/>
      <c r="O1467" s="51"/>
      <c r="P1467" s="51"/>
      <c r="Q1467" s="4"/>
      <c r="AN1467" s="63" t="s">
        <v>4698</v>
      </c>
      <c r="AZ1467" s="37" t="str">
        <f>IFERROR(IF(COUNTA(H1467,I1467,J1467)=3,DATE(J1467,MATCH(I1467,{"Jan";"Feb";"Mar";"Apr";"May";"Jun";"Jul";"Aug";"Sep";"Oct";"Nov";"Dec"},0),H1467),""),"")</f>
        <v/>
      </c>
    </row>
    <row r="1468" spans="1:79" x14ac:dyDescent="0.25">
      <c r="A1468" s="51"/>
      <c r="B1468" s="4"/>
      <c r="C1468" s="25" t="s">
        <v>186</v>
      </c>
      <c r="D1468" s="25"/>
      <c r="E1468" s="25"/>
      <c r="F1468" s="25" t="s">
        <v>315</v>
      </c>
      <c r="G1468" s="4"/>
      <c r="H1468" s="25" t="s">
        <v>47</v>
      </c>
      <c r="I1468" s="25" t="s">
        <v>48</v>
      </c>
      <c r="J1468" s="25" t="s">
        <v>49</v>
      </c>
      <c r="K1468" s="4"/>
      <c r="L1468" s="51"/>
      <c r="M1468" s="51"/>
      <c r="N1468" s="51"/>
      <c r="O1468" s="51"/>
      <c r="P1468" s="51"/>
      <c r="Q1468" s="4"/>
      <c r="AN1468" s="63" t="s">
        <v>4699</v>
      </c>
      <c r="AZ1468" s="37" t="str">
        <f>IFERROR(IF(COUNTA(H1468,I1468,J1468)=3,DATE(J1468,MATCH(I1468,{"Jan";"Feb";"Mar";"Apr";"May";"Jun";"Jul";"Aug";"Sep";"Oct";"Nov";"Dec"},0),H1468),""),"")</f>
        <v/>
      </c>
    </row>
    <row r="1469" spans="1:79" x14ac:dyDescent="0.25">
      <c r="A1469" s="51"/>
      <c r="B1469" s="34" t="str">
        <f xml:space="preserve"> C1366&amp;" Non-Target Lesion (NT6)"</f>
        <v>V9 Non-Target Lesion (NT6)</v>
      </c>
      <c r="C1469" s="74"/>
      <c r="D1469" s="75"/>
      <c r="E1469" s="4"/>
      <c r="F1469" s="17"/>
      <c r="G1469" s="4"/>
      <c r="H1469" s="32"/>
      <c r="I1469" s="32"/>
      <c r="J1469" s="32"/>
      <c r="K1469" s="4"/>
      <c r="L1469" s="51"/>
      <c r="M1469" s="51"/>
      <c r="N1469" s="51"/>
      <c r="O1469" s="51"/>
      <c r="P1469" s="51"/>
      <c r="Q1469" s="4"/>
      <c r="AN1469" s="63" t="s">
        <v>4700</v>
      </c>
      <c r="AZ1469" s="37" t="str">
        <f>IFERROR(IF(COUNTA(H1469,I1469,J1469)=3,DATE(J1469,MATCH(I1469,{"Jan";"Feb";"Mar";"Apr";"May";"Jun";"Jul";"Aug";"Sep";"Oct";"Nov";"Dec"},0),H1469),""),"")</f>
        <v/>
      </c>
    </row>
    <row r="1470" spans="1:79" x14ac:dyDescent="0.25">
      <c r="A1470" s="51"/>
      <c r="B1470" s="23" t="s">
        <v>1571</v>
      </c>
      <c r="C1470" s="23" t="s">
        <v>1572</v>
      </c>
      <c r="D1470" s="23"/>
      <c r="E1470" s="26"/>
      <c r="F1470" s="23" t="s">
        <v>1573</v>
      </c>
      <c r="G1470" s="26"/>
      <c r="H1470" s="23" t="s">
        <v>1574</v>
      </c>
      <c r="I1470" s="23" t="s">
        <v>1575</v>
      </c>
      <c r="J1470" s="23" t="s">
        <v>1576</v>
      </c>
      <c r="K1470" s="4"/>
      <c r="L1470" s="51"/>
      <c r="M1470" s="51"/>
      <c r="N1470" s="51"/>
      <c r="O1470" s="51"/>
      <c r="P1470" s="51"/>
      <c r="Q1470" s="4"/>
      <c r="AN1470" s="63" t="s">
        <v>4701</v>
      </c>
      <c r="AZ1470" s="37" t="str">
        <f>IFERROR(IF(COUNTA(H1470,I1470,J1470)=3,DATE(J1470,MATCH(I1470,{"Jan";"Feb";"Mar";"Apr";"May";"Jun";"Jul";"Aug";"Sep";"Oct";"Nov";"Dec"},0),H1470),""),"")</f>
        <v/>
      </c>
    </row>
    <row r="1471" spans="1:79" x14ac:dyDescent="0.25">
      <c r="A1471" s="51"/>
      <c r="B1471" s="90" t="str">
        <f ca="1">BA1471&amp;BB1471&amp;BC1471&amp;BD1471&amp;BE1471&amp;BF1471&amp;BG1471&amp;BH1471&amp;BI1471&amp;BJ1471&amp;BK1471&amp;BL1471&amp;BM1471</f>
        <v/>
      </c>
      <c r="C1471" s="91"/>
      <c r="D1471" s="91"/>
      <c r="E1471" s="91"/>
      <c r="F1471" s="91"/>
      <c r="G1471" s="91"/>
      <c r="H1471" s="91"/>
      <c r="I1471" s="91"/>
      <c r="J1471" s="91"/>
      <c r="K1471" s="91"/>
      <c r="L1471" s="91"/>
      <c r="M1471" s="91"/>
      <c r="N1471" s="91"/>
      <c r="O1471" s="91"/>
      <c r="P1471" s="91"/>
      <c r="Q1471" s="4"/>
      <c r="AN1471" s="63" t="s">
        <v>4702</v>
      </c>
      <c r="AZ1471" s="37" t="str">
        <f>IFERROR(IF(COUNTA(H1471,I1471,J1471)=3,DATE(J1471,MATCH(I1471,{"Jan";"Feb";"Mar";"Apr";"May";"Jun";"Jul";"Aug";"Sep";"Oct";"Nov";"Dec"},0),H1471),""),"")</f>
        <v/>
      </c>
      <c r="BA1471" s="37" t="str">
        <f>IF(AND(C1369="",H1469="",C1469&lt;&gt;""),"Please enter a complete visit or assessment date.  ","")</f>
        <v/>
      </c>
      <c r="BB1471" s="37" t="str">
        <f>IF(C1469="","",IF(AND(COUNTA(C1369,D1369,E1369)&gt;1,COUNTA(C1369,D1369,E1369)&lt;3),"Please enter a complete visit date.  ",IF(COUNTA(C1369,D1369,E1369)=0,"",IF(COUNTIF(AN$2:AN$7306,C1369&amp;D1369&amp;E1369)&gt;0,"","Enter a valid visit date.  "))))</f>
        <v/>
      </c>
      <c r="BC1471" s="37" t="str">
        <f>IF(AND(COUNTA(H1469,I1469,J1469)&gt;1,COUNTA(H1469,I1469,J1469)&lt;3),"Please enter a complete assessment date.  ",IF(COUNTA(H1469,I1469,J1469)=0,"",IF(COUNTIF(AN$2:AN$7306,H1469&amp;I1469&amp;J1469)&gt;0,"","Enter a valid assessment date.  ")))</f>
        <v/>
      </c>
      <c r="BD1471" s="37" t="str">
        <f t="shared" ref="BD1471" si="734">IF(AND(C1469="",H1469&amp;I1469&amp;H1469&amp;J1469&lt;&gt;""),"Information on this lesion exists, but no evaluation result is entered.  ","")</f>
        <v/>
      </c>
      <c r="BE1471" s="37" t="str">
        <f ca="1">IF(C1469="","",IF(AZ1369="","",IF(AZ1369&gt;NOW(),"Visit date is in the future.  ","")))</f>
        <v/>
      </c>
      <c r="BF1471" s="37" t="str">
        <f t="shared" ref="BF1471" ca="1" si="735">IF(AZ1469&lt;&gt;"",IF(AZ1469&gt;NOW(),"Assessment date is in the future.  ",""),"")</f>
        <v/>
      </c>
      <c r="BG1471" s="37" t="str">
        <f t="shared" ref="BG1471" si="736">IF(AND(C1469&lt;&gt;"",F1469&lt;&gt;""),"The result cannot be provided if indicated as Not Done.  ","")</f>
        <v/>
      </c>
      <c r="BH1471" s="37" t="str">
        <f>IF(AZ1369="","",IF(AZ1369&lt;=AZ1363,"Visit date is not after visit or assessment dates in the prior visit.  ",""))</f>
        <v/>
      </c>
      <c r="BI1471" s="37" t="str">
        <f>IF(AZ1469&lt;&gt;"",IF(AZ1469&lt;=AZ1363,"Assessment date is not after visit or assessment dates in the prior visit.  ",""),"")</f>
        <v/>
      </c>
      <c r="BJ1471" s="37" t="str">
        <f>IF(AND(C1366="",OR(C1469&lt;&gt;"",F1469&lt;&gt;"")),"The Visit ID is missing.  ","")</f>
        <v/>
      </c>
      <c r="BK1471" s="37" t="str">
        <f>IF(AND(OR(C1469&lt;&gt;"",F1469&lt;&gt;""),C$115=""),"No V0 lesion information exists for this same lesion (if you are adding a NEW lesion, go to New Lesion section).  ","")</f>
        <v/>
      </c>
      <c r="BM1471" s="37" t="str">
        <f>IF(AND(C1469&lt;&gt;"",COUNTIF(AJ$2:AJ$21,C1366)&gt;1),"Visit ID already used.  ","")</f>
        <v/>
      </c>
      <c r="CA1471" s="37" t="e">
        <f ca="1">IF(BA1471&amp;BB1471&amp;BC1471&amp;BD1471&amp;BE1471&amp;BF1471&amp;BG1471&amp;BH1471&amp;BI1471&amp;BJ1471&amp;BK1471&amp;BL1471&amp;BM1471&amp;BN1471&amp;BO1471&amp;BP1471&amp;BQ1471&amp;BR1471&amp;BS1471&amp;BT1471&amp;BU1471&amp;#REF!&amp;BW1471&amp;BX1471&amp;BY1471&amp;BZ1471&lt;&gt;"","V9Issue","V9Clean")</f>
        <v>#REF!</v>
      </c>
    </row>
    <row r="1472" spans="1:79" x14ac:dyDescent="0.25">
      <c r="A1472" s="51"/>
      <c r="B1472" s="91"/>
      <c r="C1472" s="91"/>
      <c r="D1472" s="91"/>
      <c r="E1472" s="91"/>
      <c r="F1472" s="91"/>
      <c r="G1472" s="91"/>
      <c r="H1472" s="91"/>
      <c r="I1472" s="91"/>
      <c r="J1472" s="91"/>
      <c r="K1472" s="91"/>
      <c r="L1472" s="91"/>
      <c r="M1472" s="91"/>
      <c r="N1472" s="91"/>
      <c r="O1472" s="91"/>
      <c r="P1472" s="91"/>
      <c r="Q1472" s="4"/>
      <c r="AN1472" s="63" t="s">
        <v>4703</v>
      </c>
      <c r="AZ1472" s="37" t="str">
        <f>IFERROR(IF(COUNTA(H1472,I1472,J1472)=3,DATE(J1472,MATCH(I1472,{"Jan";"Feb";"Mar";"Apr";"May";"Jun";"Jul";"Aug";"Sep";"Oct";"Nov";"Dec"},0),H1472),""),"")</f>
        <v/>
      </c>
    </row>
    <row r="1473" spans="1:79" x14ac:dyDescent="0.25">
      <c r="A1473" s="51"/>
      <c r="B1473" s="51"/>
      <c r="C1473" s="51"/>
      <c r="D1473" s="51"/>
      <c r="E1473" s="51"/>
      <c r="F1473" s="51"/>
      <c r="G1473" s="51"/>
      <c r="H1473" s="19"/>
      <c r="I1473" s="4"/>
      <c r="J1473" s="4"/>
      <c r="K1473" s="4"/>
      <c r="L1473" s="51"/>
      <c r="M1473" s="51"/>
      <c r="N1473" s="51"/>
      <c r="O1473" s="51"/>
      <c r="P1473" s="51"/>
      <c r="Q1473" s="4"/>
      <c r="AN1473" s="63" t="s">
        <v>4704</v>
      </c>
      <c r="AZ1473" s="37" t="str">
        <f>IFERROR(IF(COUNTA(H1473,I1473,J1473)=3,DATE(J1473,MATCH(I1473,{"Jan";"Feb";"Mar";"Apr";"May";"Jun";"Jul";"Aug";"Sep";"Oct";"Nov";"Dec"},0),H1473),""),"")</f>
        <v/>
      </c>
    </row>
    <row r="1474" spans="1:79" x14ac:dyDescent="0.25">
      <c r="A1474" s="51"/>
      <c r="B1474" s="51"/>
      <c r="C1474" s="51"/>
      <c r="D1474" s="51"/>
      <c r="E1474" s="51"/>
      <c r="F1474" s="51"/>
      <c r="G1474" s="51"/>
      <c r="H1474" s="19" t="s">
        <v>92</v>
      </c>
      <c r="I1474" s="4"/>
      <c r="J1474" s="4"/>
      <c r="K1474" s="4"/>
      <c r="L1474" s="51"/>
      <c r="M1474" s="51"/>
      <c r="N1474" s="51"/>
      <c r="O1474" s="51"/>
      <c r="P1474" s="51"/>
      <c r="Q1474" s="4"/>
      <c r="AN1474" s="63" t="s">
        <v>4705</v>
      </c>
      <c r="AZ1474" s="37" t="str">
        <f>IFERROR(IF(COUNTA(H1474,I1474,J1474)=3,DATE(J1474,MATCH(I1474,{"Jan";"Feb";"Mar";"Apr";"May";"Jun";"Jul";"Aug";"Sep";"Oct";"Nov";"Dec"},0),H1474),""),"")</f>
        <v/>
      </c>
    </row>
    <row r="1475" spans="1:79" x14ac:dyDescent="0.25">
      <c r="A1475" s="51"/>
      <c r="B1475" s="4"/>
      <c r="C1475" s="25" t="s">
        <v>186</v>
      </c>
      <c r="D1475" s="25"/>
      <c r="E1475" s="25"/>
      <c r="F1475" s="25" t="s">
        <v>315</v>
      </c>
      <c r="G1475" s="4"/>
      <c r="H1475" s="25" t="s">
        <v>47</v>
      </c>
      <c r="I1475" s="25" t="s">
        <v>48</v>
      </c>
      <c r="J1475" s="25" t="s">
        <v>49</v>
      </c>
      <c r="K1475" s="4"/>
      <c r="L1475" s="51"/>
      <c r="M1475" s="51"/>
      <c r="N1475" s="51"/>
      <c r="O1475" s="51"/>
      <c r="P1475" s="51"/>
      <c r="Q1475" s="4"/>
      <c r="AN1475" s="63" t="s">
        <v>4706</v>
      </c>
      <c r="AZ1475" s="37" t="str">
        <f>IFERROR(IF(COUNTA(H1475,I1475,J1475)=3,DATE(J1475,MATCH(I1475,{"Jan";"Feb";"Mar";"Apr";"May";"Jun";"Jul";"Aug";"Sep";"Oct";"Nov";"Dec"},0),H1475),""),"")</f>
        <v/>
      </c>
    </row>
    <row r="1476" spans="1:79" x14ac:dyDescent="0.25">
      <c r="A1476" s="51"/>
      <c r="B1476" s="34" t="str">
        <f xml:space="preserve"> C1366&amp;" Non-Target Lesion (NT7)"</f>
        <v>V9 Non-Target Lesion (NT7)</v>
      </c>
      <c r="C1476" s="74"/>
      <c r="D1476" s="75"/>
      <c r="E1476" s="4"/>
      <c r="F1476" s="17"/>
      <c r="G1476" s="4"/>
      <c r="H1476" s="32"/>
      <c r="I1476" s="32"/>
      <c r="J1476" s="32"/>
      <c r="K1476" s="4"/>
      <c r="L1476" s="51"/>
      <c r="M1476" s="51"/>
      <c r="N1476" s="51"/>
      <c r="O1476" s="51"/>
      <c r="P1476" s="51"/>
      <c r="Q1476" s="4"/>
      <c r="AN1476" s="63" t="s">
        <v>4707</v>
      </c>
      <c r="AZ1476" s="37" t="str">
        <f>IFERROR(IF(COUNTA(H1476,I1476,J1476)=3,DATE(J1476,MATCH(I1476,{"Jan";"Feb";"Mar";"Apr";"May";"Jun";"Jul";"Aug";"Sep";"Oct";"Nov";"Dec"},0),H1476),""),"")</f>
        <v/>
      </c>
    </row>
    <row r="1477" spans="1:79" x14ac:dyDescent="0.25">
      <c r="A1477" s="51"/>
      <c r="B1477" s="23" t="s">
        <v>1577</v>
      </c>
      <c r="C1477" s="23" t="s">
        <v>1578</v>
      </c>
      <c r="D1477" s="23"/>
      <c r="E1477" s="26"/>
      <c r="F1477" s="23" t="s">
        <v>1579</v>
      </c>
      <c r="G1477" s="26"/>
      <c r="H1477" s="23" t="s">
        <v>1580</v>
      </c>
      <c r="I1477" s="23" t="s">
        <v>1581</v>
      </c>
      <c r="J1477" s="23" t="s">
        <v>1582</v>
      </c>
      <c r="K1477" s="4"/>
      <c r="L1477" s="51"/>
      <c r="M1477" s="51"/>
      <c r="N1477" s="51"/>
      <c r="O1477" s="51"/>
      <c r="P1477" s="51"/>
      <c r="Q1477" s="4"/>
      <c r="AN1477" s="63" t="s">
        <v>4708</v>
      </c>
      <c r="AZ1477" s="37" t="str">
        <f>IFERROR(IF(COUNTA(H1477,I1477,J1477)=3,DATE(J1477,MATCH(I1477,{"Jan";"Feb";"Mar";"Apr";"May";"Jun";"Jul";"Aug";"Sep";"Oct";"Nov";"Dec"},0),H1477),""),"")</f>
        <v/>
      </c>
    </row>
    <row r="1478" spans="1:79" x14ac:dyDescent="0.25">
      <c r="A1478" s="51"/>
      <c r="B1478" s="90" t="str">
        <f ca="1">BA1478&amp;BB1478&amp;BC1478&amp;BD1478&amp;BE1478&amp;BF1478&amp;BG1478&amp;BH1478&amp;BI1478&amp;BJ1478&amp;BK1478&amp;BL1478&amp;BM1478</f>
        <v/>
      </c>
      <c r="C1478" s="91"/>
      <c r="D1478" s="91"/>
      <c r="E1478" s="91"/>
      <c r="F1478" s="91"/>
      <c r="G1478" s="91"/>
      <c r="H1478" s="91"/>
      <c r="I1478" s="91"/>
      <c r="J1478" s="91"/>
      <c r="K1478" s="91"/>
      <c r="L1478" s="91"/>
      <c r="M1478" s="91"/>
      <c r="N1478" s="91"/>
      <c r="O1478" s="91"/>
      <c r="P1478" s="91"/>
      <c r="Q1478" s="4"/>
      <c r="AN1478" s="63" t="s">
        <v>4709</v>
      </c>
      <c r="AZ1478" s="37" t="str">
        <f>IFERROR(IF(COUNTA(H1478,I1478,J1478)=3,DATE(J1478,MATCH(I1478,{"Jan";"Feb";"Mar";"Apr";"May";"Jun";"Jul";"Aug";"Sep";"Oct";"Nov";"Dec"},0),H1478),""),"")</f>
        <v/>
      </c>
      <c r="BA1478" s="37" t="str">
        <f>IF(AND(C1369="",H1476="",C1476&lt;&gt;""),"Please enter a complete visit or assessment date.  ","")</f>
        <v/>
      </c>
      <c r="BB1478" s="37" t="str">
        <f>IF(C1476="","",IF(AND(COUNTA(C1369,D1369,E1369)&gt;1,COUNTA(C1369,D1369,E1369)&lt;3),"Please enter a complete visit date.  ",IF(COUNTA(C1369,D1369,E1369)=0,"",IF(COUNTIF(AN$2:AN$7306,C1369&amp;D1369&amp;E1369)&gt;0,"","Enter a valid visit date.  "))))</f>
        <v/>
      </c>
      <c r="BC1478" s="37" t="str">
        <f>IF(AND(COUNTA(H1476,I1476,J1476)&gt;1,COUNTA(H1476,I1476,J1476)&lt;3),"Please enter a complete assessment date.  ",IF(COUNTA(H1476,I1476,J1476)=0,"",IF(COUNTIF(AN$2:AN$7306,H1476&amp;I1476&amp;J1476)&gt;0,"","Enter a valid assessment date.  ")))</f>
        <v/>
      </c>
      <c r="BD1478" s="37" t="str">
        <f t="shared" ref="BD1478" si="737">IF(AND(C1476="",H1476&amp;I1476&amp;H1476&amp;J1476&lt;&gt;""),"Information on this lesion exists, but no evaluation result is entered.  ","")</f>
        <v/>
      </c>
      <c r="BE1478" s="37" t="str">
        <f ca="1">IF(C1476="","",IF(AZ1369="","",IF(AZ1369&gt;NOW(),"Visit date is in the future.  ","")))</f>
        <v/>
      </c>
      <c r="BF1478" s="37" t="str">
        <f t="shared" ref="BF1478" ca="1" si="738">IF(AZ1476&lt;&gt;"",IF(AZ1476&gt;NOW(),"Assessment date is in the future.  ",""),"")</f>
        <v/>
      </c>
      <c r="BG1478" s="37" t="str">
        <f t="shared" ref="BG1478" si="739">IF(AND(C1476&lt;&gt;"",F1476&lt;&gt;""),"The result cannot be provided if indicated as Not Done.  ","")</f>
        <v/>
      </c>
      <c r="BH1478" s="37" t="str">
        <f>IF(AZ1369="","",IF(AZ1369&lt;=AZ1363,"Visit date is not after visit or assessment dates in the prior visit.  ",""))</f>
        <v/>
      </c>
      <c r="BI1478" s="37" t="str">
        <f>IF(AZ1476&lt;&gt;"",IF(AZ1476&lt;=AZ1363,"Assessment date is not after visit or assessment dates in the prior visit.  ",""),"")</f>
        <v/>
      </c>
      <c r="BJ1478" s="37" t="str">
        <f>IF(AND(C1366="",OR(C1476&lt;&gt;"",F1476&lt;&gt;"")),"The Visit ID is missing.  ","")</f>
        <v/>
      </c>
      <c r="BK1478" s="37" t="str">
        <f>IF(AND(OR(C1476&lt;&gt;"",F1476&lt;&gt;""),C$122=""),"No V0 lesion information exists for this same lesion (if you are adding a NEW lesion, go to New Lesion section).  ","")</f>
        <v/>
      </c>
      <c r="BM1478" s="37" t="str">
        <f>IF(AND(C1476&lt;&gt;"",COUNTIF(AJ$2:AJ$21,C1366)&gt;1),"Visit ID already used.  ","")</f>
        <v/>
      </c>
      <c r="CA1478" s="37" t="e">
        <f ca="1">IF(BA1478&amp;BB1478&amp;BC1478&amp;BD1478&amp;BE1478&amp;BF1478&amp;BG1478&amp;BH1478&amp;BI1478&amp;BJ1478&amp;BK1478&amp;BL1478&amp;BM1478&amp;BN1478&amp;BO1478&amp;BP1478&amp;BQ1478&amp;BR1478&amp;BS1478&amp;BT1478&amp;BU1478&amp;#REF!&amp;BW1478&amp;BX1478&amp;BY1478&amp;BZ1478&lt;&gt;"","V9Issue","V9Clean")</f>
        <v>#REF!</v>
      </c>
    </row>
    <row r="1479" spans="1:79" x14ac:dyDescent="0.25">
      <c r="A1479" s="51"/>
      <c r="B1479" s="91"/>
      <c r="C1479" s="91"/>
      <c r="D1479" s="91"/>
      <c r="E1479" s="91"/>
      <c r="F1479" s="91"/>
      <c r="G1479" s="91"/>
      <c r="H1479" s="91"/>
      <c r="I1479" s="91"/>
      <c r="J1479" s="91"/>
      <c r="K1479" s="91"/>
      <c r="L1479" s="91"/>
      <c r="M1479" s="91"/>
      <c r="N1479" s="91"/>
      <c r="O1479" s="91"/>
      <c r="P1479" s="91"/>
      <c r="Q1479" s="4"/>
      <c r="AN1479" s="63" t="s">
        <v>4710</v>
      </c>
      <c r="AZ1479" s="37" t="str">
        <f>IFERROR(IF(COUNTA(H1479,I1479,J1479)=3,DATE(J1479,MATCH(I1479,{"Jan";"Feb";"Mar";"Apr";"May";"Jun";"Jul";"Aug";"Sep";"Oct";"Nov";"Dec"},0),H1479),""),"")</f>
        <v/>
      </c>
    </row>
    <row r="1480" spans="1:79" x14ac:dyDescent="0.25">
      <c r="A1480" s="51"/>
      <c r="B1480" s="51"/>
      <c r="C1480" s="51"/>
      <c r="D1480" s="51"/>
      <c r="E1480" s="51"/>
      <c r="F1480" s="51"/>
      <c r="G1480" s="51"/>
      <c r="H1480" s="19"/>
      <c r="I1480" s="4"/>
      <c r="J1480" s="4"/>
      <c r="K1480" s="4"/>
      <c r="L1480" s="51"/>
      <c r="M1480" s="51"/>
      <c r="N1480" s="51"/>
      <c r="O1480" s="51"/>
      <c r="P1480" s="51"/>
      <c r="Q1480" s="4"/>
      <c r="AN1480" s="63" t="s">
        <v>4711</v>
      </c>
      <c r="AZ1480" s="37" t="str">
        <f>IFERROR(IF(COUNTA(H1480,I1480,J1480)=3,DATE(J1480,MATCH(I1480,{"Jan";"Feb";"Mar";"Apr";"May";"Jun";"Jul";"Aug";"Sep";"Oct";"Nov";"Dec"},0),H1480),""),"")</f>
        <v/>
      </c>
    </row>
    <row r="1481" spans="1:79" x14ac:dyDescent="0.25">
      <c r="A1481" s="51"/>
      <c r="B1481" s="51"/>
      <c r="C1481" s="51"/>
      <c r="D1481" s="51"/>
      <c r="E1481" s="51"/>
      <c r="F1481" s="51"/>
      <c r="G1481" s="51"/>
      <c r="H1481" s="19" t="s">
        <v>92</v>
      </c>
      <c r="I1481" s="4"/>
      <c r="J1481" s="4"/>
      <c r="K1481" s="4"/>
      <c r="L1481" s="51"/>
      <c r="M1481" s="51"/>
      <c r="N1481" s="51"/>
      <c r="O1481" s="51"/>
      <c r="P1481" s="51"/>
      <c r="Q1481" s="4"/>
      <c r="AN1481" s="63" t="s">
        <v>4712</v>
      </c>
      <c r="AZ1481" s="37" t="str">
        <f>IFERROR(IF(COUNTA(H1481,I1481,J1481)=3,DATE(J1481,MATCH(I1481,{"Jan";"Feb";"Mar";"Apr";"May";"Jun";"Jul";"Aug";"Sep";"Oct";"Nov";"Dec"},0),H1481),""),"")</f>
        <v/>
      </c>
    </row>
    <row r="1482" spans="1:79" x14ac:dyDescent="0.25">
      <c r="A1482" s="51"/>
      <c r="B1482" s="4"/>
      <c r="C1482" s="25" t="s">
        <v>186</v>
      </c>
      <c r="D1482" s="25"/>
      <c r="E1482" s="25"/>
      <c r="F1482" s="25" t="s">
        <v>315</v>
      </c>
      <c r="G1482" s="4"/>
      <c r="H1482" s="25" t="s">
        <v>47</v>
      </c>
      <c r="I1482" s="25" t="s">
        <v>48</v>
      </c>
      <c r="J1482" s="25" t="s">
        <v>49</v>
      </c>
      <c r="K1482" s="4"/>
      <c r="L1482" s="51"/>
      <c r="M1482" s="51"/>
      <c r="N1482" s="51"/>
      <c r="O1482" s="51"/>
      <c r="P1482" s="51"/>
      <c r="Q1482" s="4"/>
      <c r="AN1482" s="63" t="s">
        <v>4713</v>
      </c>
      <c r="AZ1482" s="37" t="str">
        <f>IFERROR(IF(COUNTA(H1482,I1482,J1482)=3,DATE(J1482,MATCH(I1482,{"Jan";"Feb";"Mar";"Apr";"May";"Jun";"Jul";"Aug";"Sep";"Oct";"Nov";"Dec"},0),H1482),""),"")</f>
        <v/>
      </c>
    </row>
    <row r="1483" spans="1:79" x14ac:dyDescent="0.25">
      <c r="A1483" s="51"/>
      <c r="B1483" s="34" t="str">
        <f xml:space="preserve"> C1366&amp;" Non-Target Lesion (NT8)"</f>
        <v>V9 Non-Target Lesion (NT8)</v>
      </c>
      <c r="C1483" s="74"/>
      <c r="D1483" s="75"/>
      <c r="E1483" s="4"/>
      <c r="F1483" s="17"/>
      <c r="G1483" s="4"/>
      <c r="H1483" s="32"/>
      <c r="I1483" s="32"/>
      <c r="J1483" s="32"/>
      <c r="K1483" s="4"/>
      <c r="L1483" s="51"/>
      <c r="M1483" s="51"/>
      <c r="N1483" s="51"/>
      <c r="O1483" s="51"/>
      <c r="P1483" s="51"/>
      <c r="Q1483" s="4"/>
      <c r="AN1483" s="63" t="s">
        <v>4714</v>
      </c>
      <c r="AZ1483" s="37" t="str">
        <f>IFERROR(IF(COUNTA(H1483,I1483,J1483)=3,DATE(J1483,MATCH(I1483,{"Jan";"Feb";"Mar";"Apr";"May";"Jun";"Jul";"Aug";"Sep";"Oct";"Nov";"Dec"},0),H1483),""),"")</f>
        <v/>
      </c>
    </row>
    <row r="1484" spans="1:79" x14ac:dyDescent="0.25">
      <c r="A1484" s="51"/>
      <c r="B1484" s="23" t="s">
        <v>1583</v>
      </c>
      <c r="C1484" s="23" t="s">
        <v>1584</v>
      </c>
      <c r="D1484" s="23"/>
      <c r="E1484" s="26"/>
      <c r="F1484" s="23" t="s">
        <v>1585</v>
      </c>
      <c r="G1484" s="26"/>
      <c r="H1484" s="23" t="s">
        <v>1586</v>
      </c>
      <c r="I1484" s="23" t="s">
        <v>1587</v>
      </c>
      <c r="J1484" s="23" t="s">
        <v>1588</v>
      </c>
      <c r="K1484" s="4"/>
      <c r="L1484" s="51"/>
      <c r="M1484" s="51"/>
      <c r="N1484" s="51"/>
      <c r="O1484" s="51"/>
      <c r="P1484" s="51"/>
      <c r="Q1484" s="4"/>
      <c r="AN1484" s="63" t="s">
        <v>4715</v>
      </c>
      <c r="AZ1484" s="37" t="str">
        <f>IFERROR(IF(COUNTA(H1484,I1484,J1484)=3,DATE(J1484,MATCH(I1484,{"Jan";"Feb";"Mar";"Apr";"May";"Jun";"Jul";"Aug";"Sep";"Oct";"Nov";"Dec"},0),H1484),""),"")</f>
        <v/>
      </c>
    </row>
    <row r="1485" spans="1:79" x14ac:dyDescent="0.25">
      <c r="A1485" s="51"/>
      <c r="B1485" s="90" t="str">
        <f ca="1">BA1485&amp;BB1485&amp;BC1485&amp;BD1485&amp;BE1485&amp;BF1485&amp;BG1485&amp;BH1485&amp;BI1485&amp;BJ1485&amp;BK1485&amp;BL1485&amp;BM1485</f>
        <v/>
      </c>
      <c r="C1485" s="91"/>
      <c r="D1485" s="91"/>
      <c r="E1485" s="91"/>
      <c r="F1485" s="91"/>
      <c r="G1485" s="91"/>
      <c r="H1485" s="91"/>
      <c r="I1485" s="91"/>
      <c r="J1485" s="91"/>
      <c r="K1485" s="91"/>
      <c r="L1485" s="91"/>
      <c r="M1485" s="91"/>
      <c r="N1485" s="91"/>
      <c r="O1485" s="91"/>
      <c r="P1485" s="91"/>
      <c r="Q1485" s="4"/>
      <c r="AN1485" s="63" t="s">
        <v>4716</v>
      </c>
      <c r="AZ1485" s="37" t="str">
        <f>IFERROR(IF(COUNTA(H1485,I1485,J1485)=3,DATE(J1485,MATCH(I1485,{"Jan";"Feb";"Mar";"Apr";"May";"Jun";"Jul";"Aug";"Sep";"Oct";"Nov";"Dec"},0),H1485),""),"")</f>
        <v/>
      </c>
      <c r="BA1485" s="37" t="str">
        <f>IF(AND(C1369="",H1483="",C1483&lt;&gt;""),"Please enter a complete visit or assessment date.  ","")</f>
        <v/>
      </c>
      <c r="BB1485" s="37" t="str">
        <f>IF(C1483="","",IF(AND(COUNTA(C1369,D1369,E1369)&gt;1,COUNTA(C1369,D1369,E1369)&lt;3),"Please enter a complete visit date.  ",IF(COUNTA(C1369,D1369,E1369)=0,"",IF(COUNTIF(AN$2:AN$7306,C1369&amp;D1369&amp;E1369)&gt;0,"","Enter a valid visit date.  "))))</f>
        <v/>
      </c>
      <c r="BC1485" s="37" t="str">
        <f>IF(AND(COUNTA(H1483,I1483,J1483)&gt;1,COUNTA(H1483,I1483,J1483)&lt;3),"Please enter a complete assessment date.  ",IF(COUNTA(H1483,I1483,J1483)=0,"",IF(COUNTIF(AN$2:AN$7306,H1483&amp;I1483&amp;J1483)&gt;0,"","Enter a valid assessment date.  ")))</f>
        <v/>
      </c>
      <c r="BD1485" s="37" t="str">
        <f t="shared" ref="BD1485" si="740">IF(AND(C1483="",H1483&amp;I1483&amp;H1483&amp;J1483&lt;&gt;""),"Information on this lesion exists, but no evaluation result is entered.  ","")</f>
        <v/>
      </c>
      <c r="BE1485" s="37" t="str">
        <f ca="1">IF(C1483="","",IF(AZ1369="","",IF(AZ1369&gt;NOW(),"Visit date is in the future.  ","")))</f>
        <v/>
      </c>
      <c r="BF1485" s="37" t="str">
        <f t="shared" ref="BF1485" ca="1" si="741">IF(AZ1483&lt;&gt;"",IF(AZ1483&gt;NOW(),"Assessment date is in the future.  ",""),"")</f>
        <v/>
      </c>
      <c r="BG1485" s="37" t="str">
        <f t="shared" ref="BG1485" si="742">IF(AND(C1483&lt;&gt;"",F1483&lt;&gt;""),"The result cannot be provided if indicated as Not Done.  ","")</f>
        <v/>
      </c>
      <c r="BH1485" s="37" t="str">
        <f>IF(AZ1369="","",IF(AZ1369&lt;=AZ1363,"Visit date is not after visit or assessment dates in the prior visit.  ",""))</f>
        <v/>
      </c>
      <c r="BI1485" s="37" t="str">
        <f>IF(AZ1483&lt;&gt;"",IF(AZ1483&lt;=AZ1363,"Assessment date is not after visit or assessment dates in the prior visit.  ",""),"")</f>
        <v/>
      </c>
      <c r="BJ1485" s="37" t="str">
        <f>IF(AND(C1366="",OR(C1483&lt;&gt;"",F1483&lt;&gt;"")),"The Visit ID is missing.  ","")</f>
        <v/>
      </c>
      <c r="BK1485" s="37" t="str">
        <f>IF(AND(OR(C1483&lt;&gt;"",F1483&lt;&gt;""),C$129=""),"No V0 lesion information exists for this same lesion (if you are adding a NEW lesion, go to New Lesion section).  ","")</f>
        <v/>
      </c>
      <c r="BM1485" s="37" t="str">
        <f>IF(AND(C1483&lt;&gt;"",COUNTIF(AJ$2:AJ$21,C1366)&gt;1),"Visit ID already used.  ","")</f>
        <v/>
      </c>
      <c r="CA1485" s="37" t="e">
        <f ca="1">IF(BA1485&amp;BB1485&amp;BC1485&amp;BD1485&amp;BE1485&amp;BF1485&amp;BG1485&amp;BH1485&amp;BI1485&amp;BJ1485&amp;BK1485&amp;BL1485&amp;BM1485&amp;BN1485&amp;BO1485&amp;BP1485&amp;BQ1485&amp;BR1485&amp;BS1485&amp;BT1485&amp;BU1485&amp;#REF!&amp;BW1485&amp;BX1485&amp;BY1485&amp;BZ1485&lt;&gt;"","V9Issue","V9Clean")</f>
        <v>#REF!</v>
      </c>
    </row>
    <row r="1486" spans="1:79" x14ac:dyDescent="0.25">
      <c r="A1486" s="51"/>
      <c r="B1486" s="91"/>
      <c r="C1486" s="91"/>
      <c r="D1486" s="91"/>
      <c r="E1486" s="91"/>
      <c r="F1486" s="91"/>
      <c r="G1486" s="91"/>
      <c r="H1486" s="91"/>
      <c r="I1486" s="91"/>
      <c r="J1486" s="91"/>
      <c r="K1486" s="91"/>
      <c r="L1486" s="91"/>
      <c r="M1486" s="91"/>
      <c r="N1486" s="91"/>
      <c r="O1486" s="91"/>
      <c r="P1486" s="91"/>
      <c r="Q1486" s="4"/>
      <c r="AN1486" s="63" t="s">
        <v>4717</v>
      </c>
      <c r="AZ1486" s="37" t="str">
        <f>IFERROR(IF(COUNTA(H1486,I1486,J1486)=3,DATE(J1486,MATCH(I1486,{"Jan";"Feb";"Mar";"Apr";"May";"Jun";"Jul";"Aug";"Sep";"Oct";"Nov";"Dec"},0),H1486),""),"")</f>
        <v/>
      </c>
    </row>
    <row r="1487" spans="1:79" x14ac:dyDescent="0.25">
      <c r="A1487" s="51"/>
      <c r="B1487" s="51"/>
      <c r="C1487" s="51"/>
      <c r="D1487" s="51"/>
      <c r="E1487" s="51"/>
      <c r="F1487" s="51"/>
      <c r="G1487" s="51"/>
      <c r="H1487" s="19"/>
      <c r="I1487" s="4"/>
      <c r="J1487" s="4"/>
      <c r="K1487" s="4"/>
      <c r="L1487" s="51"/>
      <c r="M1487" s="51"/>
      <c r="N1487" s="51"/>
      <c r="O1487" s="51"/>
      <c r="P1487" s="51"/>
      <c r="Q1487" s="4"/>
      <c r="AN1487" s="63" t="s">
        <v>4718</v>
      </c>
      <c r="AZ1487" s="37" t="str">
        <f>IFERROR(IF(COUNTA(H1487,I1487,J1487)=3,DATE(J1487,MATCH(I1487,{"Jan";"Feb";"Mar";"Apr";"May";"Jun";"Jul";"Aug";"Sep";"Oct";"Nov";"Dec"},0),H1487),""),"")</f>
        <v/>
      </c>
    </row>
    <row r="1488" spans="1:79" x14ac:dyDescent="0.25">
      <c r="A1488" s="51"/>
      <c r="B1488" s="51"/>
      <c r="C1488" s="51"/>
      <c r="D1488" s="51"/>
      <c r="E1488" s="51"/>
      <c r="F1488" s="51"/>
      <c r="G1488" s="51"/>
      <c r="H1488" s="19" t="s">
        <v>92</v>
      </c>
      <c r="I1488" s="4"/>
      <c r="J1488" s="4"/>
      <c r="K1488" s="4"/>
      <c r="L1488" s="51"/>
      <c r="M1488" s="51"/>
      <c r="N1488" s="51"/>
      <c r="O1488" s="51"/>
      <c r="P1488" s="51"/>
      <c r="Q1488" s="4"/>
      <c r="AN1488" s="63" t="s">
        <v>4719</v>
      </c>
      <c r="AZ1488" s="37" t="str">
        <f>IFERROR(IF(COUNTA(H1488,I1488,J1488)=3,DATE(J1488,MATCH(I1488,{"Jan";"Feb";"Mar";"Apr";"May";"Jun";"Jul";"Aug";"Sep";"Oct";"Nov";"Dec"},0),H1488),""),"")</f>
        <v/>
      </c>
    </row>
    <row r="1489" spans="1:79" x14ac:dyDescent="0.25">
      <c r="A1489" s="51"/>
      <c r="B1489" s="4"/>
      <c r="C1489" s="25" t="s">
        <v>186</v>
      </c>
      <c r="D1489" s="25"/>
      <c r="E1489" s="25"/>
      <c r="F1489" s="25" t="s">
        <v>315</v>
      </c>
      <c r="G1489" s="4"/>
      <c r="H1489" s="25" t="s">
        <v>47</v>
      </c>
      <c r="I1489" s="25" t="s">
        <v>48</v>
      </c>
      <c r="J1489" s="25" t="s">
        <v>49</v>
      </c>
      <c r="K1489" s="4"/>
      <c r="L1489" s="51"/>
      <c r="M1489" s="51"/>
      <c r="N1489" s="51"/>
      <c r="O1489" s="51"/>
      <c r="P1489" s="51"/>
      <c r="Q1489" s="4"/>
      <c r="AN1489" s="63" t="s">
        <v>4720</v>
      </c>
      <c r="AZ1489" s="37" t="str">
        <f>IFERROR(IF(COUNTA(H1489,I1489,J1489)=3,DATE(J1489,MATCH(I1489,{"Jan";"Feb";"Mar";"Apr";"May";"Jun";"Jul";"Aug";"Sep";"Oct";"Nov";"Dec"},0),H1489),""),"")</f>
        <v/>
      </c>
    </row>
    <row r="1490" spans="1:79" x14ac:dyDescent="0.25">
      <c r="A1490" s="51"/>
      <c r="B1490" s="34" t="str">
        <f xml:space="preserve"> C1366&amp;" Non-Target Lesion (NT9)"</f>
        <v>V9 Non-Target Lesion (NT9)</v>
      </c>
      <c r="C1490" s="74"/>
      <c r="D1490" s="75"/>
      <c r="E1490" s="4"/>
      <c r="F1490" s="17"/>
      <c r="G1490" s="4"/>
      <c r="H1490" s="32"/>
      <c r="I1490" s="32"/>
      <c r="J1490" s="32"/>
      <c r="K1490" s="4"/>
      <c r="L1490" s="51"/>
      <c r="M1490" s="51"/>
      <c r="N1490" s="51"/>
      <c r="O1490" s="51"/>
      <c r="P1490" s="51"/>
      <c r="Q1490" s="4"/>
      <c r="AN1490" s="63" t="s">
        <v>4721</v>
      </c>
      <c r="AZ1490" s="37" t="str">
        <f>IFERROR(IF(COUNTA(H1490,I1490,J1490)=3,DATE(J1490,MATCH(I1490,{"Jan";"Feb";"Mar";"Apr";"May";"Jun";"Jul";"Aug";"Sep";"Oct";"Nov";"Dec"},0),H1490),""),"")</f>
        <v/>
      </c>
    </row>
    <row r="1491" spans="1:79" x14ac:dyDescent="0.25">
      <c r="A1491" s="51"/>
      <c r="B1491" s="23" t="s">
        <v>1589</v>
      </c>
      <c r="C1491" s="23" t="s">
        <v>1590</v>
      </c>
      <c r="D1491" s="23"/>
      <c r="E1491" s="26"/>
      <c r="F1491" s="23" t="s">
        <v>1591</v>
      </c>
      <c r="G1491" s="26"/>
      <c r="H1491" s="23" t="s">
        <v>1592</v>
      </c>
      <c r="I1491" s="23" t="s">
        <v>1593</v>
      </c>
      <c r="J1491" s="23" t="s">
        <v>1594</v>
      </c>
      <c r="K1491" s="4"/>
      <c r="L1491" s="51"/>
      <c r="M1491" s="51"/>
      <c r="N1491" s="51"/>
      <c r="O1491" s="51"/>
      <c r="P1491" s="51"/>
      <c r="Q1491" s="4"/>
      <c r="AN1491" s="63" t="s">
        <v>4722</v>
      </c>
      <c r="AZ1491" s="37" t="str">
        <f>IFERROR(IF(COUNTA(H1491,I1491,J1491)=3,DATE(J1491,MATCH(I1491,{"Jan";"Feb";"Mar";"Apr";"May";"Jun";"Jul";"Aug";"Sep";"Oct";"Nov";"Dec"},0),H1491),""),"")</f>
        <v/>
      </c>
    </row>
    <row r="1492" spans="1:79" x14ac:dyDescent="0.25">
      <c r="A1492" s="51"/>
      <c r="B1492" s="90" t="str">
        <f ca="1">BA1492&amp;BB1492&amp;BC1492&amp;BD1492&amp;BE1492&amp;BF1492&amp;BG1492&amp;BH1492&amp;BI1492&amp;BJ1492&amp;BK1492&amp;BL1492&amp;BM1492</f>
        <v/>
      </c>
      <c r="C1492" s="91"/>
      <c r="D1492" s="91"/>
      <c r="E1492" s="91"/>
      <c r="F1492" s="91"/>
      <c r="G1492" s="91"/>
      <c r="H1492" s="91"/>
      <c r="I1492" s="91"/>
      <c r="J1492" s="91"/>
      <c r="K1492" s="91"/>
      <c r="L1492" s="91"/>
      <c r="M1492" s="91"/>
      <c r="N1492" s="91"/>
      <c r="O1492" s="91"/>
      <c r="P1492" s="91"/>
      <c r="Q1492" s="4"/>
      <c r="AN1492" s="63" t="s">
        <v>4723</v>
      </c>
      <c r="AZ1492" s="37" t="str">
        <f>IFERROR(IF(COUNTA(H1492,I1492,J1492)=3,DATE(J1492,MATCH(I1492,{"Jan";"Feb";"Mar";"Apr";"May";"Jun";"Jul";"Aug";"Sep";"Oct";"Nov";"Dec"},0),H1492),""),"")</f>
        <v/>
      </c>
      <c r="BA1492" s="37" t="str">
        <f>IF(AND(C1369="",H1490="",C1490&lt;&gt;""),"Please enter a complete visit or assessment date.  ","")</f>
        <v/>
      </c>
      <c r="BB1492" s="37" t="str">
        <f>IF(C1490="","",IF(AND(COUNTA(C1369,D1369,E1369)&gt;1,COUNTA(C1369,D1369,E1369)&lt;3),"Please enter a complete visit date.  ",IF(COUNTA(C1369,D1369,E1369)=0,"",IF(COUNTIF(AN$2:AN$7306,C1369&amp;D1369&amp;E1369)&gt;0,"","Enter a valid visit date.  "))))</f>
        <v/>
      </c>
      <c r="BC1492" s="37" t="str">
        <f>IF(AND(COUNTA(H1490,I1490,J1490)&gt;1,COUNTA(H1490,I1490,J1490)&lt;3),"Please enter a complete assessment date.  ",IF(COUNTA(H1490,I1490,J1490)=0,"",IF(COUNTIF(AN$2:AN$7306,H1490&amp;I1490&amp;J1490)&gt;0,"","Enter a valid assessment date.  ")))</f>
        <v/>
      </c>
      <c r="BD1492" s="37" t="str">
        <f t="shared" ref="BD1492" si="743">IF(AND(C1490="",H1490&amp;I1490&amp;H1490&amp;J1490&lt;&gt;""),"Information on this lesion exists, but no evaluation result is entered.  ","")</f>
        <v/>
      </c>
      <c r="BE1492" s="37" t="str">
        <f ca="1">IF(C1490="","",IF(AZ1369="","",IF(AZ1369&gt;NOW(),"Visit date is in the future.  ","")))</f>
        <v/>
      </c>
      <c r="BF1492" s="37" t="str">
        <f t="shared" ref="BF1492" ca="1" si="744">IF(AZ1490&lt;&gt;"",IF(AZ1490&gt;NOW(),"Assessment date is in the future.  ",""),"")</f>
        <v/>
      </c>
      <c r="BG1492" s="37" t="str">
        <f t="shared" ref="BG1492" si="745">IF(AND(C1490&lt;&gt;"",F1490&lt;&gt;""),"The result cannot be provided if indicated as Not Done.  ","")</f>
        <v/>
      </c>
      <c r="BH1492" s="37" t="str">
        <f>IF(AZ1369="","",IF(AZ1369&lt;=AZ1363,"Visit date is not after visit or assessment dates in the prior visit.  ",""))</f>
        <v/>
      </c>
      <c r="BI1492" s="37" t="str">
        <f>IF(AZ1490&lt;&gt;"",IF(AZ1490&lt;=AZ1363,"Assessment date is not after visit or assessment dates in the prior visit.  ",""),"")</f>
        <v/>
      </c>
      <c r="BJ1492" s="37" t="str">
        <f>IF(AND(C1366="",OR(C1490&lt;&gt;"",F1490&lt;&gt;"")),"The Visit ID is missing.  ","")</f>
        <v/>
      </c>
      <c r="BK1492" s="37" t="str">
        <f>IF(AND(OR(C1490&lt;&gt;"",F1490&lt;&gt;""),C$136=""),"No V0 lesion information exists for this same lesion (if you are adding a NEW lesion, go to New Lesion section).  ","")</f>
        <v/>
      </c>
      <c r="BM1492" s="37" t="str">
        <f>IF(AND(C1490&lt;&gt;"",COUNTIF(AJ$2:AJ$21,C1366)&gt;1),"Visit ID already used.  ","")</f>
        <v/>
      </c>
      <c r="CA1492" s="37" t="e">
        <f ca="1">IF(BA1492&amp;BB1492&amp;BC1492&amp;BD1492&amp;BE1492&amp;BF1492&amp;BG1492&amp;BH1492&amp;BI1492&amp;BJ1492&amp;BK1492&amp;BL1492&amp;BM1492&amp;BN1492&amp;BO1492&amp;BP1492&amp;BQ1492&amp;BR1492&amp;BS1492&amp;BT1492&amp;BU1492&amp;#REF!&amp;BW1492&amp;BX1492&amp;BY1492&amp;BZ1492&lt;&gt;"","V9Issue","V9Clean")</f>
        <v>#REF!</v>
      </c>
    </row>
    <row r="1493" spans="1:79" x14ac:dyDescent="0.25">
      <c r="A1493" s="51"/>
      <c r="B1493" s="91"/>
      <c r="C1493" s="91"/>
      <c r="D1493" s="91"/>
      <c r="E1493" s="91"/>
      <c r="F1493" s="91"/>
      <c r="G1493" s="91"/>
      <c r="H1493" s="91"/>
      <c r="I1493" s="91"/>
      <c r="J1493" s="91"/>
      <c r="K1493" s="91"/>
      <c r="L1493" s="91"/>
      <c r="M1493" s="91"/>
      <c r="N1493" s="91"/>
      <c r="O1493" s="91"/>
      <c r="P1493" s="91"/>
      <c r="Q1493" s="4"/>
      <c r="AN1493" s="63" t="s">
        <v>4724</v>
      </c>
      <c r="AZ1493" s="37" t="str">
        <f>IFERROR(IF(COUNTA(H1493,I1493,J1493)=3,DATE(J1493,MATCH(I1493,{"Jan";"Feb";"Mar";"Apr";"May";"Jun";"Jul";"Aug";"Sep";"Oct";"Nov";"Dec"},0),H1493),""),"")</f>
        <v/>
      </c>
    </row>
    <row r="1494" spans="1:79" x14ac:dyDescent="0.25">
      <c r="A1494" s="51"/>
      <c r="B1494" s="51"/>
      <c r="C1494" s="51"/>
      <c r="D1494" s="51"/>
      <c r="E1494" s="51"/>
      <c r="F1494" s="51"/>
      <c r="G1494" s="51"/>
      <c r="H1494" s="19"/>
      <c r="I1494" s="4"/>
      <c r="J1494" s="4"/>
      <c r="K1494" s="4"/>
      <c r="L1494" s="51"/>
      <c r="M1494" s="51"/>
      <c r="N1494" s="51"/>
      <c r="O1494" s="51"/>
      <c r="P1494" s="51"/>
      <c r="Q1494" s="4"/>
      <c r="AN1494" s="63" t="s">
        <v>4725</v>
      </c>
      <c r="AZ1494" s="37" t="str">
        <f>IFERROR(IF(COUNTA(H1494,I1494,J1494)=3,DATE(J1494,MATCH(I1494,{"Jan";"Feb";"Mar";"Apr";"May";"Jun";"Jul";"Aug";"Sep";"Oct";"Nov";"Dec"},0),H1494),""),"")</f>
        <v/>
      </c>
    </row>
    <row r="1495" spans="1:79" x14ac:dyDescent="0.25">
      <c r="A1495" s="51"/>
      <c r="B1495" s="51"/>
      <c r="C1495" s="51"/>
      <c r="D1495" s="51"/>
      <c r="E1495" s="51"/>
      <c r="F1495" s="51"/>
      <c r="G1495" s="51"/>
      <c r="H1495" s="19" t="s">
        <v>92</v>
      </c>
      <c r="I1495" s="4"/>
      <c r="J1495" s="4"/>
      <c r="K1495" s="4"/>
      <c r="L1495" s="51"/>
      <c r="M1495" s="51"/>
      <c r="N1495" s="51"/>
      <c r="O1495" s="51"/>
      <c r="P1495" s="51"/>
      <c r="Q1495" s="4"/>
      <c r="AN1495" s="63" t="s">
        <v>4726</v>
      </c>
      <c r="AZ1495" s="37" t="str">
        <f>IFERROR(IF(COUNTA(H1495,I1495,J1495)=3,DATE(J1495,MATCH(I1495,{"Jan";"Feb";"Mar";"Apr";"May";"Jun";"Jul";"Aug";"Sep";"Oct";"Nov";"Dec"},0),H1495),""),"")</f>
        <v/>
      </c>
    </row>
    <row r="1496" spans="1:79" x14ac:dyDescent="0.25">
      <c r="A1496" s="51"/>
      <c r="B1496" s="4"/>
      <c r="C1496" s="25" t="s">
        <v>186</v>
      </c>
      <c r="D1496" s="25"/>
      <c r="E1496" s="25"/>
      <c r="F1496" s="25" t="s">
        <v>315</v>
      </c>
      <c r="G1496" s="4"/>
      <c r="H1496" s="25" t="s">
        <v>47</v>
      </c>
      <c r="I1496" s="25" t="s">
        <v>48</v>
      </c>
      <c r="J1496" s="25" t="s">
        <v>49</v>
      </c>
      <c r="K1496" s="4"/>
      <c r="L1496" s="51"/>
      <c r="M1496" s="51"/>
      <c r="N1496" s="51"/>
      <c r="O1496" s="4"/>
      <c r="P1496" s="4"/>
      <c r="Q1496" s="4"/>
      <c r="AN1496" s="63" t="s">
        <v>4727</v>
      </c>
      <c r="AZ1496" s="37" t="str">
        <f>IFERROR(IF(COUNTA(H1496,I1496,J1496)=3,DATE(J1496,MATCH(I1496,{"Jan";"Feb";"Mar";"Apr";"May";"Jun";"Jul";"Aug";"Sep";"Oct";"Nov";"Dec"},0),H1496),""),"")</f>
        <v/>
      </c>
    </row>
    <row r="1497" spans="1:79" x14ac:dyDescent="0.25">
      <c r="A1497" s="51"/>
      <c r="B1497" s="34" t="str">
        <f xml:space="preserve"> C1366&amp;" Non-Target Lesion (NT10)"</f>
        <v>V9 Non-Target Lesion (NT10)</v>
      </c>
      <c r="C1497" s="74"/>
      <c r="D1497" s="75"/>
      <c r="E1497" s="4"/>
      <c r="F1497" s="17"/>
      <c r="G1497" s="4"/>
      <c r="H1497" s="32"/>
      <c r="I1497" s="32"/>
      <c r="J1497" s="32"/>
      <c r="K1497" s="4"/>
      <c r="L1497" s="51"/>
      <c r="M1497" s="51"/>
      <c r="N1497" s="51"/>
      <c r="O1497" s="4"/>
      <c r="P1497" s="4"/>
      <c r="Q1497" s="4"/>
      <c r="AN1497" s="63" t="s">
        <v>4728</v>
      </c>
      <c r="AZ1497" s="37" t="str">
        <f>IFERROR(IF(COUNTA(H1497,I1497,J1497)=3,DATE(J1497,MATCH(I1497,{"Jan";"Feb";"Mar";"Apr";"May";"Jun";"Jul";"Aug";"Sep";"Oct";"Nov";"Dec"},0),H1497),""),"")</f>
        <v/>
      </c>
    </row>
    <row r="1498" spans="1:79" x14ac:dyDescent="0.25">
      <c r="A1498" s="51"/>
      <c r="B1498" s="23" t="s">
        <v>1595</v>
      </c>
      <c r="C1498" s="23" t="s">
        <v>1596</v>
      </c>
      <c r="D1498" s="23"/>
      <c r="E1498" s="26"/>
      <c r="F1498" s="23" t="s">
        <v>1597</v>
      </c>
      <c r="G1498" s="26"/>
      <c r="H1498" s="23" t="s">
        <v>1598</v>
      </c>
      <c r="I1498" s="23" t="s">
        <v>1599</v>
      </c>
      <c r="J1498" s="23" t="s">
        <v>1600</v>
      </c>
      <c r="K1498" s="4"/>
      <c r="L1498" s="51"/>
      <c r="M1498" s="51"/>
      <c r="N1498" s="51"/>
      <c r="O1498" s="4"/>
      <c r="P1498" s="4"/>
      <c r="Q1498" s="4"/>
      <c r="AN1498" s="63" t="s">
        <v>4729</v>
      </c>
      <c r="AZ1498" s="37" t="str">
        <f>IFERROR(IF(COUNTA(H1498,I1498,J1498)=3,DATE(J1498,MATCH(I1498,{"Jan";"Feb";"Mar";"Apr";"May";"Jun";"Jul";"Aug";"Sep";"Oct";"Nov";"Dec"},0),H1498),""),"")</f>
        <v/>
      </c>
    </row>
    <row r="1499" spans="1:79" x14ac:dyDescent="0.25">
      <c r="A1499" s="51"/>
      <c r="B1499" s="90" t="str">
        <f ca="1">BA1499&amp;BB1499&amp;BC1499&amp;BD1499&amp;BE1499&amp;BF1499&amp;BG1499&amp;BH1499&amp;BI1499&amp;BJ1499&amp;BK1499&amp;BL1499&amp;BM1499</f>
        <v/>
      </c>
      <c r="C1499" s="91"/>
      <c r="D1499" s="91"/>
      <c r="E1499" s="91"/>
      <c r="F1499" s="91"/>
      <c r="G1499" s="91"/>
      <c r="H1499" s="91"/>
      <c r="I1499" s="91"/>
      <c r="J1499" s="91"/>
      <c r="K1499" s="91"/>
      <c r="L1499" s="91"/>
      <c r="M1499" s="91"/>
      <c r="N1499" s="91"/>
      <c r="O1499" s="91"/>
      <c r="P1499" s="91"/>
      <c r="Q1499" s="4"/>
      <c r="AN1499" s="63" t="s">
        <v>4730</v>
      </c>
      <c r="AZ1499" s="37" t="str">
        <f>IFERROR(IF(COUNTA(H1499,I1499,J1499)=3,DATE(J1499,MATCH(I1499,{"Jan";"Feb";"Mar";"Apr";"May";"Jun";"Jul";"Aug";"Sep";"Oct";"Nov";"Dec"},0),H1499),""),"")</f>
        <v/>
      </c>
      <c r="BA1499" s="37" t="str">
        <f>IF(AND(C1369="",H1497="",C1497&lt;&gt;""),"Please enter a complete visit or assessment date.  ","")</f>
        <v/>
      </c>
      <c r="BB1499" s="37" t="str">
        <f>IF(C1497="","",IF(AND(COUNTA(C1369,D1369,E1369)&gt;1,COUNTA(C1369,D1369,E1369)&lt;3),"Please enter a complete visit date.  ",IF(COUNTA(C1369,D1369,E1369)=0,"",IF(COUNTIF(AN$2:AN$7306,C1369&amp;D1369&amp;E1369)&gt;0,"","Enter a valid visit date.  "))))</f>
        <v/>
      </c>
      <c r="BC1499" s="37" t="str">
        <f>IF(AND(COUNTA(H1497,I1497,J1497)&gt;1,COUNTA(H1497,I1497,J1497)&lt;3),"Please enter a complete assessment date.  ",IF(COUNTA(H1497,I1497,J1497)=0,"",IF(COUNTIF(AN$2:AN$7306,H1497&amp;I1497&amp;J1497)&gt;0,"","Enter a valid assessment date.  ")))</f>
        <v/>
      </c>
      <c r="BD1499" s="37" t="str">
        <f t="shared" ref="BD1499" si="746">IF(AND(C1497="",H1497&amp;I1497&amp;H1497&amp;J1497&lt;&gt;""),"Information on this lesion exists, but no evaluation result is entered.  ","")</f>
        <v/>
      </c>
      <c r="BE1499" s="37" t="str">
        <f ca="1">IF(C1497="","",IF(AZ1369="","",IF(AZ1369&gt;NOW(),"Visit date is in the future.  ","")))</f>
        <v/>
      </c>
      <c r="BF1499" s="37" t="str">
        <f t="shared" ref="BF1499" ca="1" si="747">IF(AZ1497&lt;&gt;"",IF(AZ1497&gt;NOW(),"Assessment date is in the future.  ",""),"")</f>
        <v/>
      </c>
      <c r="BG1499" s="37" t="str">
        <f t="shared" ref="BG1499" si="748">IF(AND(C1497&lt;&gt;"",F1497&lt;&gt;""),"The result cannot be provided if indicated as Not Done.  ","")</f>
        <v/>
      </c>
      <c r="BH1499" s="37" t="str">
        <f>IF(AZ1369="","",IF(AZ1369&lt;=AZ1363,"Visit date is not after visit or assessment dates in the prior visit.  ",""))</f>
        <v/>
      </c>
      <c r="BI1499" s="37" t="str">
        <f>IF(AZ1497&lt;&gt;"",IF(AZ1497&lt;=AZ1363,"Assessment date is not after visit or assessment dates in the prior visit.  ",""),"")</f>
        <v/>
      </c>
      <c r="BJ1499" s="37" t="str">
        <f>IF(AND(C1366="",OR(C1497&lt;&gt;"",F1497&lt;&gt;"")),"The Visit ID is missing.  ","")</f>
        <v/>
      </c>
      <c r="BK1499" s="37" t="str">
        <f>IF(AND(OR(C1497&lt;&gt;"",F1497&lt;&gt;""),C$143=""),"No V0 lesion information exists for this same lesion (if you are adding a NEW lesion, go to New Lesion section).  ","")</f>
        <v/>
      </c>
      <c r="BM1499" s="37" t="str">
        <f>IF(AND(C1497&lt;&gt;"",COUNTIF(AJ$2:AJ$21,C1366)&gt;1),"Visit ID already used.  ","")</f>
        <v/>
      </c>
      <c r="CA1499" s="37" t="e">
        <f ca="1">IF(BA1499&amp;BB1499&amp;BC1499&amp;BD1499&amp;BE1499&amp;BF1499&amp;BG1499&amp;BH1499&amp;BI1499&amp;BJ1499&amp;BK1499&amp;BL1499&amp;BM1499&amp;BN1499&amp;BO1499&amp;BP1499&amp;BQ1499&amp;BR1499&amp;BS1499&amp;BT1499&amp;BU1499&amp;#REF!&amp;BW1499&amp;BX1499&amp;BY1499&amp;BZ1499&lt;&gt;"","V9Issue","V9Clean")</f>
        <v>#REF!</v>
      </c>
    </row>
    <row r="1500" spans="1:79" x14ac:dyDescent="0.25">
      <c r="A1500" s="51"/>
      <c r="B1500" s="91"/>
      <c r="C1500" s="91"/>
      <c r="D1500" s="91"/>
      <c r="E1500" s="91"/>
      <c r="F1500" s="91"/>
      <c r="G1500" s="91"/>
      <c r="H1500" s="91"/>
      <c r="I1500" s="91"/>
      <c r="J1500" s="91"/>
      <c r="K1500" s="91"/>
      <c r="L1500" s="91"/>
      <c r="M1500" s="91"/>
      <c r="N1500" s="91"/>
      <c r="O1500" s="91"/>
      <c r="P1500" s="91"/>
      <c r="Q1500" s="4"/>
      <c r="AN1500" s="63" t="s">
        <v>4731</v>
      </c>
      <c r="AZ1500" s="37" t="str">
        <f>IFERROR(IF(COUNTA(H1500,I1500,J1500)=3,DATE(J1500,MATCH(I1500,{"Jan";"Feb";"Mar";"Apr";"May";"Jun";"Jul";"Aug";"Sep";"Oct";"Nov";"Dec"},0),H1500),""),"")</f>
        <v/>
      </c>
    </row>
    <row r="1501" spans="1:79" x14ac:dyDescent="0.25">
      <c r="A1501" s="51"/>
      <c r="B1501" s="51"/>
      <c r="C1501" s="29"/>
      <c r="D1501" s="29"/>
      <c r="E1501" s="29"/>
      <c r="F1501" s="29"/>
      <c r="G1501" s="29"/>
      <c r="H1501" s="29"/>
      <c r="I1501" s="29"/>
      <c r="J1501" s="51"/>
      <c r="K1501" s="51"/>
      <c r="L1501" s="51"/>
      <c r="M1501" s="51"/>
      <c r="N1501" s="51"/>
      <c r="O1501" s="51"/>
      <c r="P1501" s="51"/>
      <c r="Q1501" s="4"/>
      <c r="AN1501" s="63" t="s">
        <v>4732</v>
      </c>
      <c r="AZ1501" s="37" t="str">
        <f>IFERROR(IF(COUNTA(H1501,I1501,J1501)=3,DATE(J1501,MATCH(I1501,{"Jan";"Feb";"Mar";"Apr";"May";"Jun";"Jul";"Aug";"Sep";"Oct";"Nov";"Dec"},0),H1501),""),"")</f>
        <v/>
      </c>
    </row>
    <row r="1502" spans="1:79" ht="29.25" customHeight="1" x14ac:dyDescent="0.35">
      <c r="A1502" s="51"/>
      <c r="B1502" s="92" t="s">
        <v>10538</v>
      </c>
      <c r="C1502" s="93"/>
      <c r="D1502" s="93"/>
      <c r="E1502" s="93"/>
      <c r="F1502" s="93"/>
      <c r="G1502" s="93"/>
      <c r="H1502" s="93"/>
      <c r="I1502" s="51"/>
      <c r="J1502" s="51"/>
      <c r="K1502" s="51"/>
      <c r="L1502" s="51"/>
      <c r="M1502" s="51"/>
      <c r="N1502" s="51"/>
      <c r="O1502" s="51"/>
      <c r="P1502" s="51"/>
      <c r="Q1502" s="4"/>
      <c r="AN1502" s="63" t="s">
        <v>4733</v>
      </c>
      <c r="AZ1502" s="37" t="str">
        <f>IFERROR(IF(COUNTA(H1502,I1502,J1502)=3,DATE(J1502,MATCH(I1502,{"Jan";"Feb";"Mar";"Apr";"May";"Jun";"Jul";"Aug";"Sep";"Oct";"Nov";"Dec"},0),H1502),""),"")</f>
        <v/>
      </c>
    </row>
    <row r="1503" spans="1:79" ht="12" customHeight="1" x14ac:dyDescent="0.25">
      <c r="A1503" s="51"/>
      <c r="B1503" s="51"/>
      <c r="C1503" s="29"/>
      <c r="D1503" s="29"/>
      <c r="E1503" s="29"/>
      <c r="F1503" s="29"/>
      <c r="G1503" s="29"/>
      <c r="H1503" s="29"/>
      <c r="I1503" s="29"/>
      <c r="J1503" s="51"/>
      <c r="K1503" s="51"/>
      <c r="L1503" s="51"/>
      <c r="M1503" s="51"/>
      <c r="N1503" s="51"/>
      <c r="O1503" s="51"/>
      <c r="P1503" s="51"/>
      <c r="Q1503" s="4"/>
      <c r="AN1503" s="63" t="s">
        <v>4734</v>
      </c>
      <c r="AZ1503" s="37" t="str">
        <f>IFERROR(IF(COUNTA(H1503,I1503,J1503)=3,DATE(J1503,MATCH(I1503,{"Jan";"Feb";"Mar";"Apr";"May";"Jun";"Jul";"Aug";"Sep";"Oct";"Nov";"Dec"},0),H1503),""),"")</f>
        <v/>
      </c>
    </row>
    <row r="1504" spans="1:79" x14ac:dyDescent="0.25">
      <c r="A1504" s="51"/>
      <c r="B1504" s="52"/>
      <c r="C1504" s="51"/>
      <c r="D1504" s="51"/>
      <c r="E1504" s="51"/>
      <c r="F1504" s="51"/>
      <c r="G1504" s="51"/>
      <c r="H1504" s="19" t="s">
        <v>92</v>
      </c>
      <c r="I1504" s="4"/>
      <c r="J1504" s="4"/>
      <c r="K1504" s="51"/>
      <c r="L1504" s="51"/>
      <c r="M1504" s="51"/>
      <c r="N1504" s="51"/>
      <c r="O1504" s="51"/>
      <c r="P1504" s="51"/>
      <c r="Q1504" s="4"/>
      <c r="AN1504" s="63" t="s">
        <v>4735</v>
      </c>
      <c r="AZ1504" s="37" t="str">
        <f>IFERROR(IF(COUNTA(H1504,I1504,J1504)=3,DATE(J1504,MATCH(I1504,{"Jan";"Feb";"Mar";"Apr";"May";"Jun";"Jul";"Aug";"Sep";"Oct";"Nov";"Dec"},0),H1504),""),"")</f>
        <v/>
      </c>
    </row>
    <row r="1505" spans="1:80" ht="16.5" thickBot="1" x14ac:dyDescent="0.3">
      <c r="A1505" s="51"/>
      <c r="B1505" s="80" t="str">
        <f>C1366&amp;" TARGET TIMEPOINT RESPONSE:"</f>
        <v>V9 TARGET TIMEPOINT RESPONSE:</v>
      </c>
      <c r="C1505" s="81"/>
      <c r="D1505" s="51"/>
      <c r="E1505" s="51"/>
      <c r="F1505" s="25"/>
      <c r="G1505" s="4"/>
      <c r="H1505" s="25" t="s">
        <v>47</v>
      </c>
      <c r="I1505" s="25" t="s">
        <v>48</v>
      </c>
      <c r="J1505" s="25" t="s">
        <v>49</v>
      </c>
      <c r="K1505" s="51"/>
      <c r="L1505" s="51"/>
      <c r="M1505" s="51"/>
      <c r="N1505" s="51"/>
      <c r="O1505" s="51"/>
      <c r="P1505" s="51"/>
      <c r="Q1505" s="51"/>
      <c r="R1505" s="67"/>
      <c r="S1505" s="67"/>
      <c r="T1505" s="67"/>
      <c r="U1505" s="67"/>
      <c r="V1505" s="67"/>
      <c r="W1505" s="67"/>
      <c r="X1505" s="67"/>
      <c r="Y1505" s="67"/>
      <c r="Z1505" s="67"/>
      <c r="AA1505" s="67"/>
      <c r="AB1505" s="67"/>
      <c r="AC1505" s="67"/>
      <c r="AD1505" s="67"/>
      <c r="AE1505" s="67"/>
      <c r="AF1505" s="67"/>
      <c r="AG1505" s="67"/>
      <c r="AH1505" s="67"/>
      <c r="AI1505" s="67"/>
      <c r="AK1505" s="67"/>
      <c r="AL1505" s="67"/>
      <c r="AM1505" s="67"/>
      <c r="AN1505" s="63" t="s">
        <v>4736</v>
      </c>
      <c r="AO1505" s="67"/>
      <c r="AP1505" s="67"/>
      <c r="AQ1505" s="67"/>
      <c r="AR1505" s="67"/>
      <c r="AS1505" s="67"/>
      <c r="AT1505" s="67"/>
      <c r="AU1505" s="67"/>
      <c r="AV1505" s="67"/>
      <c r="AW1505" s="67"/>
      <c r="AX1505" s="67"/>
      <c r="AY1505" s="67"/>
      <c r="AZ1505" s="37" t="str">
        <f>IFERROR(IF(COUNTA(H1505,I1505,J1505)=3,DATE(J1505,MATCH(I1505,{"Jan";"Feb";"Mar";"Apr";"May";"Jun";"Jul";"Aug";"Sep";"Oct";"Nov";"Dec"},0),H1505),""),"")</f>
        <v/>
      </c>
      <c r="BA1505" s="67"/>
      <c r="BB1505" s="67"/>
    </row>
    <row r="1506" spans="1:80" ht="15.75" thickBot="1" x14ac:dyDescent="0.3">
      <c r="A1506" s="51"/>
      <c r="B1506" s="70"/>
      <c r="C1506" s="82"/>
      <c r="D1506" s="51"/>
      <c r="E1506" s="51"/>
      <c r="F1506" s="25"/>
      <c r="G1506" s="4"/>
      <c r="H1506" s="32"/>
      <c r="I1506" s="32"/>
      <c r="J1506" s="32"/>
      <c r="K1506" s="51"/>
      <c r="L1506" s="83" t="str">
        <f ca="1">BA1506&amp;BB1506&amp;BC1506&amp;BD1506&amp;BE1506&amp;BF1506&amp;BG1506&amp;BH1506&amp;BI1506&amp;BJ1506&amp;BK1506</f>
        <v/>
      </c>
      <c r="M1506" s="84"/>
      <c r="N1506" s="84"/>
      <c r="O1506" s="84"/>
      <c r="P1506" s="84"/>
      <c r="Q1506" s="51"/>
      <c r="R1506" s="67"/>
      <c r="S1506" s="67"/>
      <c r="T1506" s="67"/>
      <c r="U1506" s="67"/>
      <c r="V1506" s="67"/>
      <c r="W1506" s="67"/>
      <c r="X1506" s="67"/>
      <c r="Y1506" s="67"/>
      <c r="Z1506" s="67"/>
      <c r="AA1506" s="67"/>
      <c r="AB1506" s="67"/>
      <c r="AC1506" s="67"/>
      <c r="AD1506" s="67"/>
      <c r="AE1506" s="67"/>
      <c r="AF1506" s="67"/>
      <c r="AG1506" s="67"/>
      <c r="AH1506" s="67"/>
      <c r="AI1506" s="67"/>
      <c r="AK1506" s="67"/>
      <c r="AL1506" s="67"/>
      <c r="AM1506" s="67"/>
      <c r="AN1506" s="63" t="s">
        <v>4737</v>
      </c>
      <c r="AO1506" s="67"/>
      <c r="AP1506" s="67"/>
      <c r="AQ1506" s="67"/>
      <c r="AR1506" s="67"/>
      <c r="AS1506" s="67"/>
      <c r="AT1506" s="67"/>
      <c r="AU1506" s="67"/>
      <c r="AV1506" s="67"/>
      <c r="AW1506" s="67"/>
      <c r="AX1506" s="67"/>
      <c r="AY1506" s="67"/>
      <c r="AZ1506" s="37" t="str">
        <f>IFERROR(IF(COUNTA(H1506,I1506,J1506)=3,DATE(J1506,MATCH(I1506,{"Jan";"Feb";"Mar";"Apr";"May";"Jun";"Jul";"Aug";"Sep";"Oct";"Nov";"Dec"},0),H1506),""),"")</f>
        <v/>
      </c>
      <c r="BA1506" s="37" t="str">
        <f>IF(AND(C1369="",H1506="",B1506&lt;&gt;""),"Please enter a complete visit or assessment date.  ","")</f>
        <v/>
      </c>
      <c r="BB1506" s="37" t="str">
        <f>IF(B1506="","",IF(AND(COUNTA(C1369,D1369,E1369)&gt;1,COUNTA(C1369,D1369,E1369)&lt;3),"Please enter a complete visit date.  ",IF(COUNTA(C1369,D1369,E1369)=0,"",IF(COUNTIF(AN$2:AN$7306,C1369&amp;D1369&amp;E1369)&gt;0,"","Enter a valid visit date.  "))))</f>
        <v/>
      </c>
      <c r="BC1506" s="37" t="str">
        <f>IF(AND(COUNTA(H1506,I1506,J1506)&gt;1,COUNTA(H1506,I1506,J1506)&lt;3),"Please enter a complete assessment date.  ",IF(COUNTA(H1506,I1506,J1506)=0,"",IF(COUNTIF(AN$2:AN$7306,H1506&amp;I1506&amp;J1506)&gt;0,"","Enter a valid assessment date.  ")))</f>
        <v/>
      </c>
      <c r="BD1506" s="37" t="str">
        <f>IF(AND(B1506="",H1506&amp;I1506&amp;J1506&lt;&gt;""),"Assessment date entered, but no response is entered.  ","")</f>
        <v/>
      </c>
      <c r="BE1506" s="37" t="str">
        <f ca="1">IF(B1506="","",IF(AZ1369="","",IF(AZ1369&gt;NOW(),"Visit date is in the future.  ","")))</f>
        <v/>
      </c>
      <c r="BF1506" s="37" t="str">
        <f ca="1">IF(AZ1506&lt;&gt;"",IF(AZ1506&gt;NOW(),"Assessment date is in the future.  ",""),"")</f>
        <v/>
      </c>
      <c r="BG1506" s="37" t="str">
        <f>IF(AND(B1506&lt;&gt;"",F1506&lt;&gt;""),"The response cannot be provided if indicated as Not Done.  ","")</f>
        <v/>
      </c>
      <c r="BH1506" s="37" t="str">
        <f>IF(AZ1369="","",IF(AZ1369&lt;=AZ1363,"Visit date is not after visit or assessment dates in the prior visit.  ",""))</f>
        <v/>
      </c>
      <c r="BI1506" s="37" t="str">
        <f>IF(AZ1506&lt;&gt;"",IF(AZ1506&lt;=AZ1363,"Assessment date is not after visit or assessment dates in the prior visit.  ",""),"")</f>
        <v/>
      </c>
      <c r="BJ1506" s="37" t="str">
        <f>IF(AND(C1366="",B1506&lt;&gt;""),"The Visit ID is missing.  ","")</f>
        <v/>
      </c>
      <c r="CA1506" s="37" t="e">
        <f ca="1">IF(BA1506&amp;BB1506&amp;BC1506&amp;BD1506&amp;BE1506&amp;BF1506&amp;BG1506&amp;BH1506&amp;BI1506&amp;BJ1506&amp;BK1506&amp;BL1506&amp;BM1506&amp;BN1506&amp;BO1506&amp;BP1506&amp;BQ1506&amp;BR1506&amp;BS1506&amp;BT1506&amp;BU1506&amp;#REF!&amp;BW1506&amp;BX1506&amp;BY1506&amp;BZ1506&lt;&gt;"","V9Issue","V9Clean")</f>
        <v>#REF!</v>
      </c>
    </row>
    <row r="1507" spans="1:80" x14ac:dyDescent="0.25">
      <c r="A1507" s="51"/>
      <c r="B1507" s="23" t="s">
        <v>1601</v>
      </c>
      <c r="C1507" s="51"/>
      <c r="D1507" s="51"/>
      <c r="E1507" s="51"/>
      <c r="F1507" s="25"/>
      <c r="G1507" s="26"/>
      <c r="H1507" s="23" t="s">
        <v>1602</v>
      </c>
      <c r="I1507" s="23" t="s">
        <v>1603</v>
      </c>
      <c r="J1507" s="23" t="s">
        <v>1604</v>
      </c>
      <c r="K1507" s="51"/>
      <c r="L1507" s="84"/>
      <c r="M1507" s="84"/>
      <c r="N1507" s="84"/>
      <c r="O1507" s="84"/>
      <c r="P1507" s="84"/>
      <c r="Q1507" s="51"/>
      <c r="R1507" s="67"/>
      <c r="S1507" s="67"/>
      <c r="T1507" s="67"/>
      <c r="U1507" s="67"/>
      <c r="V1507" s="67"/>
      <c r="W1507" s="67"/>
      <c r="X1507" s="67"/>
      <c r="Y1507" s="67"/>
      <c r="Z1507" s="67"/>
      <c r="AA1507" s="67"/>
      <c r="AB1507" s="67"/>
      <c r="AC1507" s="67"/>
      <c r="AD1507" s="67"/>
      <c r="AE1507" s="67"/>
      <c r="AF1507" s="67"/>
      <c r="AG1507" s="67"/>
      <c r="AH1507" s="67"/>
      <c r="AI1507" s="67"/>
      <c r="AK1507" s="67"/>
      <c r="AL1507" s="67"/>
      <c r="AM1507" s="67"/>
      <c r="AN1507" s="63" t="s">
        <v>4738</v>
      </c>
      <c r="AO1507" s="67"/>
      <c r="AP1507" s="67"/>
      <c r="AQ1507" s="67"/>
      <c r="AR1507" s="67"/>
      <c r="AS1507" s="67"/>
      <c r="AT1507" s="67"/>
      <c r="AU1507" s="67"/>
      <c r="AV1507" s="67"/>
      <c r="AW1507" s="67"/>
      <c r="AX1507" s="67"/>
      <c r="AY1507" s="67"/>
      <c r="AZ1507" s="37" t="str">
        <f>IFERROR(IF(COUNTA(H1507,I1507,J1507)=3,DATE(J1507,MATCH(I1507,{"Jan";"Feb";"Mar";"Apr";"May";"Jun";"Jul";"Aug";"Sep";"Oct";"Nov";"Dec"},0),H1507),""),"")</f>
        <v/>
      </c>
      <c r="BA1507" s="67"/>
      <c r="BB1507" s="67"/>
    </row>
    <row r="1508" spans="1:80" x14ac:dyDescent="0.25">
      <c r="A1508" s="51"/>
      <c r="B1508" s="51"/>
      <c r="C1508" s="51"/>
      <c r="D1508" s="51"/>
      <c r="E1508" s="51"/>
      <c r="F1508" s="25"/>
      <c r="G1508" s="51"/>
      <c r="H1508" s="19" t="s">
        <v>92</v>
      </c>
      <c r="I1508" s="4"/>
      <c r="J1508" s="4"/>
      <c r="K1508" s="51"/>
      <c r="L1508" s="51"/>
      <c r="M1508" s="51"/>
      <c r="N1508" s="51"/>
      <c r="O1508" s="51"/>
      <c r="P1508" s="51"/>
      <c r="Q1508" s="51"/>
      <c r="R1508" s="67"/>
      <c r="S1508" s="67"/>
      <c r="T1508" s="67"/>
      <c r="U1508" s="67"/>
      <c r="V1508" s="67"/>
      <c r="W1508" s="67"/>
      <c r="X1508" s="67"/>
      <c r="Y1508" s="67"/>
      <c r="Z1508" s="67"/>
      <c r="AA1508" s="67"/>
      <c r="AB1508" s="67"/>
      <c r="AC1508" s="67"/>
      <c r="AD1508" s="67"/>
      <c r="AE1508" s="67"/>
      <c r="AF1508" s="67"/>
      <c r="AG1508" s="67"/>
      <c r="AH1508" s="67"/>
      <c r="AI1508" s="67"/>
      <c r="AK1508" s="67"/>
      <c r="AL1508" s="67"/>
      <c r="AM1508" s="67"/>
      <c r="AN1508" s="63" t="s">
        <v>4739</v>
      </c>
      <c r="AO1508" s="67"/>
      <c r="AP1508" s="67"/>
      <c r="AQ1508" s="67"/>
      <c r="AR1508" s="67"/>
      <c r="AS1508" s="67"/>
      <c r="AT1508" s="67"/>
      <c r="AU1508" s="67"/>
      <c r="AV1508" s="67"/>
      <c r="AW1508" s="67"/>
      <c r="AX1508" s="67"/>
      <c r="AY1508" s="67"/>
      <c r="AZ1508" s="37" t="str">
        <f>IFERROR(IF(COUNTA(H1508,I1508,J1508)=3,DATE(J1508,MATCH(I1508,{"Jan";"Feb";"Mar";"Apr";"May";"Jun";"Jul";"Aug";"Sep";"Oct";"Nov";"Dec"},0),H1508),""),"")</f>
        <v/>
      </c>
      <c r="BA1508" s="67"/>
      <c r="BB1508" s="67"/>
    </row>
    <row r="1509" spans="1:80" ht="16.5" thickBot="1" x14ac:dyDescent="0.3">
      <c r="A1509" s="51"/>
      <c r="B1509" s="80" t="str">
        <f>C1366&amp;" NON-TARGET TIMEPOINT RESPONSE:"</f>
        <v>V9 NON-TARGET TIMEPOINT RESPONSE:</v>
      </c>
      <c r="C1509" s="81"/>
      <c r="D1509" s="51"/>
      <c r="E1509" s="51"/>
      <c r="F1509" s="25"/>
      <c r="G1509" s="4"/>
      <c r="H1509" s="25" t="s">
        <v>47</v>
      </c>
      <c r="I1509" s="25" t="s">
        <v>48</v>
      </c>
      <c r="J1509" s="25" t="s">
        <v>49</v>
      </c>
      <c r="K1509" s="51"/>
      <c r="L1509" s="51"/>
      <c r="M1509" s="51"/>
      <c r="N1509" s="51"/>
      <c r="O1509" s="51"/>
      <c r="P1509" s="51"/>
      <c r="Q1509" s="51"/>
      <c r="R1509" s="67"/>
      <c r="S1509" s="67"/>
      <c r="T1509" s="67"/>
      <c r="U1509" s="67"/>
      <c r="V1509" s="67"/>
      <c r="W1509" s="67"/>
      <c r="X1509" s="67"/>
      <c r="Y1509" s="67"/>
      <c r="Z1509" s="67"/>
      <c r="AA1509" s="67"/>
      <c r="AB1509" s="67"/>
      <c r="AC1509" s="67"/>
      <c r="AD1509" s="67"/>
      <c r="AE1509" s="67"/>
      <c r="AF1509" s="67"/>
      <c r="AG1509" s="67"/>
      <c r="AH1509" s="67"/>
      <c r="AI1509" s="67"/>
      <c r="AK1509" s="67"/>
      <c r="AL1509" s="67"/>
      <c r="AM1509" s="67"/>
      <c r="AN1509" s="63" t="s">
        <v>4740</v>
      </c>
      <c r="AO1509" s="67"/>
      <c r="AP1509" s="67"/>
      <c r="AQ1509" s="67"/>
      <c r="AR1509" s="67"/>
      <c r="AS1509" s="67"/>
      <c r="AT1509" s="67"/>
      <c r="AU1509" s="67"/>
      <c r="AV1509" s="67"/>
      <c r="AW1509" s="67"/>
      <c r="AX1509" s="67"/>
      <c r="AY1509" s="67"/>
      <c r="AZ1509" s="37" t="str">
        <f>IFERROR(IF(COUNTA(H1509,I1509,J1509)=3,DATE(J1509,MATCH(I1509,{"Jan";"Feb";"Mar";"Apr";"May";"Jun";"Jul";"Aug";"Sep";"Oct";"Nov";"Dec"},0),H1509),""),"")</f>
        <v/>
      </c>
      <c r="BA1509" s="67"/>
      <c r="BB1509" s="67"/>
    </row>
    <row r="1510" spans="1:80" ht="15.75" thickBot="1" x14ac:dyDescent="0.3">
      <c r="A1510" s="51"/>
      <c r="B1510" s="70"/>
      <c r="C1510" s="82"/>
      <c r="D1510" s="51"/>
      <c r="E1510" s="51"/>
      <c r="F1510" s="25"/>
      <c r="G1510" s="4"/>
      <c r="H1510" s="32"/>
      <c r="I1510" s="32"/>
      <c r="J1510" s="32"/>
      <c r="K1510" s="51"/>
      <c r="L1510" s="83" t="str">
        <f ca="1">BA1510&amp;BB1510&amp;BC1510&amp;BD1510&amp;BE1510&amp;BF1510&amp;BG1510&amp;BH1510&amp;BI1510&amp;BJ1510&amp;BK1510</f>
        <v/>
      </c>
      <c r="M1510" s="84"/>
      <c r="N1510" s="84"/>
      <c r="O1510" s="84"/>
      <c r="P1510" s="84"/>
      <c r="Q1510" s="51"/>
      <c r="R1510" s="67"/>
      <c r="S1510" s="67"/>
      <c r="T1510" s="67"/>
      <c r="U1510" s="67"/>
      <c r="V1510" s="67"/>
      <c r="W1510" s="67"/>
      <c r="X1510" s="67"/>
      <c r="Y1510" s="67"/>
      <c r="Z1510" s="67"/>
      <c r="AA1510" s="67"/>
      <c r="AB1510" s="67"/>
      <c r="AC1510" s="67"/>
      <c r="AD1510" s="67"/>
      <c r="AE1510" s="67"/>
      <c r="AF1510" s="67"/>
      <c r="AG1510" s="67"/>
      <c r="AH1510" s="67"/>
      <c r="AI1510" s="67"/>
      <c r="AK1510" s="67"/>
      <c r="AL1510" s="67"/>
      <c r="AM1510" s="67"/>
      <c r="AN1510" s="63" t="s">
        <v>4741</v>
      </c>
      <c r="AO1510" s="67"/>
      <c r="AP1510" s="67"/>
      <c r="AQ1510" s="67"/>
      <c r="AR1510" s="67"/>
      <c r="AS1510" s="67"/>
      <c r="AT1510" s="67"/>
      <c r="AU1510" s="67"/>
      <c r="AV1510" s="67"/>
      <c r="AW1510" s="67"/>
      <c r="AX1510" s="67"/>
      <c r="AY1510" s="67"/>
      <c r="AZ1510" s="37" t="str">
        <f>IFERROR(IF(COUNTA(H1510,I1510,J1510)=3,DATE(J1510,MATCH(I1510,{"Jan";"Feb";"Mar";"Apr";"May";"Jun";"Jul";"Aug";"Sep";"Oct";"Nov";"Dec"},0),H1510),""),"")</f>
        <v/>
      </c>
      <c r="BA1510" s="37" t="str">
        <f>IF(AND(C1369="",H1510="",B1510&lt;&gt;""),"Please enter a complete visit or assessment date.  ","")</f>
        <v/>
      </c>
      <c r="BB1510" s="37" t="str">
        <f>IF(B1510="","",IF(AND(COUNTA(C1369,D1369,E1369)&gt;1,COUNTA(C1369,D1369,E1369)&lt;3),"Please enter a complete visit date.  ",IF(COUNTA(C1369,D1369,E1369)=0,"",IF(COUNTIF(AN$2:AN$7306,C1369&amp;D1369&amp;E1369)&gt;0,"","Enter a valid visit date.  "))))</f>
        <v/>
      </c>
      <c r="BC1510" s="37" t="str">
        <f>IF(AND(COUNTA(H1510,I1510,J1510)&gt;1,COUNTA(H1510,I1510,J1510)&lt;3),"Please enter a complete assessment date.  ",IF(COUNTA(H1510,I1510,J1510)=0,"",IF(COUNTIF(AN$2:AN$7306,H1510&amp;I1510&amp;J1510)&gt;0,"","Enter a valid assessment date.  ")))</f>
        <v/>
      </c>
      <c r="BD1510" s="37" t="str">
        <f t="shared" ref="BD1510" si="749">IF(AND(B1510="",H1510&amp;I1510&amp;J1510&lt;&gt;""),"Assessment date entered, but no response is entered.  ","")</f>
        <v/>
      </c>
      <c r="BE1510" s="37" t="str">
        <f ca="1">IF(B1510="","",IF(AZ1369="","",IF(AZ1369&gt;NOW(),"Visit date is in the future.  ","")))</f>
        <v/>
      </c>
      <c r="BF1510" s="37" t="str">
        <f t="shared" ref="BF1510" ca="1" si="750">IF(AZ1510&lt;&gt;"",IF(AZ1510&gt;NOW(),"Assessment date is in the future.  ",""),"")</f>
        <v/>
      </c>
      <c r="BG1510" s="37" t="str">
        <f t="shared" ref="BG1510" si="751">IF(AND(B1510&lt;&gt;"",F1510&lt;&gt;""),"The response cannot be provided if indicated as Not Done.  ","")</f>
        <v/>
      </c>
      <c r="BH1510" s="37" t="str">
        <f>IF(AZ1369="","",IF(AZ1369&lt;=AZ1363,"Visit date is not after visit or assessment dates in the prior visit.  ",""))</f>
        <v/>
      </c>
      <c r="BI1510" s="37" t="str">
        <f>IF(AZ1510&lt;&gt;"",IF(AZ1510&lt;=AZ1363,"Assessment date is not after visit or assessment dates in the prior visit.  ",""),"")</f>
        <v/>
      </c>
      <c r="BJ1510" s="37" t="str">
        <f>IF(AND(C1366="",B1510&lt;&gt;""),"The Visit ID is missing.  ","")</f>
        <v/>
      </c>
      <c r="CA1510" s="37" t="e">
        <f ca="1">IF(BA1510&amp;BB1510&amp;BC1510&amp;BD1510&amp;BE1510&amp;BF1510&amp;BG1510&amp;BH1510&amp;BI1510&amp;BJ1510&amp;BK1510&amp;BL1510&amp;BM1510&amp;BN1510&amp;BO1510&amp;BP1510&amp;BQ1510&amp;BR1510&amp;BS1510&amp;BT1510&amp;BU1510&amp;#REF!&amp;BW1510&amp;BX1510&amp;BY1510&amp;BZ1510&lt;&gt;"","V9Issue","V9Clean")</f>
        <v>#REF!</v>
      </c>
    </row>
    <row r="1511" spans="1:80" x14ac:dyDescent="0.25">
      <c r="A1511" s="51"/>
      <c r="B1511" s="23" t="s">
        <v>1605</v>
      </c>
      <c r="C1511" s="51"/>
      <c r="D1511" s="51"/>
      <c r="E1511" s="51"/>
      <c r="F1511" s="25"/>
      <c r="G1511" s="26"/>
      <c r="H1511" s="23" t="s">
        <v>1606</v>
      </c>
      <c r="I1511" s="23" t="s">
        <v>1607</v>
      </c>
      <c r="J1511" s="23" t="s">
        <v>1608</v>
      </c>
      <c r="K1511" s="51"/>
      <c r="L1511" s="84"/>
      <c r="M1511" s="84"/>
      <c r="N1511" s="84"/>
      <c r="O1511" s="84"/>
      <c r="P1511" s="84"/>
      <c r="Q1511" s="51"/>
      <c r="R1511" s="67"/>
      <c r="S1511" s="67"/>
      <c r="T1511" s="67"/>
      <c r="U1511" s="67"/>
      <c r="V1511" s="67"/>
      <c r="W1511" s="67"/>
      <c r="X1511" s="67"/>
      <c r="Y1511" s="67"/>
      <c r="Z1511" s="67"/>
      <c r="AA1511" s="67"/>
      <c r="AB1511" s="67"/>
      <c r="AC1511" s="67"/>
      <c r="AD1511" s="67"/>
      <c r="AE1511" s="67"/>
      <c r="AF1511" s="67"/>
      <c r="AG1511" s="67"/>
      <c r="AH1511" s="67"/>
      <c r="AI1511" s="67"/>
      <c r="AK1511" s="67"/>
      <c r="AL1511" s="67"/>
      <c r="AM1511" s="67"/>
      <c r="AN1511" s="63" t="s">
        <v>4742</v>
      </c>
      <c r="AO1511" s="67"/>
      <c r="AP1511" s="67"/>
      <c r="AQ1511" s="67"/>
      <c r="AR1511" s="67"/>
      <c r="AS1511" s="67"/>
      <c r="AT1511" s="67"/>
      <c r="AU1511" s="67"/>
      <c r="AV1511" s="67"/>
      <c r="AW1511" s="67"/>
      <c r="AX1511" s="67"/>
      <c r="AY1511" s="67"/>
      <c r="AZ1511" s="37" t="str">
        <f>IFERROR(IF(COUNTA(H1511,I1511,J1511)=3,DATE(J1511,MATCH(I1511,{"Jan";"Feb";"Mar";"Apr";"May";"Jun";"Jul";"Aug";"Sep";"Oct";"Nov";"Dec"},0),H1511),""),"")</f>
        <v/>
      </c>
      <c r="BA1511" s="67"/>
      <c r="BB1511" s="67"/>
    </row>
    <row r="1512" spans="1:80" x14ac:dyDescent="0.25">
      <c r="A1512" s="51"/>
      <c r="B1512" s="51"/>
      <c r="C1512" s="51"/>
      <c r="D1512" s="51"/>
      <c r="E1512" s="51"/>
      <c r="F1512" s="25"/>
      <c r="G1512" s="51"/>
      <c r="H1512" s="19" t="s">
        <v>92</v>
      </c>
      <c r="I1512" s="4"/>
      <c r="J1512" s="4"/>
      <c r="K1512" s="51"/>
      <c r="L1512" s="51"/>
      <c r="M1512" s="51"/>
      <c r="N1512" s="51"/>
      <c r="O1512" s="51"/>
      <c r="P1512" s="51"/>
      <c r="Q1512" s="51"/>
      <c r="R1512" s="67"/>
      <c r="S1512" s="67"/>
      <c r="T1512" s="67"/>
      <c r="U1512" s="67"/>
      <c r="V1512" s="67"/>
      <c r="W1512" s="67"/>
      <c r="X1512" s="67"/>
      <c r="Y1512" s="67"/>
      <c r="Z1512" s="67"/>
      <c r="AA1512" s="67"/>
      <c r="AB1512" s="67"/>
      <c r="AC1512" s="67"/>
      <c r="AD1512" s="67"/>
      <c r="AE1512" s="67"/>
      <c r="AF1512" s="67"/>
      <c r="AG1512" s="67"/>
      <c r="AH1512" s="67"/>
      <c r="AI1512" s="67"/>
      <c r="AK1512" s="67"/>
      <c r="AL1512" s="67"/>
      <c r="AM1512" s="67"/>
      <c r="AN1512" s="63" t="s">
        <v>4743</v>
      </c>
      <c r="AO1512" s="67"/>
      <c r="AP1512" s="67"/>
      <c r="AQ1512" s="67"/>
      <c r="AR1512" s="67"/>
      <c r="AS1512" s="67"/>
      <c r="AT1512" s="67"/>
      <c r="AU1512" s="67"/>
      <c r="AV1512" s="67"/>
      <c r="AW1512" s="67"/>
      <c r="AX1512" s="67"/>
      <c r="AY1512" s="67"/>
      <c r="AZ1512" s="37" t="str">
        <f>IFERROR(IF(COUNTA(H1512,I1512,J1512)=3,DATE(J1512,MATCH(I1512,{"Jan";"Feb";"Mar";"Apr";"May";"Jun";"Jul";"Aug";"Sep";"Oct";"Nov";"Dec"},0),H1512),""),"")</f>
        <v/>
      </c>
      <c r="BA1512" s="67"/>
      <c r="BB1512" s="67"/>
    </row>
    <row r="1513" spans="1:80" ht="16.5" thickBot="1" x14ac:dyDescent="0.3">
      <c r="A1513" s="51"/>
      <c r="B1513" s="80" t="str">
        <f>C1366&amp;" OVERALL TIMEPOINT RESPONSE:"</f>
        <v>V9 OVERALL TIMEPOINT RESPONSE:</v>
      </c>
      <c r="C1513" s="81"/>
      <c r="D1513" s="51"/>
      <c r="E1513" s="51"/>
      <c r="F1513" s="25"/>
      <c r="G1513" s="4"/>
      <c r="H1513" s="25" t="s">
        <v>47</v>
      </c>
      <c r="I1513" s="25" t="s">
        <v>48</v>
      </c>
      <c r="J1513" s="25" t="s">
        <v>49</v>
      </c>
      <c r="K1513" s="51"/>
      <c r="L1513" s="51"/>
      <c r="M1513" s="51"/>
      <c r="N1513" s="51"/>
      <c r="O1513" s="51"/>
      <c r="P1513" s="51"/>
      <c r="Q1513" s="51"/>
      <c r="R1513" s="67"/>
      <c r="S1513" s="67"/>
      <c r="T1513" s="67"/>
      <c r="U1513" s="67"/>
      <c r="V1513" s="67"/>
      <c r="W1513" s="67"/>
      <c r="X1513" s="67"/>
      <c r="Y1513" s="67"/>
      <c r="Z1513" s="67"/>
      <c r="AA1513" s="67"/>
      <c r="AB1513" s="67"/>
      <c r="AC1513" s="67"/>
      <c r="AD1513" s="67"/>
      <c r="AE1513" s="67"/>
      <c r="AF1513" s="67"/>
      <c r="AG1513" s="67"/>
      <c r="AH1513" s="67"/>
      <c r="AI1513" s="67"/>
      <c r="AK1513" s="67"/>
      <c r="AL1513" s="67"/>
      <c r="AM1513" s="67"/>
      <c r="AN1513" s="63" t="s">
        <v>4744</v>
      </c>
      <c r="AO1513" s="67"/>
      <c r="AP1513" s="67"/>
      <c r="AQ1513" s="67"/>
      <c r="AR1513" s="67"/>
      <c r="AS1513" s="67"/>
      <c r="AT1513" s="67"/>
      <c r="AU1513" s="67"/>
      <c r="AV1513" s="67"/>
      <c r="AW1513" s="67"/>
      <c r="AX1513" s="67"/>
      <c r="AY1513" s="67"/>
      <c r="AZ1513" s="37" t="str">
        <f>IFERROR(IF(COUNTA(H1513,I1513,J1513)=3,DATE(J1513,MATCH(I1513,{"Jan";"Feb";"Mar";"Apr";"May";"Jun";"Jul";"Aug";"Sep";"Oct";"Nov";"Dec"},0),H1513),""),"")</f>
        <v/>
      </c>
      <c r="BA1513" s="67"/>
      <c r="BB1513" s="67"/>
    </row>
    <row r="1514" spans="1:80" ht="15.75" thickBot="1" x14ac:dyDescent="0.3">
      <c r="A1514" s="51"/>
      <c r="B1514" s="70"/>
      <c r="C1514" s="85"/>
      <c r="D1514" s="33"/>
      <c r="E1514" s="33"/>
      <c r="F1514" s="25"/>
      <c r="G1514" s="4"/>
      <c r="H1514" s="32"/>
      <c r="I1514" s="32"/>
      <c r="J1514" s="32"/>
      <c r="K1514" s="51"/>
      <c r="L1514" s="83" t="str">
        <f ca="1">BA1514&amp;BB1514&amp;BC1514&amp;BD1514&amp;BE1514&amp;BF1514&amp;BG1514&amp;BH1514&amp;BI1514&amp;BJ1514&amp;BK1514</f>
        <v/>
      </c>
      <c r="M1514" s="84"/>
      <c r="N1514" s="84"/>
      <c r="O1514" s="84"/>
      <c r="P1514" s="84"/>
      <c r="Q1514" s="33"/>
      <c r="R1514" s="65"/>
      <c r="S1514" s="65"/>
      <c r="T1514" s="65"/>
      <c r="U1514" s="65"/>
      <c r="V1514" s="65"/>
      <c r="W1514" s="65"/>
      <c r="X1514" s="67"/>
      <c r="Y1514" s="67"/>
      <c r="Z1514" s="67"/>
      <c r="AA1514" s="67"/>
      <c r="AB1514" s="67"/>
      <c r="AC1514" s="67"/>
      <c r="AD1514" s="67"/>
      <c r="AE1514" s="67"/>
      <c r="AF1514" s="67"/>
      <c r="AG1514" s="67"/>
      <c r="AH1514" s="67"/>
      <c r="AI1514" s="67"/>
      <c r="AK1514" s="67"/>
      <c r="AL1514" s="67"/>
      <c r="AM1514" s="67"/>
      <c r="AN1514" s="63" t="s">
        <v>4745</v>
      </c>
      <c r="AO1514" s="67"/>
      <c r="AP1514" s="67"/>
      <c r="AQ1514" s="67"/>
      <c r="AR1514" s="67"/>
      <c r="AS1514" s="67"/>
      <c r="AT1514" s="67"/>
      <c r="AU1514" s="67"/>
      <c r="AV1514" s="67"/>
      <c r="AW1514" s="67"/>
      <c r="AX1514" s="67"/>
      <c r="AY1514" s="67"/>
      <c r="AZ1514" s="37" t="str">
        <f>IFERROR(IF(COUNTA(H1514,I1514,J1514)=3,DATE(J1514,MATCH(I1514,{"Jan";"Feb";"Mar";"Apr";"May";"Jun";"Jul";"Aug";"Sep";"Oct";"Nov";"Dec"},0),H1514),""),"")</f>
        <v/>
      </c>
      <c r="BA1514" s="37" t="str">
        <f>IF(AND(C1369="",H1514="",B1514&lt;&gt;""),"Please enter a complete visit or assessment date.  ","")</f>
        <v/>
      </c>
      <c r="BB1514" s="37" t="str">
        <f>IF(B1514="","",IF(AND(COUNTA(C1369,D1369,E1369)&gt;1,COUNTA(C1369,D1369,E1369)&lt;3),"Please enter a complete visit date.  ",IF(COUNTA(C1369,D1369,E1369)=0,"",IF(COUNTIF(AN$2:AN$7306,C1369&amp;D1369&amp;E1369)&gt;0,"","Enter a valid visit date.  "))))</f>
        <v/>
      </c>
      <c r="BC1514" s="37" t="str">
        <f>IF(AND(COUNTA(H1514,I1514,J1514)&gt;1,COUNTA(H1514,I1514,J1514)&lt;3),"Please enter a complete assessment date.  ",IF(COUNTA(H1514,I1514,J1514)=0,"",IF(COUNTIF(AN$2:AN$7306,H1514&amp;I1514&amp;J1514)&gt;0,"","Enter a valid assessment date.  ")))</f>
        <v/>
      </c>
      <c r="BD1514" s="37" t="str">
        <f t="shared" ref="BD1514" si="752">IF(AND(B1514="",H1514&amp;I1514&amp;J1514&lt;&gt;""),"Assessment date entered, but no response is entered.  ","")</f>
        <v/>
      </c>
      <c r="BE1514" s="37" t="str">
        <f ca="1">IF(B1514="","",IF(AZ1369="","",IF(AZ1369&gt;NOW(),"Visit date is in the future.  ","")))</f>
        <v/>
      </c>
      <c r="BF1514" s="37" t="str">
        <f t="shared" ref="BF1514" ca="1" si="753">IF(AZ1514&lt;&gt;"",IF(AZ1514&gt;NOW(),"Assessment date is in the future.  ",""),"")</f>
        <v/>
      </c>
      <c r="BG1514" s="37" t="str">
        <f t="shared" ref="BG1514" si="754">IF(AND(B1514&lt;&gt;"",F1514&lt;&gt;""),"The response cannot be provided if indicated as Not Done.  ","")</f>
        <v/>
      </c>
      <c r="BH1514" s="37" t="str">
        <f>IF(AZ1369="","",IF(AZ1369&lt;=AZ1363,"Visit date is not after visit or assessment dates in the prior visit.  ",""))</f>
        <v/>
      </c>
      <c r="BI1514" s="37" t="str">
        <f>IF(AZ1514&lt;&gt;"",IF(AZ1514&lt;=AZ1363,"Assessment date is not after visit or assessment dates in the prior visit.  ",""),"")</f>
        <v/>
      </c>
      <c r="BJ1514" s="37" t="str">
        <f>IF(AND(C1366="",B1514&lt;&gt;""),"The Visit ID is missing.  ","")</f>
        <v/>
      </c>
      <c r="CA1514" s="37" t="e">
        <f ca="1">IF(BA1514&amp;BB1514&amp;BC1514&amp;BD1514&amp;BE1514&amp;BF1514&amp;BG1514&amp;BH1514&amp;BI1514&amp;BJ1514&amp;BK1514&amp;BL1514&amp;BM1514&amp;BN1514&amp;BO1514&amp;BP1514&amp;BQ1514&amp;BR1514&amp;BS1514&amp;BT1514&amp;BU1514&amp;#REF!&amp;BW1514&amp;BX1514&amp;BY1514&amp;BZ1514&lt;&gt;"","V9Issue","V9Clean")</f>
        <v>#REF!</v>
      </c>
    </row>
    <row r="1515" spans="1:80" x14ac:dyDescent="0.25">
      <c r="A1515" s="51"/>
      <c r="B1515" s="23" t="s">
        <v>1609</v>
      </c>
      <c r="C1515" s="51"/>
      <c r="D1515" s="33"/>
      <c r="E1515" s="33"/>
      <c r="F1515" s="25"/>
      <c r="G1515" s="26"/>
      <c r="H1515" s="23" t="s">
        <v>1610</v>
      </c>
      <c r="I1515" s="23" t="s">
        <v>1611</v>
      </c>
      <c r="J1515" s="23" t="s">
        <v>1612</v>
      </c>
      <c r="K1515" s="51"/>
      <c r="L1515" s="84"/>
      <c r="M1515" s="84"/>
      <c r="N1515" s="84"/>
      <c r="O1515" s="84"/>
      <c r="P1515" s="84"/>
      <c r="Q1515" s="33"/>
      <c r="R1515" s="65"/>
      <c r="S1515" s="65"/>
      <c r="T1515" s="65"/>
      <c r="U1515" s="65"/>
      <c r="V1515" s="65"/>
      <c r="W1515" s="65"/>
      <c r="X1515" s="67"/>
      <c r="Y1515" s="67"/>
      <c r="Z1515" s="67"/>
      <c r="AA1515" s="67"/>
      <c r="AB1515" s="67"/>
      <c r="AC1515" s="67"/>
      <c r="AD1515" s="67"/>
      <c r="AE1515" s="67"/>
      <c r="AF1515" s="67"/>
      <c r="AG1515" s="67"/>
      <c r="AH1515" s="67"/>
      <c r="AI1515" s="67"/>
      <c r="AK1515" s="67"/>
      <c r="AL1515" s="67"/>
      <c r="AM1515" s="67"/>
      <c r="AN1515" s="63" t="s">
        <v>4746</v>
      </c>
      <c r="AO1515" s="67"/>
      <c r="AP1515" s="67"/>
      <c r="AQ1515" s="67"/>
      <c r="AR1515" s="67"/>
      <c r="AS1515" s="67"/>
      <c r="AT1515" s="67"/>
      <c r="AU1515" s="67"/>
      <c r="AV1515" s="67"/>
      <c r="AW1515" s="67"/>
      <c r="AX1515" s="67" t="str">
        <f>C1366&amp;"Max"</f>
        <v>V9Max</v>
      </c>
      <c r="AY1515" s="37" t="s">
        <v>358</v>
      </c>
      <c r="AZ1515" s="37" t="str">
        <f>IF(MAX(AZ1365:AZ1497)=0,"",MAX(AZ1365:AZ1497))</f>
        <v/>
      </c>
      <c r="BA1515" s="67"/>
      <c r="BB1515" s="67"/>
    </row>
    <row r="1516" spans="1:80" x14ac:dyDescent="0.25">
      <c r="A1516" s="33"/>
      <c r="B1516" s="29"/>
      <c r="C1516" s="29"/>
      <c r="D1516" s="29"/>
      <c r="E1516" s="29"/>
      <c r="F1516" s="29"/>
      <c r="G1516" s="29"/>
      <c r="H1516" s="29"/>
      <c r="I1516" s="29"/>
      <c r="J1516" s="29"/>
      <c r="K1516" s="29"/>
      <c r="L1516" s="29"/>
      <c r="M1516" s="29"/>
      <c r="N1516" s="29"/>
      <c r="O1516" s="29"/>
      <c r="P1516" s="29"/>
      <c r="Q1516" s="33"/>
      <c r="R1516" s="65"/>
      <c r="S1516" s="65"/>
      <c r="T1516" s="65"/>
      <c r="AN1516" s="63" t="s">
        <v>4747</v>
      </c>
      <c r="AX1516" s="37" t="str">
        <f>C1366&amp;"Min"</f>
        <v>V9Min</v>
      </c>
      <c r="AY1516" s="37" t="s">
        <v>359</v>
      </c>
      <c r="AZ1516" s="37" t="str">
        <f>IF(MIN(AZ1365:AZ1497)=0,"",MIN(AZ1365:AZ1497))</f>
        <v/>
      </c>
      <c r="BA1516" s="67"/>
      <c r="BB1516" s="67"/>
      <c r="CA1516" s="65"/>
    </row>
    <row r="1517" spans="1:80" x14ac:dyDescent="0.25">
      <c r="A1517" s="50"/>
      <c r="B1517" s="50"/>
      <c r="C1517" s="50"/>
      <c r="D1517" s="50"/>
      <c r="E1517" s="50"/>
      <c r="F1517" s="50"/>
      <c r="G1517" s="50"/>
      <c r="H1517" s="12"/>
      <c r="I1517" s="5"/>
      <c r="J1517" s="5"/>
      <c r="K1517" s="5"/>
      <c r="L1517" s="50"/>
      <c r="M1517" s="50"/>
      <c r="N1517" s="50"/>
      <c r="O1517" s="50"/>
      <c r="P1517" s="50"/>
      <c r="Q1517" s="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3" t="s">
        <v>4748</v>
      </c>
      <c r="AO1517" s="65"/>
      <c r="AP1517" s="65"/>
      <c r="AQ1517" s="65"/>
      <c r="AR1517" s="65"/>
      <c r="AS1517" s="65"/>
      <c r="AT1517" s="65"/>
      <c r="AU1517" s="65"/>
      <c r="AV1517" s="65"/>
      <c r="AW1517" s="65"/>
      <c r="AX1517" s="65"/>
      <c r="AY1517" s="65"/>
      <c r="AZ1517" s="65" t="str">
        <f>IFERROR(IF(COUNTA(C1517,D1517,E1517)=3,DATE(E1517,MATCH(D1517,{"Jan";"Feb";"Mar";"Apr";"May";"Jun";"Jul";"Aug";"Sep";"Oct";"Nov";"Dec"},0),C1517),""),"")</f>
        <v/>
      </c>
      <c r="BD1517" s="65"/>
      <c r="BE1517" s="65"/>
      <c r="BF1517" s="65"/>
      <c r="BG1517" s="65"/>
      <c r="BH1517" s="65"/>
      <c r="BI1517" s="65"/>
      <c r="BK1517" s="65"/>
      <c r="BL1517" s="65"/>
      <c r="BM1517" s="65"/>
      <c r="BN1517" s="65"/>
      <c r="BO1517" s="65"/>
      <c r="BP1517" s="65"/>
      <c r="BQ1517" s="65"/>
      <c r="BR1517" s="65"/>
      <c r="BS1517" s="65"/>
      <c r="BT1517" s="65"/>
      <c r="BU1517" s="65"/>
      <c r="BV1517" s="65"/>
      <c r="BW1517" s="65"/>
      <c r="BX1517" s="65"/>
      <c r="BY1517" s="65"/>
      <c r="BZ1517" s="65"/>
      <c r="CA1517" s="65"/>
      <c r="CB1517" s="65"/>
    </row>
    <row r="1518" spans="1:80" ht="19.5" x14ac:dyDescent="0.4">
      <c r="A1518" s="50"/>
      <c r="B1518" s="53" t="s">
        <v>1613</v>
      </c>
      <c r="C1518" s="86" t="s">
        <v>566</v>
      </c>
      <c r="D1518" s="87"/>
      <c r="E1518" s="87"/>
      <c r="F1518" s="87"/>
      <c r="G1518" s="88"/>
      <c r="H1518" s="5"/>
      <c r="I1518" s="5"/>
      <c r="J1518" s="5"/>
      <c r="K1518" s="5"/>
      <c r="L1518" s="50"/>
      <c r="M1518" s="50"/>
      <c r="N1518" s="50"/>
      <c r="O1518" s="50"/>
      <c r="P1518" s="50"/>
      <c r="Q1518" s="5"/>
      <c r="R1518" s="65"/>
      <c r="AN1518" s="63" t="s">
        <v>4749</v>
      </c>
      <c r="AZ1518" s="37" t="str">
        <f>IFERROR(IF(COUNTA(C1518,D1518,E1518)=3,DATE(E1518,MATCH(D1518,{"Jan";"Feb";"Mar";"Apr";"May";"Jun";"Jul";"Aug";"Sep";"Oct";"Nov";"Dec"},0),C1518),""),"")</f>
        <v/>
      </c>
      <c r="CB1518" s="65"/>
    </row>
    <row r="1519" spans="1:80" x14ac:dyDescent="0.25">
      <c r="A1519" s="50"/>
      <c r="B1519" s="50"/>
      <c r="C1519" s="8" t="s">
        <v>1614</v>
      </c>
      <c r="D1519" s="50"/>
      <c r="E1519" s="50"/>
      <c r="F1519" s="50"/>
      <c r="G1519" s="12"/>
      <c r="H1519" s="5"/>
      <c r="I1519" s="5"/>
      <c r="J1519" s="5"/>
      <c r="K1519" s="5"/>
      <c r="L1519" s="50"/>
      <c r="M1519" s="50"/>
      <c r="N1519" s="50"/>
      <c r="O1519" s="50"/>
      <c r="P1519" s="50"/>
      <c r="Q1519" s="5"/>
      <c r="R1519" s="65"/>
      <c r="AN1519" s="63" t="s">
        <v>4750</v>
      </c>
      <c r="AZ1519" s="37" t="str">
        <f>IFERROR(IF(COUNTA(C1519,D1519,E1519)=3,DATE(E1519,MATCH(D1519,{"Jan";"Feb";"Mar";"Apr";"May";"Jun";"Jul";"Aug";"Sep";"Oct";"Nov";"Dec"},0),C1519),""),"")</f>
        <v/>
      </c>
      <c r="CB1519" s="65"/>
    </row>
    <row r="1520" spans="1:80" x14ac:dyDescent="0.25">
      <c r="A1520" s="50"/>
      <c r="B1520" s="5"/>
      <c r="C1520" s="14" t="s">
        <v>47</v>
      </c>
      <c r="D1520" s="14" t="s">
        <v>48</v>
      </c>
      <c r="E1520" s="14" t="s">
        <v>49</v>
      </c>
      <c r="F1520" s="50"/>
      <c r="G1520" s="50"/>
      <c r="H1520" s="12"/>
      <c r="I1520" s="5"/>
      <c r="J1520" s="5"/>
      <c r="K1520" s="5"/>
      <c r="L1520" s="50"/>
      <c r="M1520" s="50"/>
      <c r="N1520" s="50"/>
      <c r="O1520" s="50"/>
      <c r="P1520" s="50"/>
      <c r="Q1520" s="5"/>
      <c r="R1520" s="65"/>
      <c r="AN1520" s="63" t="s">
        <v>4751</v>
      </c>
      <c r="AZ1520" s="37" t="str">
        <f>IFERROR(IF(COUNTA(C1520,D1520,E1520)=3,DATE(E1520,MATCH(D1520,{"Jan";"Feb";"Mar";"Apr";"May";"Jun";"Jul";"Aug";"Sep";"Oct";"Nov";"Dec"},0),C1520),""),"")</f>
        <v/>
      </c>
      <c r="CB1520" s="65"/>
    </row>
    <row r="1521" spans="1:80" x14ac:dyDescent="0.25">
      <c r="A1521" s="50"/>
      <c r="B1521" s="13" t="s">
        <v>93</v>
      </c>
      <c r="C1521" s="32"/>
      <c r="D1521" s="32"/>
      <c r="E1521" s="32"/>
      <c r="F1521" s="89" t="s">
        <v>369</v>
      </c>
      <c r="G1521" s="77"/>
      <c r="H1521" s="77"/>
      <c r="I1521" s="77"/>
      <c r="J1521" s="77"/>
      <c r="K1521" s="77"/>
      <c r="L1521" s="77"/>
      <c r="M1521" s="77"/>
      <c r="N1521" s="77"/>
      <c r="O1521" s="50"/>
      <c r="P1521" s="50"/>
      <c r="Q1521" s="5"/>
      <c r="R1521" s="65"/>
      <c r="AN1521" s="63" t="s">
        <v>4752</v>
      </c>
      <c r="AZ1521" s="37" t="str">
        <f>IFERROR(IF(COUNTA(C1521,D1521,E1521)=3,DATE(E1521,MATCH(D1521,{"Jan";"Feb";"Mar";"Apr";"May";"Jun";"Jul";"Aug";"Sep";"Oct";"Nov";"Dec"},0),C1521),""),"")</f>
        <v/>
      </c>
      <c r="CB1521" s="65"/>
    </row>
    <row r="1522" spans="1:80" ht="19.5" x14ac:dyDescent="0.4">
      <c r="A1522" s="50"/>
      <c r="B1522" s="53"/>
      <c r="C1522" s="8" t="s">
        <v>1615</v>
      </c>
      <c r="D1522" s="8" t="s">
        <v>1616</v>
      </c>
      <c r="E1522" s="8" t="s">
        <v>1617</v>
      </c>
      <c r="F1522" s="50"/>
      <c r="G1522" s="50"/>
      <c r="H1522" s="12"/>
      <c r="I1522" s="5"/>
      <c r="J1522" s="5"/>
      <c r="K1522" s="5"/>
      <c r="L1522" s="50"/>
      <c r="M1522" s="50"/>
      <c r="N1522" s="50"/>
      <c r="O1522" s="50"/>
      <c r="P1522" s="50"/>
      <c r="Q1522" s="5"/>
      <c r="R1522" s="65"/>
      <c r="AN1522" s="63" t="s">
        <v>4753</v>
      </c>
      <c r="CB1522" s="65"/>
    </row>
    <row r="1523" spans="1:80" x14ac:dyDescent="0.25">
      <c r="A1523" s="50"/>
      <c r="B1523" s="5"/>
      <c r="C1523" s="7"/>
      <c r="D1523" s="7"/>
      <c r="E1523" s="7"/>
      <c r="F1523" s="7"/>
      <c r="G1523" s="5"/>
      <c r="H1523" s="12" t="s">
        <v>92</v>
      </c>
      <c r="I1523" s="5"/>
      <c r="J1523" s="5"/>
      <c r="K1523" s="5"/>
      <c r="L1523" s="50"/>
      <c r="M1523" s="5"/>
      <c r="N1523" s="5"/>
      <c r="O1523" s="5"/>
      <c r="P1523" s="5"/>
      <c r="Q1523" s="38"/>
      <c r="R1523" s="65"/>
      <c r="S1523" s="66"/>
      <c r="T1523" s="66"/>
      <c r="U1523" s="66"/>
      <c r="V1523" s="66"/>
      <c r="W1523" s="66"/>
      <c r="X1523" s="66"/>
      <c r="Y1523" s="66"/>
      <c r="Z1523" s="66"/>
      <c r="AA1523" s="66"/>
      <c r="AB1523" s="66"/>
      <c r="AC1523" s="66"/>
      <c r="AD1523" s="66"/>
      <c r="AE1523" s="66"/>
      <c r="AF1523" s="66"/>
      <c r="AG1523" s="66"/>
      <c r="AH1523" s="66"/>
      <c r="AI1523" s="66"/>
      <c r="AK1523" s="66"/>
      <c r="AL1523" s="66"/>
      <c r="AM1523" s="66"/>
      <c r="AN1523" s="63" t="s">
        <v>4754</v>
      </c>
      <c r="AO1523" s="66"/>
      <c r="AP1523" s="66"/>
      <c r="AQ1523" s="66"/>
      <c r="AR1523" s="66"/>
      <c r="AS1523" s="66"/>
      <c r="AT1523" s="66"/>
      <c r="AU1523" s="66"/>
      <c r="AV1523" s="66"/>
      <c r="AW1523" s="66"/>
      <c r="AX1523" s="66"/>
      <c r="AY1523" s="66"/>
      <c r="BA1523" s="66"/>
      <c r="BB1523" s="66"/>
      <c r="CB1523" s="65"/>
    </row>
    <row r="1524" spans="1:80" x14ac:dyDescent="0.25">
      <c r="A1524" s="50"/>
      <c r="B1524" s="5"/>
      <c r="C1524" s="7" t="s">
        <v>35</v>
      </c>
      <c r="D1524" s="7" t="s">
        <v>36</v>
      </c>
      <c r="E1524" s="7"/>
      <c r="F1524" s="7" t="s">
        <v>315</v>
      </c>
      <c r="G1524" s="5"/>
      <c r="H1524" s="7" t="s">
        <v>47</v>
      </c>
      <c r="I1524" s="7" t="s">
        <v>48</v>
      </c>
      <c r="J1524" s="7" t="s">
        <v>49</v>
      </c>
      <c r="K1524" s="5"/>
      <c r="L1524" s="50"/>
      <c r="M1524" s="5"/>
      <c r="N1524" s="5"/>
      <c r="O1524" s="5"/>
      <c r="P1524" s="5"/>
      <c r="Q1524" s="38"/>
      <c r="R1524" s="65"/>
      <c r="S1524" s="66"/>
      <c r="T1524" s="66"/>
      <c r="U1524" s="66"/>
      <c r="V1524" s="66"/>
      <c r="W1524" s="66"/>
      <c r="X1524" s="66"/>
      <c r="Y1524" s="66"/>
      <c r="Z1524" s="66"/>
      <c r="AA1524" s="66"/>
      <c r="AB1524" s="66"/>
      <c r="AC1524" s="66"/>
      <c r="AD1524" s="66"/>
      <c r="AE1524" s="66"/>
      <c r="AF1524" s="66"/>
      <c r="AG1524" s="66"/>
      <c r="AH1524" s="66"/>
      <c r="AI1524" s="66"/>
      <c r="AK1524" s="66"/>
      <c r="AL1524" s="66"/>
      <c r="AM1524" s="66"/>
      <c r="AN1524" s="63" t="s">
        <v>4755</v>
      </c>
      <c r="AO1524" s="66"/>
      <c r="AP1524" s="66"/>
      <c r="AQ1524" s="66"/>
      <c r="AR1524" s="66"/>
      <c r="AS1524" s="66"/>
      <c r="AT1524" s="66"/>
      <c r="AU1524" s="66"/>
      <c r="AV1524" s="66"/>
      <c r="AW1524" s="66"/>
      <c r="AX1524" s="66"/>
      <c r="AY1524" s="66"/>
      <c r="BA1524" s="66"/>
      <c r="BB1524" s="66"/>
      <c r="CB1524" s="65"/>
    </row>
    <row r="1525" spans="1:80" x14ac:dyDescent="0.25">
      <c r="A1525" s="50"/>
      <c r="B1525" s="39" t="str">
        <f xml:space="preserve"> C1518&amp;" Target Lesion (T1)"</f>
        <v>V10 Target Lesion (T1)</v>
      </c>
      <c r="C1525" s="16"/>
      <c r="D1525" s="15" t="s">
        <v>9</v>
      </c>
      <c r="E1525" s="5"/>
      <c r="F1525" s="17"/>
      <c r="G1525" s="5"/>
      <c r="H1525" s="32"/>
      <c r="I1525" s="32"/>
      <c r="J1525" s="32"/>
      <c r="K1525" s="5"/>
      <c r="L1525" s="50"/>
      <c r="M1525" s="50"/>
      <c r="N1525" s="50"/>
      <c r="O1525" s="50"/>
      <c r="P1525" s="50"/>
      <c r="Q1525" s="50"/>
      <c r="R1525" s="65"/>
      <c r="S1525" s="67"/>
      <c r="T1525" s="67"/>
      <c r="U1525" s="67"/>
      <c r="V1525" s="67"/>
      <c r="W1525" s="67"/>
      <c r="X1525" s="67"/>
      <c r="Y1525" s="67"/>
      <c r="Z1525" s="67"/>
      <c r="AA1525" s="67"/>
      <c r="AB1525" s="67"/>
      <c r="AC1525" s="67"/>
      <c r="AD1525" s="67"/>
      <c r="AE1525" s="67"/>
      <c r="AF1525" s="67"/>
      <c r="AG1525" s="67"/>
      <c r="AH1525" s="67"/>
      <c r="AI1525" s="67"/>
      <c r="AK1525" s="67"/>
      <c r="AL1525" s="67"/>
      <c r="AM1525" s="67"/>
      <c r="AN1525" s="63" t="s">
        <v>4756</v>
      </c>
      <c r="AO1525" s="67"/>
      <c r="AP1525" s="67"/>
      <c r="AQ1525" s="67"/>
      <c r="AR1525" s="67"/>
      <c r="AS1525" s="67"/>
      <c r="AT1525" s="67"/>
      <c r="AU1525" s="67"/>
      <c r="AV1525" s="67"/>
      <c r="AW1525" s="67"/>
      <c r="AX1525" s="67"/>
      <c r="AY1525" s="67"/>
      <c r="AZ1525" s="37" t="str">
        <f>IFERROR(IF(COUNTA(H1525,I1525,J1525)=3,DATE(J1525,MATCH(I1525,{"Jan";"Feb";"Mar";"Apr";"May";"Jun";"Jul";"Aug";"Sep";"Oct";"Nov";"Dec"},0),H1525),""),"")</f>
        <v/>
      </c>
      <c r="BA1525" s="67"/>
      <c r="BB1525" s="67"/>
      <c r="CB1525" s="65"/>
    </row>
    <row r="1526" spans="1:80" x14ac:dyDescent="0.25">
      <c r="A1526" s="50"/>
      <c r="B1526" s="8" t="s">
        <v>1618</v>
      </c>
      <c r="C1526" s="8" t="s">
        <v>1619</v>
      </c>
      <c r="D1526" s="8" t="s">
        <v>1620</v>
      </c>
      <c r="E1526" s="9"/>
      <c r="F1526" s="8" t="s">
        <v>1621</v>
      </c>
      <c r="G1526" s="9"/>
      <c r="H1526" s="8" t="s">
        <v>1622</v>
      </c>
      <c r="I1526" s="8" t="s">
        <v>1623</v>
      </c>
      <c r="J1526" s="8" t="s">
        <v>1624</v>
      </c>
      <c r="K1526" s="5"/>
      <c r="L1526" s="40"/>
      <c r="M1526" s="41"/>
      <c r="N1526" s="40"/>
      <c r="O1526" s="41"/>
      <c r="P1526" s="40"/>
      <c r="Q1526" s="38"/>
      <c r="R1526" s="65"/>
      <c r="S1526" s="66"/>
      <c r="T1526" s="66"/>
      <c r="U1526" s="66"/>
      <c r="V1526" s="66"/>
      <c r="W1526" s="66"/>
      <c r="X1526" s="66"/>
      <c r="Y1526" s="66"/>
      <c r="Z1526" s="66"/>
      <c r="AA1526" s="66"/>
      <c r="AB1526" s="66"/>
      <c r="AC1526" s="66"/>
      <c r="AD1526" s="66"/>
      <c r="AE1526" s="66"/>
      <c r="AF1526" s="66"/>
      <c r="AG1526" s="66"/>
      <c r="AH1526" s="66"/>
      <c r="AI1526" s="66"/>
      <c r="AK1526" s="66"/>
      <c r="AL1526" s="66"/>
      <c r="AM1526" s="66"/>
      <c r="AN1526" s="63" t="s">
        <v>4757</v>
      </c>
      <c r="AO1526" s="66"/>
      <c r="AP1526" s="66"/>
      <c r="AQ1526" s="66"/>
      <c r="AR1526" s="66"/>
      <c r="AS1526" s="66"/>
      <c r="AT1526" s="66"/>
      <c r="AU1526" s="66"/>
      <c r="AV1526" s="66"/>
      <c r="AW1526" s="66"/>
      <c r="AX1526" s="66"/>
      <c r="AY1526" s="66"/>
      <c r="AZ1526" s="37" t="str">
        <f>IFERROR(IF(COUNTA(H1526,I1526,J1526)=3,DATE(J1526,MATCH(I1526,{"Jan";"Feb";"Mar";"Apr";"May";"Jun";"Jul";"Aug";"Sep";"Oct";"Nov";"Dec"},0),H1526),""),"")</f>
        <v/>
      </c>
      <c r="BA1526" s="66"/>
      <c r="BB1526" s="66"/>
      <c r="CB1526" s="65"/>
    </row>
    <row r="1527" spans="1:80" x14ac:dyDescent="0.25">
      <c r="A1527" s="50"/>
      <c r="B1527" s="76" t="str">
        <f ca="1">BA1527&amp;BB1527&amp;BC1527&amp;BD1527&amp;BE1527&amp;BF1527&amp;BG1527&amp;BH1527&amp;BI1527&amp;BJ1527&amp;BK1527&amp;BL1527&amp;BM1527</f>
        <v/>
      </c>
      <c r="C1527" s="77"/>
      <c r="D1527" s="77"/>
      <c r="E1527" s="77"/>
      <c r="F1527" s="77"/>
      <c r="G1527" s="77"/>
      <c r="H1527" s="77"/>
      <c r="I1527" s="77"/>
      <c r="J1527" s="77"/>
      <c r="K1527" s="77"/>
      <c r="L1527" s="77"/>
      <c r="M1527" s="77"/>
      <c r="N1527" s="77"/>
      <c r="O1527" s="77"/>
      <c r="P1527" s="77"/>
      <c r="Q1527" s="5"/>
      <c r="R1527" s="65"/>
      <c r="AN1527" s="63" t="s">
        <v>4758</v>
      </c>
      <c r="AZ1527" s="37" t="str">
        <f>IFERROR(IF(COUNTA(H1527,I1527,J1527)=3,DATE(J1527,MATCH(I1527,{"Jan";"Feb";"Mar";"Apr";"May";"Jun";"Jul";"Aug";"Sep";"Oct";"Nov";"Dec"},0),H1527),""),"")</f>
        <v/>
      </c>
      <c r="BA1527" s="37" t="str">
        <f>IF(AND(C1521="",H1525="",C1525&lt;&gt;""),"Please enter a complete visit or assessment date.  ","")</f>
        <v/>
      </c>
      <c r="BB1527" s="37" t="str">
        <f>IF(C1525="","",IF(AND(COUNTA(C1521,D1521,E1521)&gt;1,COUNTA(C1521,D1521,E1521)&lt;3),"Please enter a complete visit date.  ",IF(COUNTA(C1521,D1521,E1521)=0,"",IF(COUNTIF(AN$2:AN$7306,C1521&amp;D1521&amp;E1521)&gt;0,"","Enter a valid visit date.  "))))</f>
        <v/>
      </c>
      <c r="BC1527" s="37" t="str">
        <f>IF(AND(COUNTA(H1525,I1525,J1525)&gt;1,COUNTA(H1525,I1525,J1525)&lt;3),"Please enter a complete assessment date.  ",IF(COUNTA(H1525,I1525,J1525)=0,"",IF(COUNTIF(AN$2:AN$7306,H1525&amp;I1525&amp;J1525)&gt;0,"","Enter a valid assessment date.  ")))</f>
        <v/>
      </c>
      <c r="BD1527" s="37" t="str">
        <f>IF(AND(C1525="",H1525&amp;I1525&amp;H1525&amp;J1525&lt;&gt;""),"Information on this lesion exists, but no evaluation result is entered.  ","")</f>
        <v/>
      </c>
      <c r="BE1527" s="37" t="str">
        <f ca="1">IF(C1525="","",IF(AZ1521="","",IF(AZ1521&gt;NOW(),"Visit date is in the future.  ","")))</f>
        <v/>
      </c>
      <c r="BF1527" s="37" t="str">
        <f t="shared" ref="BF1527" ca="1" si="755">IF(AZ1525&lt;&gt;"",IF(AZ1525&gt;NOW(),"Assessment date is in the future.  ",""),"")</f>
        <v/>
      </c>
      <c r="BG1527" s="37" t="str">
        <f>IF(AND(C1525&lt;&gt;"",F1525&lt;&gt;""),"The result cannot be provided if indicated as Not Done.  ","")</f>
        <v/>
      </c>
      <c r="BH1527" s="37" t="str">
        <f>IF(AZ1521="","",IF(AZ1521&lt;=AZ1515,"Visit date is not after visit or assessment dates in the prior visit.  ",""))</f>
        <v/>
      </c>
      <c r="BI1527" s="37" t="str">
        <f>IF(AZ1525&lt;&gt;"",IF(AZ1525&lt;=AZ1515,"Assessment date is not after visit or assessment dates in the prior visit.  ",""),"")</f>
        <v/>
      </c>
      <c r="BJ1527" s="37" t="str">
        <f>IF(AND(C1518="",OR(C1525&lt;&gt;"",F1525&lt;&gt;"")),"The Visit ID is missing.  ","")</f>
        <v/>
      </c>
      <c r="BK1527" s="37" t="str">
        <f>IF(AND(OR(C1525&lt;&gt;"",F1525&lt;&gt;""),C$19=""),"No V0 lesion information exists for this same lesion (if you are adding a NEW lesion, go to New Lesion section).  ","")</f>
        <v/>
      </c>
      <c r="BL1527" s="37" t="str">
        <f>IF(AND(C1525&lt;&gt;"",D1525=""),"Select a Unit.  ","")</f>
        <v/>
      </c>
      <c r="BM1527" s="37" t="str">
        <f>IF(AND(C1525&lt;&gt;"",COUNTIF(AJ$2:AJ$21,C1518)&gt;1),"Visit ID already used.  ","")</f>
        <v/>
      </c>
      <c r="CA1527" s="37" t="str">
        <f ca="1">IF(BA1527&amp;BB1527&amp;BC1527&amp;BD1527&amp;BE1527&amp;BF1527&amp;BG1527&amp;BH1527&amp;BI1527&amp;BJ1527&amp;BK1527&amp;BL1527&amp;BM1527&amp;BN1527&amp;BO1527&amp;BP1527&amp;BQ1527&amp;BR1527&amp;BS1527&amp;BT1527&amp;BU1527&amp;BV1527&amp;BW1527&amp;BX1527&amp;BY1527&amp;BZ1527&lt;&gt;"","V10Issue","V10Clean")</f>
        <v>V10Clean</v>
      </c>
      <c r="CB1527" s="65"/>
    </row>
    <row r="1528" spans="1:80" x14ac:dyDescent="0.25">
      <c r="A1528" s="50"/>
      <c r="B1528" s="77"/>
      <c r="C1528" s="77"/>
      <c r="D1528" s="77"/>
      <c r="E1528" s="77"/>
      <c r="F1528" s="77"/>
      <c r="G1528" s="77"/>
      <c r="H1528" s="77"/>
      <c r="I1528" s="77"/>
      <c r="J1528" s="77"/>
      <c r="K1528" s="77"/>
      <c r="L1528" s="77"/>
      <c r="M1528" s="77"/>
      <c r="N1528" s="77"/>
      <c r="O1528" s="77"/>
      <c r="P1528" s="77"/>
      <c r="Q1528" s="5"/>
      <c r="R1528" s="65"/>
      <c r="AN1528" s="63" t="s">
        <v>4759</v>
      </c>
      <c r="AZ1528" s="37" t="str">
        <f>IFERROR(IF(COUNTA(H1528,I1528,J1528)=3,DATE(J1528,MATCH(I1528,{"Jan";"Feb";"Mar";"Apr";"May";"Jun";"Jul";"Aug";"Sep";"Oct";"Nov";"Dec"},0),H1528),""),"")</f>
        <v/>
      </c>
      <c r="CB1528" s="65"/>
    </row>
    <row r="1529" spans="1:80" x14ac:dyDescent="0.25">
      <c r="A1529" s="50"/>
      <c r="B1529" s="5"/>
      <c r="C1529" s="7"/>
      <c r="D1529" s="7"/>
      <c r="E1529" s="7"/>
      <c r="F1529" s="7"/>
      <c r="G1529" s="5"/>
      <c r="H1529" s="12" t="s">
        <v>92</v>
      </c>
      <c r="I1529" s="5"/>
      <c r="J1529" s="5"/>
      <c r="K1529" s="5"/>
      <c r="L1529" s="50"/>
      <c r="M1529" s="5"/>
      <c r="N1529" s="5"/>
      <c r="O1529" s="5"/>
      <c r="P1529" s="5"/>
      <c r="Q1529" s="5"/>
      <c r="R1529" s="65"/>
      <c r="AN1529" s="63" t="s">
        <v>4760</v>
      </c>
      <c r="AZ1529" s="37" t="str">
        <f>IFERROR(IF(COUNTA(H1529,I1529,J1529)=3,DATE(J1529,MATCH(I1529,{"Jan";"Feb";"Mar";"Apr";"May";"Jun";"Jul";"Aug";"Sep";"Oct";"Nov";"Dec"},0),H1529),""),"")</f>
        <v/>
      </c>
      <c r="CB1529" s="65"/>
    </row>
    <row r="1530" spans="1:80" x14ac:dyDescent="0.25">
      <c r="A1530" s="50"/>
      <c r="B1530" s="5"/>
      <c r="C1530" s="7" t="s">
        <v>35</v>
      </c>
      <c r="D1530" s="7" t="s">
        <v>36</v>
      </c>
      <c r="E1530" s="7"/>
      <c r="F1530" s="7" t="s">
        <v>315</v>
      </c>
      <c r="G1530" s="5"/>
      <c r="H1530" s="7" t="s">
        <v>47</v>
      </c>
      <c r="I1530" s="7" t="s">
        <v>48</v>
      </c>
      <c r="J1530" s="7" t="s">
        <v>49</v>
      </c>
      <c r="K1530" s="5"/>
      <c r="L1530" s="50"/>
      <c r="M1530" s="5"/>
      <c r="N1530" s="5"/>
      <c r="O1530" s="5"/>
      <c r="P1530" s="5"/>
      <c r="Q1530" s="5"/>
      <c r="R1530" s="65"/>
      <c r="AN1530" s="63" t="s">
        <v>4761</v>
      </c>
      <c r="AZ1530" s="37" t="str">
        <f>IFERROR(IF(COUNTA(H1530,I1530,J1530)=3,DATE(J1530,MATCH(I1530,{"Jan";"Feb";"Mar";"Apr";"May";"Jun";"Jul";"Aug";"Sep";"Oct";"Nov";"Dec"},0),H1530),""),"")</f>
        <v/>
      </c>
      <c r="CB1530" s="65"/>
    </row>
    <row r="1531" spans="1:80" x14ac:dyDescent="0.25">
      <c r="A1531" s="50"/>
      <c r="B1531" s="39" t="str">
        <f xml:space="preserve"> C1518&amp;" Target Lesion (T2)"</f>
        <v>V10 Target Lesion (T2)</v>
      </c>
      <c r="C1531" s="16"/>
      <c r="D1531" s="15" t="s">
        <v>9</v>
      </c>
      <c r="E1531" s="5"/>
      <c r="F1531" s="17"/>
      <c r="G1531" s="5"/>
      <c r="H1531" s="32"/>
      <c r="I1531" s="32"/>
      <c r="J1531" s="32"/>
      <c r="K1531" s="5"/>
      <c r="L1531" s="50"/>
      <c r="M1531" s="50"/>
      <c r="N1531" s="50"/>
      <c r="O1531" s="50"/>
      <c r="P1531" s="50"/>
      <c r="Q1531" s="5"/>
      <c r="R1531" s="65"/>
      <c r="AN1531" s="63" t="s">
        <v>4762</v>
      </c>
      <c r="AZ1531" s="37" t="str">
        <f>IFERROR(IF(COUNTA(H1531,I1531,J1531)=3,DATE(J1531,MATCH(I1531,{"Jan";"Feb";"Mar";"Apr";"May";"Jun";"Jul";"Aug";"Sep";"Oct";"Nov";"Dec"},0),H1531),""),"")</f>
        <v/>
      </c>
      <c r="CB1531" s="65"/>
    </row>
    <row r="1532" spans="1:80" x14ac:dyDescent="0.25">
      <c r="A1532" s="50"/>
      <c r="B1532" s="8" t="s">
        <v>1625</v>
      </c>
      <c r="C1532" s="8" t="s">
        <v>1626</v>
      </c>
      <c r="D1532" s="8" t="s">
        <v>1627</v>
      </c>
      <c r="E1532" s="9"/>
      <c r="F1532" s="8" t="s">
        <v>1628</v>
      </c>
      <c r="G1532" s="9"/>
      <c r="H1532" s="8" t="s">
        <v>1629</v>
      </c>
      <c r="I1532" s="8" t="s">
        <v>1630</v>
      </c>
      <c r="J1532" s="8" t="s">
        <v>1631</v>
      </c>
      <c r="K1532" s="5"/>
      <c r="L1532" s="40"/>
      <c r="M1532" s="41"/>
      <c r="N1532" s="40"/>
      <c r="O1532" s="41"/>
      <c r="P1532" s="40"/>
      <c r="Q1532" s="5"/>
      <c r="R1532" s="65"/>
      <c r="AN1532" s="63" t="s">
        <v>4763</v>
      </c>
      <c r="AZ1532" s="37" t="str">
        <f>IFERROR(IF(COUNTA(H1532,I1532,J1532)=3,DATE(J1532,MATCH(I1532,{"Jan";"Feb";"Mar";"Apr";"May";"Jun";"Jul";"Aug";"Sep";"Oct";"Nov";"Dec"},0),H1532),""),"")</f>
        <v/>
      </c>
      <c r="CB1532" s="65"/>
    </row>
    <row r="1533" spans="1:80" x14ac:dyDescent="0.25">
      <c r="A1533" s="50"/>
      <c r="B1533" s="76" t="str">
        <f ca="1">BA1533&amp;BB1533&amp;BC1533&amp;BD1533&amp;BE1533&amp;BF1533&amp;BG1533&amp;BH1533&amp;BI1533&amp;BJ1533&amp;BK1533&amp;BL1533&amp;BM1533</f>
        <v/>
      </c>
      <c r="C1533" s="77"/>
      <c r="D1533" s="77"/>
      <c r="E1533" s="77"/>
      <c r="F1533" s="77"/>
      <c r="G1533" s="77"/>
      <c r="H1533" s="77"/>
      <c r="I1533" s="77"/>
      <c r="J1533" s="77"/>
      <c r="K1533" s="77"/>
      <c r="L1533" s="77"/>
      <c r="M1533" s="77"/>
      <c r="N1533" s="77"/>
      <c r="O1533" s="77"/>
      <c r="P1533" s="77"/>
      <c r="Q1533" s="5"/>
      <c r="R1533" s="65"/>
      <c r="AN1533" s="63" t="s">
        <v>4764</v>
      </c>
      <c r="AZ1533" s="37" t="str">
        <f>IFERROR(IF(COUNTA(H1533,I1533,J1533)=3,DATE(J1533,MATCH(I1533,{"Jan";"Feb";"Mar";"Apr";"May";"Jun";"Jul";"Aug";"Sep";"Oct";"Nov";"Dec"},0),H1533),""),"")</f>
        <v/>
      </c>
      <c r="BA1533" s="37" t="str">
        <f>IF(AND(C1521="",H1531="",C1531&lt;&gt;""),"Please enter a complete visit or assessment date.  ","")</f>
        <v/>
      </c>
      <c r="BB1533" s="37" t="str">
        <f>IF(C1531="","",IF(AND(COUNTA(C1521,D1521,E1521)&gt;1,COUNTA(C1521,D1521,E1521)&lt;3),"Please enter a complete visit date.  ",IF(COUNTA(C1521,D1521,E1521)=0,"",IF(COUNTIF(AN$2:AN$7306,C1521&amp;D1521&amp;E1521)&gt;0,"","Enter a valid visit date.  "))))</f>
        <v/>
      </c>
      <c r="BC1533" s="37" t="str">
        <f>IF(AND(COUNTA(H1531,I1531,J1531)&gt;1,COUNTA(H1531,I1531,J1531)&lt;3),"Please enter a complete assessment date.  ",IF(COUNTA(H1531,I1531,J1531)=0,"",IF(COUNTIF(AN$2:AN$7306,H1531&amp;I1531&amp;J1531)&gt;0,"","Enter a valid assessment date.  ")))</f>
        <v/>
      </c>
      <c r="BD1533" s="37" t="str">
        <f t="shared" ref="BD1533" si="756">IF(AND(C1531="",H1531&amp;I1531&amp;H1531&amp;J1531&lt;&gt;""),"Information on this lesion exists, but no evaluation result is entered.  ","")</f>
        <v/>
      </c>
      <c r="BE1533" s="37" t="str">
        <f ca="1">IF(C1531="","",IF(AZ1521="","",IF(AZ1521&gt;NOW(),"Visit date is in the future.  ","")))</f>
        <v/>
      </c>
      <c r="BF1533" s="37" t="str">
        <f t="shared" ref="BF1533" ca="1" si="757">IF(AZ1531&lt;&gt;"",IF(AZ1531&gt;NOW(),"Assessment date is in the future.  ",""),"")</f>
        <v/>
      </c>
      <c r="BG1533" s="37" t="str">
        <f t="shared" ref="BG1533" si="758">IF(AND(C1531&lt;&gt;"",F1531&lt;&gt;""),"The result cannot be provided if indicated as Not Done.  ","")</f>
        <v/>
      </c>
      <c r="BH1533" s="37" t="str">
        <f>IF(AZ1521="","",IF(AZ1521&lt;=AZ1515,"Visit date is not after visit or assessment dates in the prior visit.  ",""))</f>
        <v/>
      </c>
      <c r="BI1533" s="37" t="str">
        <f>IF(AZ1531&lt;&gt;"",IF(AZ1531&lt;=AZ1515,"Assessment date is not after visit or assessment dates in the prior visit.  ",""),"")</f>
        <v/>
      </c>
      <c r="BJ1533" s="37" t="str">
        <f>IF(AND(C1518="",OR(C1531&lt;&gt;"",F1531&lt;&gt;"")),"The Visit ID is missing.  ","")</f>
        <v/>
      </c>
      <c r="BK1533" s="37" t="str">
        <f>IF(AND(OR(C1531&lt;&gt;"",F1531&lt;&gt;""),C$25=""),"No V0 lesion information exists for this same lesion (if you are adding a NEW lesion, go to New Lesion section).  ","")</f>
        <v/>
      </c>
      <c r="BL1533" s="37" t="str">
        <f t="shared" ref="BL1533" si="759">IF(AND(C1531&lt;&gt;"",D1531=""),"Select a Unit.  ","")</f>
        <v/>
      </c>
      <c r="BM1533" s="37" t="str">
        <f>IF(AND(C1531&lt;&gt;"",COUNTIF(AJ$2:AJ$21,C1518)&gt;1),"Visit ID already used.  ","")</f>
        <v/>
      </c>
      <c r="CA1533" s="37" t="str">
        <f ca="1">IF(BA1533&amp;BB1533&amp;BC1533&amp;BD1533&amp;BE1533&amp;BF1533&amp;BG1533&amp;BH1533&amp;BI1533&amp;BJ1533&amp;BK1533&amp;BL1533&amp;BM1533&amp;BN1533&amp;BO1533&amp;BP1533&amp;BQ1533&amp;BR1533&amp;BS1533&amp;BT1533&amp;BU1533&amp;BV1533&amp;BW1533&amp;BX1533&amp;BY1533&amp;BZ1533&lt;&gt;"","V10Issue","V10Clean")</f>
        <v>V10Clean</v>
      </c>
      <c r="CB1533" s="65"/>
    </row>
    <row r="1534" spans="1:80" x14ac:dyDescent="0.25">
      <c r="A1534" s="50"/>
      <c r="B1534" s="77"/>
      <c r="C1534" s="77"/>
      <c r="D1534" s="77"/>
      <c r="E1534" s="77"/>
      <c r="F1534" s="77"/>
      <c r="G1534" s="77"/>
      <c r="H1534" s="77"/>
      <c r="I1534" s="77"/>
      <c r="J1534" s="77"/>
      <c r="K1534" s="77"/>
      <c r="L1534" s="77"/>
      <c r="M1534" s="77"/>
      <c r="N1534" s="77"/>
      <c r="O1534" s="77"/>
      <c r="P1534" s="77"/>
      <c r="Q1534" s="5"/>
      <c r="R1534" s="65"/>
      <c r="AN1534" s="63" t="s">
        <v>4765</v>
      </c>
      <c r="AZ1534" s="37" t="str">
        <f>IFERROR(IF(COUNTA(H1534,I1534,J1534)=3,DATE(J1534,MATCH(I1534,{"Jan";"Feb";"Mar";"Apr";"May";"Jun";"Jul";"Aug";"Sep";"Oct";"Nov";"Dec"},0),H1534),""),"")</f>
        <v/>
      </c>
      <c r="CB1534" s="65"/>
    </row>
    <row r="1535" spans="1:80" x14ac:dyDescent="0.25">
      <c r="A1535" s="50"/>
      <c r="B1535" s="5"/>
      <c r="C1535" s="7"/>
      <c r="D1535" s="7"/>
      <c r="E1535" s="7"/>
      <c r="F1535" s="7"/>
      <c r="G1535" s="5"/>
      <c r="H1535" s="12" t="s">
        <v>92</v>
      </c>
      <c r="I1535" s="5"/>
      <c r="J1535" s="5"/>
      <c r="K1535" s="5"/>
      <c r="L1535" s="50"/>
      <c r="M1535" s="5"/>
      <c r="N1535" s="5"/>
      <c r="O1535" s="5"/>
      <c r="P1535" s="5"/>
      <c r="Q1535" s="5"/>
      <c r="R1535" s="65"/>
      <c r="AN1535" s="63" t="s">
        <v>4766</v>
      </c>
      <c r="AZ1535" s="37" t="str">
        <f>IFERROR(IF(COUNTA(H1535,I1535,J1535)=3,DATE(J1535,MATCH(I1535,{"Jan";"Feb";"Mar";"Apr";"May";"Jun";"Jul";"Aug";"Sep";"Oct";"Nov";"Dec"},0),H1535),""),"")</f>
        <v/>
      </c>
      <c r="CB1535" s="65"/>
    </row>
    <row r="1536" spans="1:80" x14ac:dyDescent="0.25">
      <c r="A1536" s="50"/>
      <c r="B1536" s="5"/>
      <c r="C1536" s="7" t="s">
        <v>35</v>
      </c>
      <c r="D1536" s="7" t="s">
        <v>36</v>
      </c>
      <c r="E1536" s="7"/>
      <c r="F1536" s="7" t="s">
        <v>315</v>
      </c>
      <c r="G1536" s="5"/>
      <c r="H1536" s="7" t="s">
        <v>47</v>
      </c>
      <c r="I1536" s="7" t="s">
        <v>48</v>
      </c>
      <c r="J1536" s="7" t="s">
        <v>49</v>
      </c>
      <c r="K1536" s="5"/>
      <c r="L1536" s="50"/>
      <c r="M1536" s="5"/>
      <c r="N1536" s="5"/>
      <c r="O1536" s="5"/>
      <c r="P1536" s="5"/>
      <c r="Q1536" s="5"/>
      <c r="R1536" s="65"/>
      <c r="AN1536" s="63" t="s">
        <v>4767</v>
      </c>
      <c r="AZ1536" s="37" t="str">
        <f>IFERROR(IF(COUNTA(H1536,I1536,J1536)=3,DATE(J1536,MATCH(I1536,{"Jan";"Feb";"Mar";"Apr";"May";"Jun";"Jul";"Aug";"Sep";"Oct";"Nov";"Dec"},0),H1536),""),"")</f>
        <v/>
      </c>
      <c r="CB1536" s="65"/>
    </row>
    <row r="1537" spans="1:80" x14ac:dyDescent="0.25">
      <c r="A1537" s="50"/>
      <c r="B1537" s="39" t="str">
        <f xml:space="preserve"> C1518&amp;"  Target Lesion (T3)"</f>
        <v>V10  Target Lesion (T3)</v>
      </c>
      <c r="C1537" s="16"/>
      <c r="D1537" s="15" t="s">
        <v>9</v>
      </c>
      <c r="E1537" s="5"/>
      <c r="F1537" s="17"/>
      <c r="G1537" s="5"/>
      <c r="H1537" s="32"/>
      <c r="I1537" s="32"/>
      <c r="J1537" s="32"/>
      <c r="K1537" s="5"/>
      <c r="L1537" s="50"/>
      <c r="M1537" s="50"/>
      <c r="N1537" s="50"/>
      <c r="O1537" s="50"/>
      <c r="P1537" s="50"/>
      <c r="Q1537" s="5"/>
      <c r="R1537" s="65"/>
      <c r="AN1537" s="63" t="s">
        <v>4768</v>
      </c>
      <c r="AZ1537" s="37" t="str">
        <f>IFERROR(IF(COUNTA(H1537,I1537,J1537)=3,DATE(J1537,MATCH(I1537,{"Jan";"Feb";"Mar";"Apr";"May";"Jun";"Jul";"Aug";"Sep";"Oct";"Nov";"Dec"},0),H1537),""),"")</f>
        <v/>
      </c>
      <c r="CB1537" s="65"/>
    </row>
    <row r="1538" spans="1:80" x14ac:dyDescent="0.25">
      <c r="A1538" s="50"/>
      <c r="B1538" s="8" t="s">
        <v>1632</v>
      </c>
      <c r="C1538" s="8" t="s">
        <v>1633</v>
      </c>
      <c r="D1538" s="8" t="s">
        <v>1634</v>
      </c>
      <c r="E1538" s="9"/>
      <c r="F1538" s="8" t="s">
        <v>1635</v>
      </c>
      <c r="G1538" s="9"/>
      <c r="H1538" s="8" t="s">
        <v>1636</v>
      </c>
      <c r="I1538" s="8" t="s">
        <v>1637</v>
      </c>
      <c r="J1538" s="8" t="s">
        <v>1638</v>
      </c>
      <c r="K1538" s="5"/>
      <c r="L1538" s="40"/>
      <c r="M1538" s="41"/>
      <c r="N1538" s="40"/>
      <c r="O1538" s="41"/>
      <c r="P1538" s="40"/>
      <c r="Q1538" s="5"/>
      <c r="R1538" s="65"/>
      <c r="AN1538" s="63" t="s">
        <v>4769</v>
      </c>
      <c r="AZ1538" s="37" t="str">
        <f>IFERROR(IF(COUNTA(H1538,I1538,J1538)=3,DATE(J1538,MATCH(I1538,{"Jan";"Feb";"Mar";"Apr";"May";"Jun";"Jul";"Aug";"Sep";"Oct";"Nov";"Dec"},0),H1538),""),"")</f>
        <v/>
      </c>
      <c r="CB1538" s="65"/>
    </row>
    <row r="1539" spans="1:80" x14ac:dyDescent="0.25">
      <c r="A1539" s="50"/>
      <c r="B1539" s="76" t="str">
        <f ca="1">BA1539&amp;BB1539&amp;BC1539&amp;BD1539&amp;BE1539&amp;BF1539&amp;BG1539&amp;BH1539&amp;BI1539&amp;BJ1539&amp;BK1539&amp;BL1539&amp;BM1539</f>
        <v/>
      </c>
      <c r="C1539" s="77"/>
      <c r="D1539" s="77"/>
      <c r="E1539" s="77"/>
      <c r="F1539" s="77"/>
      <c r="G1539" s="77"/>
      <c r="H1539" s="77"/>
      <c r="I1539" s="77"/>
      <c r="J1539" s="77"/>
      <c r="K1539" s="77"/>
      <c r="L1539" s="77"/>
      <c r="M1539" s="77"/>
      <c r="N1539" s="77"/>
      <c r="O1539" s="77"/>
      <c r="P1539" s="77"/>
      <c r="Q1539" s="5"/>
      <c r="R1539" s="65"/>
      <c r="AN1539" s="63" t="s">
        <v>4770</v>
      </c>
      <c r="AZ1539" s="37" t="str">
        <f>IFERROR(IF(COUNTA(H1539,I1539,J1539)=3,DATE(J1539,MATCH(I1539,{"Jan";"Feb";"Mar";"Apr";"May";"Jun";"Jul";"Aug";"Sep";"Oct";"Nov";"Dec"},0),H1539),""),"")</f>
        <v/>
      </c>
      <c r="BA1539" s="37" t="str">
        <f>IF(AND(C1521="",H1537="",C1537&lt;&gt;""),"Please enter a complete visit or assessment date.  ","")</f>
        <v/>
      </c>
      <c r="BB1539" s="37" t="str">
        <f>IF(C1537="","",IF(AND(COUNTA(C1521,D1521,E1521)&gt;1,COUNTA(C1521,D1521,E1521)&lt;3),"Please enter a complete visit date.  ",IF(COUNTA(C1521,D1521,E1521)=0,"",IF(COUNTIF(AN$2:AN$7306,C1521&amp;D1521&amp;E1521)&gt;0,"","Enter a valid visit date.  "))))</f>
        <v/>
      </c>
      <c r="BC1539" s="37" t="str">
        <f>IF(AND(COUNTA(H1537,I1537,J1537)&gt;1,COUNTA(H1537,I1537,J1537)&lt;3),"Please enter a complete assessment date.  ",IF(COUNTA(H1537,I1537,J1537)=0,"",IF(COUNTIF(AN$2:AN$7306,H1537&amp;I1537&amp;J1537)&gt;0,"","Enter a valid assessment date.  ")))</f>
        <v/>
      </c>
      <c r="BD1539" s="37" t="str">
        <f t="shared" ref="BD1539" si="760">IF(AND(C1537="",H1537&amp;I1537&amp;H1537&amp;J1537&lt;&gt;""),"Information on this lesion exists, but no evaluation result is entered.  ","")</f>
        <v/>
      </c>
      <c r="BE1539" s="37" t="str">
        <f ca="1">IF(C1537="","",IF(AZ1521="","",IF(AZ1521&gt;NOW(),"Visit date is in the future.  ","")))</f>
        <v/>
      </c>
      <c r="BF1539" s="37" t="str">
        <f t="shared" ref="BF1539" ca="1" si="761">IF(AZ1537&lt;&gt;"",IF(AZ1537&gt;NOW(),"Assessment date is in the future.  ",""),"")</f>
        <v/>
      </c>
      <c r="BG1539" s="37" t="str">
        <f t="shared" ref="BG1539" si="762">IF(AND(C1537&lt;&gt;"",F1537&lt;&gt;""),"The result cannot be provided if indicated as Not Done.  ","")</f>
        <v/>
      </c>
      <c r="BH1539" s="37" t="str">
        <f>IF(AZ1521="","",IF(AZ1521&lt;=AZ1515,"Visit date is not after visit or assessment dates in the prior visit.  ",""))</f>
        <v/>
      </c>
      <c r="BI1539" s="37" t="str">
        <f>IF(AZ1537&lt;&gt;"",IF(AZ1537&lt;=AZ1515,"Assessment date is not after visit or assessment dates in the prior visit.  ",""),"")</f>
        <v/>
      </c>
      <c r="BJ1539" s="37" t="str">
        <f>IF(AND(C1518="",OR(C1537&lt;&gt;"",F1537&lt;&gt;"")),"The Visit ID is missing.  ","")</f>
        <v/>
      </c>
      <c r="BK1539" s="37" t="str">
        <f>IF(AND(OR(C1537&lt;&gt;"",F1537&lt;&gt;""),C$31=""),"No V0 lesion information exists for this same lesion (if you are adding a NEW lesion, go to New Lesion section).  ","")</f>
        <v/>
      </c>
      <c r="BL1539" s="37" t="str">
        <f t="shared" ref="BL1539" si="763">IF(AND(C1537&lt;&gt;"",D1537=""),"Select a Unit.  ","")</f>
        <v/>
      </c>
      <c r="BM1539" s="37" t="str">
        <f>IF(AND(C1537&lt;&gt;"",COUNTIF(AJ$2:AJ$21,C1518)&gt;1),"Visit ID already used.  ","")</f>
        <v/>
      </c>
      <c r="CA1539" s="37" t="str">
        <f ca="1">IF(BA1539&amp;BB1539&amp;BC1539&amp;BD1539&amp;BE1539&amp;BF1539&amp;BG1539&amp;BH1539&amp;BI1539&amp;BJ1539&amp;BK1539&amp;BL1539&amp;BM1539&amp;BN1539&amp;BO1539&amp;BP1539&amp;BQ1539&amp;BR1539&amp;BS1539&amp;BT1539&amp;BU1539&amp;BV1539&amp;BW1539&amp;BX1539&amp;BY1539&amp;BZ1539&lt;&gt;"","V10Issue","V10Clean")</f>
        <v>V10Clean</v>
      </c>
      <c r="CB1539" s="65"/>
    </row>
    <row r="1540" spans="1:80" x14ac:dyDescent="0.25">
      <c r="A1540" s="50"/>
      <c r="B1540" s="77"/>
      <c r="C1540" s="77"/>
      <c r="D1540" s="77"/>
      <c r="E1540" s="77"/>
      <c r="F1540" s="77"/>
      <c r="G1540" s="77"/>
      <c r="H1540" s="77"/>
      <c r="I1540" s="77"/>
      <c r="J1540" s="77"/>
      <c r="K1540" s="77"/>
      <c r="L1540" s="77"/>
      <c r="M1540" s="77"/>
      <c r="N1540" s="77"/>
      <c r="O1540" s="77"/>
      <c r="P1540" s="77"/>
      <c r="Q1540" s="5"/>
      <c r="R1540" s="65"/>
      <c r="AN1540" s="63" t="s">
        <v>4771</v>
      </c>
      <c r="AZ1540" s="37" t="str">
        <f>IFERROR(IF(COUNTA(H1540,I1540,J1540)=3,DATE(J1540,MATCH(I1540,{"Jan";"Feb";"Mar";"Apr";"May";"Jun";"Jul";"Aug";"Sep";"Oct";"Nov";"Dec"},0),H1540),""),"")</f>
        <v/>
      </c>
      <c r="CB1540" s="65"/>
    </row>
    <row r="1541" spans="1:80" x14ac:dyDescent="0.25">
      <c r="A1541" s="50"/>
      <c r="B1541" s="5"/>
      <c r="C1541" s="7"/>
      <c r="D1541" s="7"/>
      <c r="E1541" s="7"/>
      <c r="F1541" s="7"/>
      <c r="G1541" s="5"/>
      <c r="H1541" s="12" t="s">
        <v>92</v>
      </c>
      <c r="I1541" s="5"/>
      <c r="J1541" s="5"/>
      <c r="K1541" s="5"/>
      <c r="L1541" s="50"/>
      <c r="M1541" s="5"/>
      <c r="N1541" s="5"/>
      <c r="O1541" s="5"/>
      <c r="P1541" s="5"/>
      <c r="Q1541" s="5"/>
      <c r="R1541" s="65"/>
      <c r="AN1541" s="63" t="s">
        <v>4772</v>
      </c>
      <c r="AZ1541" s="37" t="str">
        <f>IFERROR(IF(COUNTA(H1541,I1541,J1541)=3,DATE(J1541,MATCH(I1541,{"Jan";"Feb";"Mar";"Apr";"May";"Jun";"Jul";"Aug";"Sep";"Oct";"Nov";"Dec"},0),H1541),""),"")</f>
        <v/>
      </c>
      <c r="CB1541" s="65"/>
    </row>
    <row r="1542" spans="1:80" x14ac:dyDescent="0.25">
      <c r="A1542" s="50"/>
      <c r="B1542" s="5"/>
      <c r="C1542" s="7" t="s">
        <v>35</v>
      </c>
      <c r="D1542" s="7" t="s">
        <v>36</v>
      </c>
      <c r="E1542" s="7"/>
      <c r="F1542" s="7" t="s">
        <v>315</v>
      </c>
      <c r="G1542" s="5"/>
      <c r="H1542" s="7" t="s">
        <v>47</v>
      </c>
      <c r="I1542" s="7" t="s">
        <v>48</v>
      </c>
      <c r="J1542" s="7" t="s">
        <v>49</v>
      </c>
      <c r="K1542" s="5"/>
      <c r="L1542" s="50"/>
      <c r="M1542" s="5"/>
      <c r="N1542" s="5"/>
      <c r="O1542" s="5"/>
      <c r="P1542" s="5"/>
      <c r="Q1542" s="5"/>
      <c r="R1542" s="65"/>
      <c r="AN1542" s="63" t="s">
        <v>4773</v>
      </c>
      <c r="AZ1542" s="37" t="str">
        <f>IFERROR(IF(COUNTA(H1542,I1542,J1542)=3,DATE(J1542,MATCH(I1542,{"Jan";"Feb";"Mar";"Apr";"May";"Jun";"Jul";"Aug";"Sep";"Oct";"Nov";"Dec"},0),H1542),""),"")</f>
        <v/>
      </c>
      <c r="CB1542" s="65"/>
    </row>
    <row r="1543" spans="1:80" x14ac:dyDescent="0.25">
      <c r="A1543" s="50"/>
      <c r="B1543" s="39" t="str">
        <f xml:space="preserve"> C1518&amp;"  Target Lesion (T4)"</f>
        <v>V10  Target Lesion (T4)</v>
      </c>
      <c r="C1543" s="16"/>
      <c r="D1543" s="15" t="s">
        <v>9</v>
      </c>
      <c r="E1543" s="5"/>
      <c r="F1543" s="17"/>
      <c r="G1543" s="5"/>
      <c r="H1543" s="32"/>
      <c r="I1543" s="32"/>
      <c r="J1543" s="32"/>
      <c r="K1543" s="5"/>
      <c r="L1543" s="50"/>
      <c r="M1543" s="50"/>
      <c r="N1543" s="50"/>
      <c r="O1543" s="50"/>
      <c r="P1543" s="50"/>
      <c r="Q1543" s="5"/>
      <c r="R1543" s="65"/>
      <c r="AN1543" s="63" t="s">
        <v>4774</v>
      </c>
      <c r="AZ1543" s="37" t="str">
        <f>IFERROR(IF(COUNTA(H1543,I1543,J1543)=3,DATE(J1543,MATCH(I1543,{"Jan";"Feb";"Mar";"Apr";"May";"Jun";"Jul";"Aug";"Sep";"Oct";"Nov";"Dec"},0),H1543),""),"")</f>
        <v/>
      </c>
      <c r="CB1543" s="65"/>
    </row>
    <row r="1544" spans="1:80" x14ac:dyDescent="0.25">
      <c r="A1544" s="50"/>
      <c r="B1544" s="8" t="s">
        <v>1639</v>
      </c>
      <c r="C1544" s="8" t="s">
        <v>1640</v>
      </c>
      <c r="D1544" s="8" t="s">
        <v>1641</v>
      </c>
      <c r="E1544" s="9"/>
      <c r="F1544" s="8" t="s">
        <v>1642</v>
      </c>
      <c r="G1544" s="9"/>
      <c r="H1544" s="8" t="s">
        <v>1643</v>
      </c>
      <c r="I1544" s="8" t="s">
        <v>1644</v>
      </c>
      <c r="J1544" s="8" t="s">
        <v>1645</v>
      </c>
      <c r="K1544" s="5"/>
      <c r="L1544" s="40"/>
      <c r="M1544" s="41"/>
      <c r="N1544" s="40"/>
      <c r="O1544" s="41"/>
      <c r="P1544" s="40"/>
      <c r="Q1544" s="5"/>
      <c r="R1544" s="65"/>
      <c r="AN1544" s="63" t="s">
        <v>4775</v>
      </c>
      <c r="AZ1544" s="37" t="str">
        <f>IFERROR(IF(COUNTA(H1544,I1544,J1544)=3,DATE(J1544,MATCH(I1544,{"Jan";"Feb";"Mar";"Apr";"May";"Jun";"Jul";"Aug";"Sep";"Oct";"Nov";"Dec"},0),H1544),""),"")</f>
        <v/>
      </c>
      <c r="CB1544" s="65"/>
    </row>
    <row r="1545" spans="1:80" x14ac:dyDescent="0.25">
      <c r="A1545" s="50"/>
      <c r="B1545" s="76" t="str">
        <f ca="1">BA1545&amp;BB1545&amp;BC1545&amp;BD1545&amp;BE1545&amp;BF1545&amp;BG1545&amp;BH1545&amp;BI1545&amp;BJ1545&amp;BK1545&amp;BL1545&amp;BM1545</f>
        <v/>
      </c>
      <c r="C1545" s="77"/>
      <c r="D1545" s="77"/>
      <c r="E1545" s="77"/>
      <c r="F1545" s="77"/>
      <c r="G1545" s="77"/>
      <c r="H1545" s="77"/>
      <c r="I1545" s="77"/>
      <c r="J1545" s="77"/>
      <c r="K1545" s="77"/>
      <c r="L1545" s="77"/>
      <c r="M1545" s="77"/>
      <c r="N1545" s="77"/>
      <c r="O1545" s="77"/>
      <c r="P1545" s="77"/>
      <c r="Q1545" s="5"/>
      <c r="R1545" s="65"/>
      <c r="AN1545" s="63" t="s">
        <v>4776</v>
      </c>
      <c r="AZ1545" s="37" t="str">
        <f>IFERROR(IF(COUNTA(H1545,I1545,J1545)=3,DATE(J1545,MATCH(I1545,{"Jan";"Feb";"Mar";"Apr";"May";"Jun";"Jul";"Aug";"Sep";"Oct";"Nov";"Dec"},0),H1545),""),"")</f>
        <v/>
      </c>
      <c r="BA1545" s="37" t="str">
        <f>IF(AND(C1521="",H1543="",C1543&lt;&gt;""),"Please enter a complete visit or assessment date.  ","")</f>
        <v/>
      </c>
      <c r="BB1545" s="37" t="str">
        <f>IF(C1543="","",IF(AND(COUNTA(C1521,D1521,E1521)&gt;1,COUNTA(C1521,D1521,E1521)&lt;3),"Please enter a complete visit date.  ",IF(COUNTA(C1521,D1521,E1521)=0,"",IF(COUNTIF(AN$2:AN$7306,C1521&amp;D1521&amp;E1521)&gt;0,"","Enter a valid visit date.  "))))</f>
        <v/>
      </c>
      <c r="BC1545" s="37" t="str">
        <f>IF(AND(COUNTA(H1543,I1543,J1543)&gt;1,COUNTA(H1543,I1543,J1543)&lt;3),"Please enter a complete assessment date.  ",IF(COUNTA(H1543,I1543,J1543)=0,"",IF(COUNTIF(AN$2:AN$7306,H1543&amp;I1543&amp;J1543)&gt;0,"","Enter a valid assessment date.  ")))</f>
        <v/>
      </c>
      <c r="BD1545" s="37" t="str">
        <f t="shared" ref="BD1545" si="764">IF(AND(C1543="",H1543&amp;I1543&amp;H1543&amp;J1543&lt;&gt;""),"Information on this lesion exists, but no evaluation result is entered.  ","")</f>
        <v/>
      </c>
      <c r="BE1545" s="37" t="str">
        <f ca="1">IF(C1543="","",IF(AZ1521="","",IF(AZ1521&gt;NOW(),"Visit date is in the future.  ","")))</f>
        <v/>
      </c>
      <c r="BF1545" s="37" t="str">
        <f t="shared" ref="BF1545" ca="1" si="765">IF(AZ1543&lt;&gt;"",IF(AZ1543&gt;NOW(),"Assessment date is in the future.  ",""),"")</f>
        <v/>
      </c>
      <c r="BG1545" s="37" t="str">
        <f t="shared" ref="BG1545" si="766">IF(AND(C1543&lt;&gt;"",F1543&lt;&gt;""),"The result cannot be provided if indicated as Not Done.  ","")</f>
        <v/>
      </c>
      <c r="BH1545" s="37" t="str">
        <f>IF(AZ1521="","",IF(AZ1521&lt;=AZ1515,"Visit date is not after visit or assessment dates in the prior visit.  ",""))</f>
        <v/>
      </c>
      <c r="BI1545" s="37" t="str">
        <f>IF(AZ1543&lt;&gt;"",IF(AZ1543&lt;=AZ1515,"Assessment date is not after visit or assessment dates in the prior visit.  ",""),"")</f>
        <v/>
      </c>
      <c r="BJ1545" s="37" t="str">
        <f>IF(AND(C1518="",OR(C1543&lt;&gt;"",F1543&lt;&gt;"")),"The Visit ID is missing.  ","")</f>
        <v/>
      </c>
      <c r="BK1545" s="37" t="str">
        <f>IF(AND(OR(C1543&lt;&gt;"",F1543&lt;&gt;""),C$37=""),"No V0 lesion information exists for this same lesion (if you are adding a NEW lesion, go to New Lesion section).  ","")</f>
        <v/>
      </c>
      <c r="BL1545" s="37" t="str">
        <f t="shared" ref="BL1545" si="767">IF(AND(C1543&lt;&gt;"",D1543=""),"Select a Unit.  ","")</f>
        <v/>
      </c>
      <c r="BM1545" s="37" t="str">
        <f>IF(AND(C1543&lt;&gt;"",COUNTIF(AJ$2:AJ$21,C1518)&gt;1),"Visit ID already used.  ","")</f>
        <v/>
      </c>
      <c r="CA1545" s="37" t="str">
        <f ca="1">IF(BA1545&amp;BB1545&amp;BC1545&amp;BD1545&amp;BE1545&amp;BF1545&amp;BG1545&amp;BH1545&amp;BI1545&amp;BJ1545&amp;BK1545&amp;BL1545&amp;BM1545&amp;BN1545&amp;BO1545&amp;BP1545&amp;BQ1545&amp;BR1545&amp;BS1545&amp;BT1545&amp;BU1545&amp;BV1545&amp;BW1545&amp;BX1545&amp;BY1545&amp;BZ1545&lt;&gt;"","V10Issue","V10Clean")</f>
        <v>V10Clean</v>
      </c>
      <c r="CB1545" s="65"/>
    </row>
    <row r="1546" spans="1:80" x14ac:dyDescent="0.25">
      <c r="A1546" s="50"/>
      <c r="B1546" s="77"/>
      <c r="C1546" s="77"/>
      <c r="D1546" s="77"/>
      <c r="E1546" s="77"/>
      <c r="F1546" s="77"/>
      <c r="G1546" s="77"/>
      <c r="H1546" s="77"/>
      <c r="I1546" s="77"/>
      <c r="J1546" s="77"/>
      <c r="K1546" s="77"/>
      <c r="L1546" s="77"/>
      <c r="M1546" s="77"/>
      <c r="N1546" s="77"/>
      <c r="O1546" s="77"/>
      <c r="P1546" s="77"/>
      <c r="Q1546" s="50"/>
      <c r="R1546" s="65"/>
      <c r="S1546" s="67"/>
      <c r="T1546" s="67"/>
      <c r="U1546" s="67"/>
      <c r="V1546" s="67"/>
      <c r="W1546" s="67"/>
      <c r="X1546" s="67"/>
      <c r="Y1546" s="67"/>
      <c r="Z1546" s="67"/>
      <c r="AA1546" s="67"/>
      <c r="AB1546" s="67"/>
      <c r="AC1546" s="67"/>
      <c r="AD1546" s="67"/>
      <c r="AE1546" s="67"/>
      <c r="AF1546" s="67"/>
      <c r="AG1546" s="67"/>
      <c r="AH1546" s="67"/>
      <c r="AI1546" s="67"/>
      <c r="AK1546" s="67"/>
      <c r="AL1546" s="67"/>
      <c r="AM1546" s="67"/>
      <c r="AN1546" s="63" t="s">
        <v>4777</v>
      </c>
      <c r="AO1546" s="67"/>
      <c r="AP1546" s="67"/>
      <c r="AQ1546" s="67"/>
      <c r="AR1546" s="67"/>
      <c r="AS1546" s="67"/>
      <c r="AT1546" s="67"/>
      <c r="AU1546" s="67"/>
      <c r="AV1546" s="67"/>
      <c r="AW1546" s="67"/>
      <c r="AX1546" s="67"/>
      <c r="AY1546" s="67"/>
      <c r="AZ1546" s="37" t="str">
        <f>IFERROR(IF(COUNTA(H1546,I1546,J1546)=3,DATE(J1546,MATCH(I1546,{"Jan";"Feb";"Mar";"Apr";"May";"Jun";"Jul";"Aug";"Sep";"Oct";"Nov";"Dec"},0),H1546),""),"")</f>
        <v/>
      </c>
      <c r="CB1546" s="65"/>
    </row>
    <row r="1547" spans="1:80" x14ac:dyDescent="0.25">
      <c r="A1547" s="50"/>
      <c r="B1547" s="5"/>
      <c r="C1547" s="7"/>
      <c r="D1547" s="7"/>
      <c r="E1547" s="7"/>
      <c r="F1547" s="7"/>
      <c r="G1547" s="5"/>
      <c r="H1547" s="12" t="s">
        <v>92</v>
      </c>
      <c r="I1547" s="5"/>
      <c r="J1547" s="5"/>
      <c r="K1547" s="5"/>
      <c r="L1547" s="50"/>
      <c r="M1547" s="5"/>
      <c r="N1547" s="5"/>
      <c r="O1547" s="5"/>
      <c r="P1547" s="5"/>
      <c r="Q1547" s="50"/>
      <c r="R1547" s="65"/>
      <c r="S1547" s="67"/>
      <c r="T1547" s="67"/>
      <c r="U1547" s="67"/>
      <c r="V1547" s="67"/>
      <c r="W1547" s="67"/>
      <c r="X1547" s="67"/>
      <c r="Y1547" s="67"/>
      <c r="Z1547" s="67"/>
      <c r="AA1547" s="67"/>
      <c r="AB1547" s="67"/>
      <c r="AC1547" s="67"/>
      <c r="AD1547" s="67"/>
      <c r="AE1547" s="67"/>
      <c r="AF1547" s="67"/>
      <c r="AG1547" s="67"/>
      <c r="AH1547" s="67"/>
      <c r="AI1547" s="67"/>
      <c r="AK1547" s="67"/>
      <c r="AL1547" s="67"/>
      <c r="AM1547" s="67"/>
      <c r="AN1547" s="63" t="s">
        <v>4778</v>
      </c>
      <c r="AO1547" s="67"/>
      <c r="AP1547" s="67"/>
      <c r="AQ1547" s="67"/>
      <c r="AR1547" s="67"/>
      <c r="AS1547" s="67"/>
      <c r="AT1547" s="67"/>
      <c r="AU1547" s="67"/>
      <c r="AV1547" s="67"/>
      <c r="AW1547" s="67"/>
      <c r="AX1547" s="67"/>
      <c r="AY1547" s="67"/>
      <c r="AZ1547" s="37" t="str">
        <f>IFERROR(IF(COUNTA(H1547,I1547,J1547)=3,DATE(J1547,MATCH(I1547,{"Jan";"Feb";"Mar";"Apr";"May";"Jun";"Jul";"Aug";"Sep";"Oct";"Nov";"Dec"},0),H1547),""),"")</f>
        <v/>
      </c>
      <c r="CB1547" s="65"/>
    </row>
    <row r="1548" spans="1:80" x14ac:dyDescent="0.25">
      <c r="A1548" s="50"/>
      <c r="B1548" s="5"/>
      <c r="C1548" s="7" t="s">
        <v>35</v>
      </c>
      <c r="D1548" s="7" t="s">
        <v>36</v>
      </c>
      <c r="E1548" s="7"/>
      <c r="F1548" s="7" t="s">
        <v>315</v>
      </c>
      <c r="G1548" s="5"/>
      <c r="H1548" s="7" t="s">
        <v>47</v>
      </c>
      <c r="I1548" s="7" t="s">
        <v>48</v>
      </c>
      <c r="J1548" s="7" t="s">
        <v>49</v>
      </c>
      <c r="K1548" s="5"/>
      <c r="L1548" s="50"/>
      <c r="M1548" s="5"/>
      <c r="N1548" s="5"/>
      <c r="O1548" s="5"/>
      <c r="P1548" s="5"/>
      <c r="Q1548" s="50"/>
      <c r="R1548" s="65"/>
      <c r="S1548" s="67"/>
      <c r="T1548" s="67"/>
      <c r="U1548" s="67"/>
      <c r="V1548" s="67"/>
      <c r="W1548" s="67"/>
      <c r="X1548" s="67"/>
      <c r="Y1548" s="67"/>
      <c r="Z1548" s="67"/>
      <c r="AA1548" s="67"/>
      <c r="AB1548" s="67"/>
      <c r="AC1548" s="67"/>
      <c r="AD1548" s="67"/>
      <c r="AE1548" s="67"/>
      <c r="AF1548" s="67"/>
      <c r="AG1548" s="67"/>
      <c r="AH1548" s="67"/>
      <c r="AI1548" s="67"/>
      <c r="AK1548" s="67"/>
      <c r="AL1548" s="67"/>
      <c r="AM1548" s="67"/>
      <c r="AN1548" s="63" t="s">
        <v>4779</v>
      </c>
      <c r="AO1548" s="67"/>
      <c r="AP1548" s="67"/>
      <c r="AQ1548" s="67"/>
      <c r="AR1548" s="67"/>
      <c r="AS1548" s="67"/>
      <c r="AT1548" s="67"/>
      <c r="AU1548" s="67"/>
      <c r="AV1548" s="67"/>
      <c r="AW1548" s="67"/>
      <c r="AX1548" s="67"/>
      <c r="AY1548" s="67"/>
      <c r="AZ1548" s="37" t="str">
        <f>IFERROR(IF(COUNTA(H1548,I1548,J1548)=3,DATE(J1548,MATCH(I1548,{"Jan";"Feb";"Mar";"Apr";"May";"Jun";"Jul";"Aug";"Sep";"Oct";"Nov";"Dec"},0),H1548),""),"")</f>
        <v/>
      </c>
      <c r="CB1548" s="65"/>
    </row>
    <row r="1549" spans="1:80" x14ac:dyDescent="0.25">
      <c r="A1549" s="50"/>
      <c r="B1549" s="39" t="str">
        <f xml:space="preserve"> C1518&amp;"  Target Lesion (T5)"</f>
        <v>V10  Target Lesion (T5)</v>
      </c>
      <c r="C1549" s="16"/>
      <c r="D1549" s="15" t="s">
        <v>9</v>
      </c>
      <c r="E1549" s="5"/>
      <c r="F1549" s="17"/>
      <c r="G1549" s="5"/>
      <c r="H1549" s="32"/>
      <c r="I1549" s="32"/>
      <c r="J1549" s="32"/>
      <c r="K1549" s="5"/>
      <c r="L1549" s="50"/>
      <c r="M1549" s="50"/>
      <c r="N1549" s="50"/>
      <c r="O1549" s="50"/>
      <c r="P1549" s="50"/>
      <c r="Q1549" s="50"/>
      <c r="R1549" s="65"/>
      <c r="S1549" s="67"/>
      <c r="T1549" s="67"/>
      <c r="U1549" s="67"/>
      <c r="V1549" s="67"/>
      <c r="W1549" s="67"/>
      <c r="X1549" s="67"/>
      <c r="Y1549" s="67"/>
      <c r="Z1549" s="67"/>
      <c r="AA1549" s="67"/>
      <c r="AB1549" s="67"/>
      <c r="AC1549" s="67"/>
      <c r="AD1549" s="67"/>
      <c r="AE1549" s="67"/>
      <c r="AF1549" s="67"/>
      <c r="AG1549" s="67"/>
      <c r="AH1549" s="67"/>
      <c r="AI1549" s="67"/>
      <c r="AK1549" s="67"/>
      <c r="AL1549" s="67"/>
      <c r="AM1549" s="67"/>
      <c r="AN1549" s="63" t="s">
        <v>4780</v>
      </c>
      <c r="AO1549" s="67"/>
      <c r="AP1549" s="67"/>
      <c r="AQ1549" s="67"/>
      <c r="AR1549" s="67"/>
      <c r="AS1549" s="67"/>
      <c r="AT1549" s="67"/>
      <c r="AU1549" s="67"/>
      <c r="AV1549" s="67"/>
      <c r="AW1549" s="67"/>
      <c r="AX1549" s="67"/>
      <c r="AY1549" s="67"/>
      <c r="AZ1549" s="37" t="str">
        <f>IFERROR(IF(COUNTA(H1549,I1549,J1549)=3,DATE(J1549,MATCH(I1549,{"Jan";"Feb";"Mar";"Apr";"May";"Jun";"Jul";"Aug";"Sep";"Oct";"Nov";"Dec"},0),H1549),""),"")</f>
        <v/>
      </c>
      <c r="CB1549" s="65"/>
    </row>
    <row r="1550" spans="1:80" x14ac:dyDescent="0.25">
      <c r="A1550" s="50"/>
      <c r="B1550" s="8" t="s">
        <v>1646</v>
      </c>
      <c r="C1550" s="8" t="s">
        <v>1647</v>
      </c>
      <c r="D1550" s="8" t="s">
        <v>1648</v>
      </c>
      <c r="E1550" s="9"/>
      <c r="F1550" s="8" t="s">
        <v>1649</v>
      </c>
      <c r="G1550" s="9"/>
      <c r="H1550" s="8" t="s">
        <v>1650</v>
      </c>
      <c r="I1550" s="8" t="s">
        <v>1651</v>
      </c>
      <c r="J1550" s="8" t="s">
        <v>1652</v>
      </c>
      <c r="K1550" s="5"/>
      <c r="L1550" s="40"/>
      <c r="M1550" s="41"/>
      <c r="N1550" s="40"/>
      <c r="O1550" s="41"/>
      <c r="P1550" s="40"/>
      <c r="Q1550" s="50"/>
      <c r="R1550" s="65"/>
      <c r="S1550" s="67"/>
      <c r="T1550" s="67"/>
      <c r="U1550" s="67"/>
      <c r="V1550" s="67"/>
      <c r="W1550" s="67"/>
      <c r="X1550" s="67"/>
      <c r="Y1550" s="67"/>
      <c r="Z1550" s="67"/>
      <c r="AA1550" s="67"/>
      <c r="AB1550" s="67"/>
      <c r="AC1550" s="67"/>
      <c r="AD1550" s="67"/>
      <c r="AE1550" s="67"/>
      <c r="AF1550" s="67"/>
      <c r="AG1550" s="67"/>
      <c r="AH1550" s="67"/>
      <c r="AI1550" s="67"/>
      <c r="AK1550" s="67"/>
      <c r="AL1550" s="67"/>
      <c r="AM1550" s="67"/>
      <c r="AN1550" s="63" t="s">
        <v>4781</v>
      </c>
      <c r="AO1550" s="67"/>
      <c r="AP1550" s="67"/>
      <c r="AQ1550" s="67"/>
      <c r="AR1550" s="67"/>
      <c r="AS1550" s="67"/>
      <c r="AT1550" s="67"/>
      <c r="AU1550" s="67"/>
      <c r="AV1550" s="67"/>
      <c r="AW1550" s="67"/>
      <c r="AX1550" s="67"/>
      <c r="AY1550" s="67"/>
      <c r="AZ1550" s="37" t="str">
        <f>IFERROR(IF(COUNTA(H1550,I1550,J1550)=3,DATE(J1550,MATCH(I1550,{"Jan";"Feb";"Mar";"Apr";"May";"Jun";"Jul";"Aug";"Sep";"Oct";"Nov";"Dec"},0),H1550),""),"")</f>
        <v/>
      </c>
      <c r="CB1550" s="65"/>
    </row>
    <row r="1551" spans="1:80" x14ac:dyDescent="0.25">
      <c r="A1551" s="50"/>
      <c r="B1551" s="76" t="str">
        <f ca="1">BA1551&amp;BB1551&amp;BC1551&amp;BD1551&amp;BE1551&amp;BF1551&amp;BG1551&amp;BH1551&amp;BI1551&amp;BJ1551&amp;BK1551&amp;BL1551&amp;BM1551</f>
        <v/>
      </c>
      <c r="C1551" s="77"/>
      <c r="D1551" s="77"/>
      <c r="E1551" s="77"/>
      <c r="F1551" s="77"/>
      <c r="G1551" s="77"/>
      <c r="H1551" s="77"/>
      <c r="I1551" s="77"/>
      <c r="J1551" s="77"/>
      <c r="K1551" s="77"/>
      <c r="L1551" s="77"/>
      <c r="M1551" s="77"/>
      <c r="N1551" s="77"/>
      <c r="O1551" s="77"/>
      <c r="P1551" s="77"/>
      <c r="Q1551" s="50"/>
      <c r="R1551" s="65"/>
      <c r="S1551" s="67"/>
      <c r="T1551" s="67"/>
      <c r="U1551" s="67"/>
      <c r="V1551" s="67"/>
      <c r="W1551" s="67"/>
      <c r="X1551" s="67"/>
      <c r="Y1551" s="67"/>
      <c r="Z1551" s="67"/>
      <c r="AA1551" s="67"/>
      <c r="AB1551" s="67"/>
      <c r="AC1551" s="67"/>
      <c r="AD1551" s="67"/>
      <c r="AE1551" s="67"/>
      <c r="AF1551" s="67"/>
      <c r="AG1551" s="67"/>
      <c r="AH1551" s="67"/>
      <c r="AI1551" s="67"/>
      <c r="AK1551" s="67"/>
      <c r="AL1551" s="67"/>
      <c r="AM1551" s="67"/>
      <c r="AN1551" s="63" t="s">
        <v>4782</v>
      </c>
      <c r="AO1551" s="67"/>
      <c r="AP1551" s="67"/>
      <c r="AQ1551" s="67"/>
      <c r="AR1551" s="67"/>
      <c r="AS1551" s="67"/>
      <c r="AT1551" s="67"/>
      <c r="AU1551" s="67"/>
      <c r="AV1551" s="67"/>
      <c r="AW1551" s="67"/>
      <c r="AX1551" s="67"/>
      <c r="AY1551" s="67"/>
      <c r="AZ1551" s="37" t="str">
        <f>IFERROR(IF(COUNTA(H1551,I1551,J1551)=3,DATE(J1551,MATCH(I1551,{"Jan";"Feb";"Mar";"Apr";"May";"Jun";"Jul";"Aug";"Sep";"Oct";"Nov";"Dec"},0),H1551),""),"")</f>
        <v/>
      </c>
      <c r="BA1551" s="37" t="str">
        <f>IF(AND(C1521="",H1549="",C1549&lt;&gt;""),"Please enter a complete visit or assessment date.  ","")</f>
        <v/>
      </c>
      <c r="BB1551" s="37" t="str">
        <f>IF(C1549="","",IF(AND(COUNTA(C1521,D1521,E1521)&gt;1,COUNTA(C1521,D1521,E1521)&lt;3),"Please enter a complete visit date.  ",IF(COUNTA(C1521,D1521,E1521)=0,"",IF(COUNTIF(AN$2:AN$7306,C1521&amp;D1521&amp;E1521)&gt;0,"","Enter a valid visit date.  "))))</f>
        <v/>
      </c>
      <c r="BC1551" s="37" t="str">
        <f>IF(AND(COUNTA(H1549,I1549,J1549)&gt;1,COUNTA(H1549,I1549,J1549)&lt;3),"Please enter a complete assessment date.  ",IF(COUNTA(H1549,I1549,J1549)=0,"",IF(COUNTIF(AN$2:AN$7306,H1549&amp;I1549&amp;J1549)&gt;0,"","Enter a valid assessment date.  ")))</f>
        <v/>
      </c>
      <c r="BD1551" s="37" t="str">
        <f t="shared" ref="BD1551" si="768">IF(AND(C1549="",H1549&amp;I1549&amp;H1549&amp;J1549&lt;&gt;""),"Information on this lesion exists, but no evaluation result is entered.  ","")</f>
        <v/>
      </c>
      <c r="BE1551" s="37" t="str">
        <f ca="1">IF(C1549="","",IF(AZ1521="","",IF(AZ1521&gt;NOW(),"Visit date is in the future.  ","")))</f>
        <v/>
      </c>
      <c r="BF1551" s="37" t="str">
        <f t="shared" ref="BF1551" ca="1" si="769">IF(AZ1549&lt;&gt;"",IF(AZ1549&gt;NOW(),"Assessment date is in the future.  ",""),"")</f>
        <v/>
      </c>
      <c r="BG1551" s="37" t="str">
        <f t="shared" ref="BG1551" si="770">IF(AND(C1549&lt;&gt;"",F1549&lt;&gt;""),"The result cannot be provided if indicated as Not Done.  ","")</f>
        <v/>
      </c>
      <c r="BH1551" s="37" t="str">
        <f>IF(AZ1521="","",IF(AZ1521&lt;=AZ1515,"Visit date is not after visit or assessment dates in the prior visit.  ",""))</f>
        <v/>
      </c>
      <c r="BI1551" s="37" t="str">
        <f>IF(AZ1549&lt;&gt;"",IF(AZ1549&lt;=AZ1515,"Assessment date is not after visit or assessment dates in the prior visit.  ",""),"")</f>
        <v/>
      </c>
      <c r="BJ1551" s="37" t="str">
        <f>IF(AND(C1518="",OR(C1549&lt;&gt;"",F1549&lt;&gt;"")),"The Visit ID is missing.  ","")</f>
        <v/>
      </c>
      <c r="BK1551" s="37" t="str">
        <f>IF(AND(OR(C1549&lt;&gt;"",F1549&lt;&gt;""),C$43=""),"No V0 lesion information exists for this same lesion (if you are adding a NEW lesion, go to New Lesion section).  ","")</f>
        <v/>
      </c>
      <c r="BL1551" s="37" t="str">
        <f t="shared" ref="BL1551" si="771">IF(AND(C1549&lt;&gt;"",D1549=""),"Select a Unit.  ","")</f>
        <v/>
      </c>
      <c r="BM1551" s="37" t="str">
        <f>IF(AND(C1549&lt;&gt;"",COUNTIF(AJ$2:AJ$21,C1518)&gt;1),"Visit ID already used.  ","")</f>
        <v/>
      </c>
      <c r="CA1551" s="37" t="str">
        <f ca="1">IF(BA1551&amp;BB1551&amp;BC1551&amp;BD1551&amp;BE1551&amp;BF1551&amp;BG1551&amp;BH1551&amp;BI1551&amp;BJ1551&amp;BK1551&amp;BL1551&amp;BM1551&amp;BN1551&amp;BO1551&amp;BP1551&amp;BQ1551&amp;BR1551&amp;BS1551&amp;BT1551&amp;BU1551&amp;BV1551&amp;BW1551&amp;BX1551&amp;BY1551&amp;BZ1551&lt;&gt;"","V10Issue","V10Clean")</f>
        <v>V10Clean</v>
      </c>
      <c r="CB1551" s="65"/>
    </row>
    <row r="1552" spans="1:80" x14ac:dyDescent="0.25">
      <c r="A1552" s="50"/>
      <c r="B1552" s="77"/>
      <c r="C1552" s="77"/>
      <c r="D1552" s="77"/>
      <c r="E1552" s="77"/>
      <c r="F1552" s="77"/>
      <c r="G1552" s="77"/>
      <c r="H1552" s="77"/>
      <c r="I1552" s="77"/>
      <c r="J1552" s="77"/>
      <c r="K1552" s="77"/>
      <c r="L1552" s="77"/>
      <c r="M1552" s="77"/>
      <c r="N1552" s="77"/>
      <c r="O1552" s="77"/>
      <c r="P1552" s="77"/>
      <c r="Q1552" s="50"/>
      <c r="R1552" s="65"/>
      <c r="S1552" s="67"/>
      <c r="T1552" s="67"/>
      <c r="U1552" s="67"/>
      <c r="V1552" s="67"/>
      <c r="W1552" s="67"/>
      <c r="X1552" s="67"/>
      <c r="Y1552" s="67"/>
      <c r="Z1552" s="67"/>
      <c r="AA1552" s="67"/>
      <c r="AB1552" s="67"/>
      <c r="AC1552" s="67"/>
      <c r="AD1552" s="67"/>
      <c r="AE1552" s="67"/>
      <c r="AF1552" s="67"/>
      <c r="AG1552" s="67"/>
      <c r="AH1552" s="67"/>
      <c r="AI1552" s="67"/>
      <c r="AK1552" s="67"/>
      <c r="AL1552" s="67"/>
      <c r="AM1552" s="67"/>
      <c r="AN1552" s="63" t="s">
        <v>4783</v>
      </c>
      <c r="AO1552" s="67"/>
      <c r="AP1552" s="67"/>
      <c r="AQ1552" s="67"/>
      <c r="AR1552" s="67"/>
      <c r="AS1552" s="67"/>
      <c r="AT1552" s="67"/>
      <c r="AU1552" s="67"/>
      <c r="AV1552" s="67"/>
      <c r="AW1552" s="67"/>
      <c r="AX1552" s="67"/>
      <c r="AY1552" s="67"/>
      <c r="AZ1552" s="37" t="str">
        <f>IFERROR(IF(COUNTA(H1552,I1552,J1552)=3,DATE(J1552,MATCH(I1552,{"Jan";"Feb";"Mar";"Apr";"May";"Jun";"Jul";"Aug";"Sep";"Oct";"Nov";"Dec"},0),H1552),""),"")</f>
        <v/>
      </c>
      <c r="CB1552" s="65"/>
    </row>
    <row r="1553" spans="1:80" x14ac:dyDescent="0.25">
      <c r="A1553" s="50"/>
      <c r="B1553" s="5"/>
      <c r="C1553" s="7"/>
      <c r="D1553" s="7"/>
      <c r="E1553" s="7"/>
      <c r="F1553" s="7"/>
      <c r="G1553" s="5"/>
      <c r="H1553" s="12" t="s">
        <v>92</v>
      </c>
      <c r="I1553" s="5"/>
      <c r="J1553" s="5"/>
      <c r="K1553" s="5"/>
      <c r="L1553" s="50"/>
      <c r="M1553" s="5"/>
      <c r="N1553" s="5"/>
      <c r="O1553" s="5"/>
      <c r="P1553" s="5"/>
      <c r="Q1553" s="50"/>
      <c r="R1553" s="65"/>
      <c r="S1553" s="67"/>
      <c r="T1553" s="67"/>
      <c r="U1553" s="67"/>
      <c r="V1553" s="67"/>
      <c r="W1553" s="67"/>
      <c r="X1553" s="67"/>
      <c r="Y1553" s="67"/>
      <c r="Z1553" s="67"/>
      <c r="AA1553" s="67"/>
      <c r="AB1553" s="67"/>
      <c r="AC1553" s="67"/>
      <c r="AD1553" s="67"/>
      <c r="AE1553" s="67"/>
      <c r="AF1553" s="67"/>
      <c r="AG1553" s="67"/>
      <c r="AH1553" s="67"/>
      <c r="AI1553" s="67"/>
      <c r="AK1553" s="67"/>
      <c r="AL1553" s="67"/>
      <c r="AM1553" s="67"/>
      <c r="AN1553" s="63" t="s">
        <v>4784</v>
      </c>
      <c r="AO1553" s="67"/>
      <c r="AP1553" s="67"/>
      <c r="AQ1553" s="67"/>
      <c r="AR1553" s="67"/>
      <c r="AS1553" s="67"/>
      <c r="AT1553" s="67"/>
      <c r="AU1553" s="67"/>
      <c r="AV1553" s="67"/>
      <c r="AW1553" s="67"/>
      <c r="AX1553" s="67"/>
      <c r="AY1553" s="67"/>
      <c r="AZ1553" s="37" t="str">
        <f>IFERROR(IF(COUNTA(H1553,I1553,J1553)=3,DATE(J1553,MATCH(I1553,{"Jan";"Feb";"Mar";"Apr";"May";"Jun";"Jul";"Aug";"Sep";"Oct";"Nov";"Dec"},0),H1553),""),"")</f>
        <v/>
      </c>
      <c r="CB1553" s="65"/>
    </row>
    <row r="1554" spans="1:80" x14ac:dyDescent="0.25">
      <c r="A1554" s="50"/>
      <c r="B1554" s="5"/>
      <c r="C1554" s="7" t="s">
        <v>35</v>
      </c>
      <c r="D1554" s="7" t="s">
        <v>36</v>
      </c>
      <c r="E1554" s="7"/>
      <c r="F1554" s="7" t="s">
        <v>315</v>
      </c>
      <c r="G1554" s="5"/>
      <c r="H1554" s="7" t="s">
        <v>47</v>
      </c>
      <c r="I1554" s="7" t="s">
        <v>48</v>
      </c>
      <c r="J1554" s="7" t="s">
        <v>49</v>
      </c>
      <c r="K1554" s="5"/>
      <c r="L1554" s="50"/>
      <c r="M1554" s="5"/>
      <c r="N1554" s="5"/>
      <c r="O1554" s="5"/>
      <c r="P1554" s="5"/>
      <c r="Q1554" s="50"/>
      <c r="R1554" s="65"/>
      <c r="S1554" s="67"/>
      <c r="T1554" s="67"/>
      <c r="U1554" s="67"/>
      <c r="V1554" s="67"/>
      <c r="W1554" s="67"/>
      <c r="X1554" s="67"/>
      <c r="Y1554" s="67"/>
      <c r="Z1554" s="67"/>
      <c r="AA1554" s="67"/>
      <c r="AB1554" s="67"/>
      <c r="AC1554" s="67"/>
      <c r="AD1554" s="67"/>
      <c r="AE1554" s="67"/>
      <c r="AF1554" s="67"/>
      <c r="AG1554" s="67"/>
      <c r="AH1554" s="67"/>
      <c r="AI1554" s="67"/>
      <c r="AK1554" s="67"/>
      <c r="AL1554" s="67"/>
      <c r="AM1554" s="67"/>
      <c r="AN1554" s="63" t="s">
        <v>4785</v>
      </c>
      <c r="AO1554" s="67"/>
      <c r="AP1554" s="67"/>
      <c r="AQ1554" s="67"/>
      <c r="AR1554" s="67"/>
      <c r="AS1554" s="67"/>
      <c r="AT1554" s="67"/>
      <c r="AU1554" s="67"/>
      <c r="AV1554" s="67"/>
      <c r="AW1554" s="67"/>
      <c r="AX1554" s="67"/>
      <c r="AY1554" s="67"/>
      <c r="AZ1554" s="37" t="str">
        <f>IFERROR(IF(COUNTA(H1554,I1554,J1554)=3,DATE(J1554,MATCH(I1554,{"Jan";"Feb";"Mar";"Apr";"May";"Jun";"Jul";"Aug";"Sep";"Oct";"Nov";"Dec"},0),H1554),""),"")</f>
        <v/>
      </c>
      <c r="CB1554" s="65"/>
    </row>
    <row r="1555" spans="1:80" x14ac:dyDescent="0.25">
      <c r="A1555" s="50"/>
      <c r="B1555" s="39" t="str">
        <f xml:space="preserve"> C1518&amp;" Target Lesion (T6)"</f>
        <v>V10 Target Lesion (T6)</v>
      </c>
      <c r="C1555" s="16"/>
      <c r="D1555" s="15" t="s">
        <v>9</v>
      </c>
      <c r="E1555" s="5"/>
      <c r="F1555" s="17"/>
      <c r="G1555" s="5"/>
      <c r="H1555" s="32"/>
      <c r="I1555" s="32"/>
      <c r="J1555" s="32"/>
      <c r="K1555" s="5"/>
      <c r="L1555" s="50"/>
      <c r="M1555" s="50"/>
      <c r="N1555" s="50"/>
      <c r="O1555" s="50"/>
      <c r="P1555" s="50"/>
      <c r="Q1555" s="50"/>
      <c r="R1555" s="65"/>
      <c r="S1555" s="67"/>
      <c r="T1555" s="67"/>
      <c r="U1555" s="67"/>
      <c r="V1555" s="67"/>
      <c r="W1555" s="67"/>
      <c r="X1555" s="67"/>
      <c r="Y1555" s="67"/>
      <c r="Z1555" s="67"/>
      <c r="AA1555" s="67"/>
      <c r="AB1555" s="67"/>
      <c r="AC1555" s="67"/>
      <c r="AD1555" s="67"/>
      <c r="AE1555" s="67"/>
      <c r="AF1555" s="67"/>
      <c r="AG1555" s="67"/>
      <c r="AH1555" s="67"/>
      <c r="AI1555" s="67"/>
      <c r="AK1555" s="67"/>
      <c r="AL1555" s="67"/>
      <c r="AM1555" s="67"/>
      <c r="AN1555" s="63" t="s">
        <v>4786</v>
      </c>
      <c r="AO1555" s="67"/>
      <c r="AP1555" s="67"/>
      <c r="AQ1555" s="67"/>
      <c r="AR1555" s="67"/>
      <c r="AS1555" s="67"/>
      <c r="AT1555" s="67"/>
      <c r="AU1555" s="67"/>
      <c r="AV1555" s="67"/>
      <c r="AW1555" s="67"/>
      <c r="AX1555" s="67"/>
      <c r="AY1555" s="67"/>
      <c r="AZ1555" s="37" t="str">
        <f>IFERROR(IF(COUNTA(H1555,I1555,J1555)=3,DATE(J1555,MATCH(I1555,{"Jan";"Feb";"Mar";"Apr";"May";"Jun";"Jul";"Aug";"Sep";"Oct";"Nov";"Dec"},0),H1555),""),"")</f>
        <v/>
      </c>
      <c r="CB1555" s="65"/>
    </row>
    <row r="1556" spans="1:80" x14ac:dyDescent="0.25">
      <c r="A1556" s="50"/>
      <c r="B1556" s="8" t="s">
        <v>1653</v>
      </c>
      <c r="C1556" s="8" t="s">
        <v>1654</v>
      </c>
      <c r="D1556" s="8" t="s">
        <v>1655</v>
      </c>
      <c r="E1556" s="9"/>
      <c r="F1556" s="8" t="s">
        <v>1656</v>
      </c>
      <c r="G1556" s="9"/>
      <c r="H1556" s="8" t="s">
        <v>1657</v>
      </c>
      <c r="I1556" s="8" t="s">
        <v>1658</v>
      </c>
      <c r="J1556" s="8" t="s">
        <v>1659</v>
      </c>
      <c r="K1556" s="5"/>
      <c r="L1556" s="40"/>
      <c r="M1556" s="41"/>
      <c r="N1556" s="40"/>
      <c r="O1556" s="41"/>
      <c r="P1556" s="40"/>
      <c r="Q1556" s="50"/>
      <c r="R1556" s="65"/>
      <c r="S1556" s="67"/>
      <c r="T1556" s="67"/>
      <c r="U1556" s="67"/>
      <c r="V1556" s="67"/>
      <c r="W1556" s="67"/>
      <c r="X1556" s="67"/>
      <c r="Y1556" s="67"/>
      <c r="Z1556" s="67"/>
      <c r="AA1556" s="67"/>
      <c r="AB1556" s="67"/>
      <c r="AC1556" s="67"/>
      <c r="AD1556" s="67"/>
      <c r="AE1556" s="67"/>
      <c r="AF1556" s="67"/>
      <c r="AG1556" s="67"/>
      <c r="AH1556" s="67"/>
      <c r="AI1556" s="67"/>
      <c r="AK1556" s="67"/>
      <c r="AL1556" s="67"/>
      <c r="AM1556" s="67"/>
      <c r="AN1556" s="63" t="s">
        <v>4787</v>
      </c>
      <c r="AO1556" s="67"/>
      <c r="AP1556" s="67"/>
      <c r="AQ1556" s="67"/>
      <c r="AR1556" s="67"/>
      <c r="AS1556" s="67"/>
      <c r="AT1556" s="67"/>
      <c r="AU1556" s="67"/>
      <c r="AV1556" s="67"/>
      <c r="AW1556" s="67"/>
      <c r="AX1556" s="67"/>
      <c r="AY1556" s="67"/>
      <c r="AZ1556" s="37" t="str">
        <f>IFERROR(IF(COUNTA(H1556,I1556,J1556)=3,DATE(J1556,MATCH(I1556,{"Jan";"Feb";"Mar";"Apr";"May";"Jun";"Jul";"Aug";"Sep";"Oct";"Nov";"Dec"},0),H1556),""),"")</f>
        <v/>
      </c>
      <c r="CB1556" s="65"/>
    </row>
    <row r="1557" spans="1:80" x14ac:dyDescent="0.25">
      <c r="A1557" s="50"/>
      <c r="B1557" s="76" t="str">
        <f ca="1">BA1557&amp;BB1557&amp;BC1557&amp;BD1557&amp;BE1557&amp;BF1557&amp;BG1557&amp;BH1557&amp;BI1557&amp;BJ1557&amp;BK1557&amp;BL1557&amp;BM1557</f>
        <v/>
      </c>
      <c r="C1557" s="77"/>
      <c r="D1557" s="77"/>
      <c r="E1557" s="77"/>
      <c r="F1557" s="77"/>
      <c r="G1557" s="77"/>
      <c r="H1557" s="77"/>
      <c r="I1557" s="77"/>
      <c r="J1557" s="77"/>
      <c r="K1557" s="77"/>
      <c r="L1557" s="77"/>
      <c r="M1557" s="77"/>
      <c r="N1557" s="77"/>
      <c r="O1557" s="77"/>
      <c r="P1557" s="77"/>
      <c r="Q1557" s="50"/>
      <c r="R1557" s="65"/>
      <c r="S1557" s="67"/>
      <c r="T1557" s="67"/>
      <c r="U1557" s="67"/>
      <c r="V1557" s="67"/>
      <c r="W1557" s="67"/>
      <c r="X1557" s="67"/>
      <c r="Y1557" s="67"/>
      <c r="Z1557" s="67"/>
      <c r="AA1557" s="67"/>
      <c r="AB1557" s="67"/>
      <c r="AC1557" s="67"/>
      <c r="AD1557" s="67"/>
      <c r="AE1557" s="67"/>
      <c r="AF1557" s="67"/>
      <c r="AG1557" s="67"/>
      <c r="AH1557" s="67"/>
      <c r="AI1557" s="67"/>
      <c r="AK1557" s="67"/>
      <c r="AL1557" s="67"/>
      <c r="AM1557" s="67"/>
      <c r="AN1557" s="63" t="s">
        <v>4788</v>
      </c>
      <c r="AO1557" s="67"/>
      <c r="AP1557" s="67"/>
      <c r="AQ1557" s="67"/>
      <c r="AR1557" s="67"/>
      <c r="AS1557" s="67"/>
      <c r="AT1557" s="67"/>
      <c r="AU1557" s="67"/>
      <c r="AV1557" s="67"/>
      <c r="AW1557" s="67"/>
      <c r="AX1557" s="67"/>
      <c r="AY1557" s="67"/>
      <c r="AZ1557" s="37" t="str">
        <f>IFERROR(IF(COUNTA(H1557,I1557,J1557)=3,DATE(J1557,MATCH(I1557,{"Jan";"Feb";"Mar";"Apr";"May";"Jun";"Jul";"Aug";"Sep";"Oct";"Nov";"Dec"},0),H1557),""),"")</f>
        <v/>
      </c>
      <c r="BA1557" s="37" t="str">
        <f>IF(AND(C1521="",H1555="",C1555&lt;&gt;""),"Please enter a complete visit or assessment date.  ","")</f>
        <v/>
      </c>
      <c r="BB1557" s="37" t="str">
        <f>IF(C1555="","",IF(AND(COUNTA(C1521,D1521,E1521)&gt;1,COUNTA(C1521,D1521,E1521)&lt;3),"Please enter a complete visit date.  ",IF(COUNTA(C1521,D1521,E1521)=0,"",IF(COUNTIF(AN$2:AN$7306,C1521&amp;D1521&amp;E1521)&gt;0,"","Enter a valid visit date.  "))))</f>
        <v/>
      </c>
      <c r="BC1557" s="37" t="str">
        <f>IF(AND(COUNTA(H1555,I1555,J1555)&gt;1,COUNTA(H1555,I1555,J1555)&lt;3),"Please enter a complete assessment date.  ",IF(COUNTA(H1555,I1555,J1555)=0,"",IF(COUNTIF(AN$2:AN$7306,H1555&amp;I1555&amp;J1555)&gt;0,"","Enter a valid assessment date.  ")))</f>
        <v/>
      </c>
      <c r="BD1557" s="37" t="str">
        <f t="shared" ref="BD1557" si="772">IF(AND(C1555="",H1555&amp;I1555&amp;H1555&amp;J1555&lt;&gt;""),"Information on this lesion exists, but no evaluation result is entered.  ","")</f>
        <v/>
      </c>
      <c r="BE1557" s="37" t="str">
        <f ca="1">IF(C1555="","",IF(AZ1521="","",IF(AZ1521&gt;NOW(),"Visit date is in the future.  ","")))</f>
        <v/>
      </c>
      <c r="BF1557" s="37" t="str">
        <f t="shared" ref="BF1557" ca="1" si="773">IF(AZ1555&lt;&gt;"",IF(AZ1555&gt;NOW(),"Assessment date is in the future.  ",""),"")</f>
        <v/>
      </c>
      <c r="BG1557" s="37" t="str">
        <f t="shared" ref="BG1557" si="774">IF(AND(C1555&lt;&gt;"",F1555&lt;&gt;""),"The result cannot be provided if indicated as Not Done.  ","")</f>
        <v/>
      </c>
      <c r="BH1557" s="37" t="str">
        <f>IF(AZ1521="","",IF(AZ1521&lt;=AZ1515,"Visit date is not after visit or assessment dates in the prior visit.  ",""))</f>
        <v/>
      </c>
      <c r="BI1557" s="37" t="str">
        <f>IF(AZ1555&lt;&gt;"",IF(AZ1555&lt;=AZ1515,"Assessment date is not after visit or assessment dates in the prior visit.  ",""),"")</f>
        <v/>
      </c>
      <c r="BJ1557" s="37" t="str">
        <f>IF(AND(C1518="",OR(C1555&lt;&gt;"",F1555&lt;&gt;"")),"The Visit ID is missing.  ","")</f>
        <v/>
      </c>
      <c r="BK1557" s="37" t="str">
        <f>IF(AND(OR(C1555&lt;&gt;"",F1555&lt;&gt;""),C$49=""),"No V0 lesion information exists for this same lesion (if you are adding a NEW lesion, go to New Lesion section).  ","")</f>
        <v/>
      </c>
      <c r="BL1557" s="37" t="str">
        <f t="shared" ref="BL1557" si="775">IF(AND(C1555&lt;&gt;"",D1555=""),"Select a Unit.  ","")</f>
        <v/>
      </c>
      <c r="BM1557" s="37" t="str">
        <f t="shared" ref="BM1557" si="776">IF(AND(C1555&lt;&gt;"",COUNTIF(AJ$2:AJ$21,C1524)&gt;1),"Visit ID already used.  ","")</f>
        <v/>
      </c>
      <c r="CA1557" s="37" t="str">
        <f ca="1">IF(BA1557&amp;BB1557&amp;BC1557&amp;BD1557&amp;BE1557&amp;BF1557&amp;BG1557&amp;BH1557&amp;BI1557&amp;BJ1557&amp;BK1557&amp;BL1557&amp;BM1557&amp;BN1557&amp;BO1557&amp;BP1557&amp;BQ1557&amp;BR1557&amp;BS1557&amp;BT1557&amp;BU1557&amp;BV1557&amp;BW1557&amp;BX1557&amp;BY1557&amp;BZ1557&lt;&gt;"","V10Issue","V10Clean")</f>
        <v>V10Clean</v>
      </c>
      <c r="CB1557" s="65"/>
    </row>
    <row r="1558" spans="1:80" x14ac:dyDescent="0.25">
      <c r="A1558" s="50"/>
      <c r="B1558" s="77"/>
      <c r="C1558" s="77"/>
      <c r="D1558" s="77"/>
      <c r="E1558" s="77"/>
      <c r="F1558" s="77"/>
      <c r="G1558" s="77"/>
      <c r="H1558" s="77"/>
      <c r="I1558" s="77"/>
      <c r="J1558" s="77"/>
      <c r="K1558" s="77"/>
      <c r="L1558" s="77"/>
      <c r="M1558" s="77"/>
      <c r="N1558" s="77"/>
      <c r="O1558" s="77"/>
      <c r="P1558" s="77"/>
      <c r="Q1558" s="50"/>
      <c r="R1558" s="65"/>
      <c r="S1558" s="67"/>
      <c r="T1558" s="67"/>
      <c r="U1558" s="67"/>
      <c r="V1558" s="67"/>
      <c r="W1558" s="67"/>
      <c r="X1558" s="67"/>
      <c r="Y1558" s="67"/>
      <c r="Z1558" s="67"/>
      <c r="AA1558" s="67"/>
      <c r="AB1558" s="67"/>
      <c r="AC1558" s="67"/>
      <c r="AD1558" s="67"/>
      <c r="AE1558" s="67"/>
      <c r="AF1558" s="67"/>
      <c r="AG1558" s="67"/>
      <c r="AH1558" s="67"/>
      <c r="AI1558" s="67"/>
      <c r="AK1558" s="67"/>
      <c r="AL1558" s="67"/>
      <c r="AM1558" s="67"/>
      <c r="AN1558" s="63" t="s">
        <v>4789</v>
      </c>
      <c r="AO1558" s="67"/>
      <c r="AP1558" s="67"/>
      <c r="AQ1558" s="67"/>
      <c r="AR1558" s="67"/>
      <c r="AS1558" s="67"/>
      <c r="AT1558" s="67"/>
      <c r="AU1558" s="67"/>
      <c r="AV1558" s="67"/>
      <c r="AW1558" s="67"/>
      <c r="AX1558" s="67"/>
      <c r="AY1558" s="67"/>
      <c r="AZ1558" s="37" t="str">
        <f>IFERROR(IF(COUNTA(H1558,I1558,J1558)=3,DATE(J1558,MATCH(I1558,{"Jan";"Feb";"Mar";"Apr";"May";"Jun";"Jul";"Aug";"Sep";"Oct";"Nov";"Dec"},0),H1558),""),"")</f>
        <v/>
      </c>
      <c r="CB1558" s="65"/>
    </row>
    <row r="1559" spans="1:80" x14ac:dyDescent="0.25">
      <c r="A1559" s="50"/>
      <c r="B1559" s="5"/>
      <c r="C1559" s="7"/>
      <c r="D1559" s="7"/>
      <c r="E1559" s="7"/>
      <c r="F1559" s="7"/>
      <c r="G1559" s="5"/>
      <c r="H1559" s="12" t="s">
        <v>92</v>
      </c>
      <c r="I1559" s="5"/>
      <c r="J1559" s="5"/>
      <c r="K1559" s="5"/>
      <c r="L1559" s="50"/>
      <c r="M1559" s="5"/>
      <c r="N1559" s="5"/>
      <c r="O1559" s="5"/>
      <c r="P1559" s="5"/>
      <c r="Q1559" s="50"/>
      <c r="R1559" s="65"/>
      <c r="S1559" s="67"/>
      <c r="T1559" s="67"/>
      <c r="U1559" s="67"/>
      <c r="V1559" s="67"/>
      <c r="W1559" s="67"/>
      <c r="X1559" s="67"/>
      <c r="Y1559" s="67"/>
      <c r="Z1559" s="67"/>
      <c r="AA1559" s="67"/>
      <c r="AB1559" s="67"/>
      <c r="AC1559" s="67"/>
      <c r="AD1559" s="67"/>
      <c r="AE1559" s="67"/>
      <c r="AF1559" s="67"/>
      <c r="AG1559" s="67"/>
      <c r="AH1559" s="67"/>
      <c r="AI1559" s="67"/>
      <c r="AK1559" s="67"/>
      <c r="AL1559" s="67"/>
      <c r="AM1559" s="67"/>
      <c r="AN1559" s="63" t="s">
        <v>4790</v>
      </c>
      <c r="AO1559" s="67"/>
      <c r="AP1559" s="67"/>
      <c r="AQ1559" s="67"/>
      <c r="AR1559" s="67"/>
      <c r="AS1559" s="67"/>
      <c r="AT1559" s="67"/>
      <c r="AU1559" s="67"/>
      <c r="AV1559" s="67"/>
      <c r="AW1559" s="67"/>
      <c r="AX1559" s="67"/>
      <c r="AY1559" s="67"/>
      <c r="AZ1559" s="37" t="str">
        <f>IFERROR(IF(COUNTA(H1559,I1559,J1559)=3,DATE(J1559,MATCH(I1559,{"Jan";"Feb";"Mar";"Apr";"May";"Jun";"Jul";"Aug";"Sep";"Oct";"Nov";"Dec"},0),H1559),""),"")</f>
        <v/>
      </c>
      <c r="CB1559" s="65"/>
    </row>
    <row r="1560" spans="1:80" x14ac:dyDescent="0.25">
      <c r="A1560" s="50"/>
      <c r="B1560" s="5"/>
      <c r="C1560" s="7" t="s">
        <v>35</v>
      </c>
      <c r="D1560" s="7" t="s">
        <v>36</v>
      </c>
      <c r="E1560" s="7"/>
      <c r="F1560" s="7" t="s">
        <v>315</v>
      </c>
      <c r="G1560" s="5"/>
      <c r="H1560" s="7" t="s">
        <v>47</v>
      </c>
      <c r="I1560" s="7" t="s">
        <v>48</v>
      </c>
      <c r="J1560" s="7" t="s">
        <v>49</v>
      </c>
      <c r="K1560" s="5"/>
      <c r="L1560" s="50"/>
      <c r="M1560" s="5"/>
      <c r="N1560" s="5"/>
      <c r="O1560" s="5"/>
      <c r="P1560" s="5"/>
      <c r="Q1560" s="50"/>
      <c r="R1560" s="65"/>
      <c r="S1560" s="67"/>
      <c r="T1560" s="67"/>
      <c r="U1560" s="67"/>
      <c r="V1560" s="67"/>
      <c r="W1560" s="67"/>
      <c r="X1560" s="67"/>
      <c r="Y1560" s="67"/>
      <c r="Z1560" s="67"/>
      <c r="AA1560" s="67"/>
      <c r="AB1560" s="67"/>
      <c r="AC1560" s="67"/>
      <c r="AD1560" s="67"/>
      <c r="AE1560" s="67"/>
      <c r="AF1560" s="67"/>
      <c r="AG1560" s="67"/>
      <c r="AH1560" s="67"/>
      <c r="AI1560" s="67"/>
      <c r="AK1560" s="67"/>
      <c r="AL1560" s="67"/>
      <c r="AM1560" s="67"/>
      <c r="AN1560" s="63" t="s">
        <v>4791</v>
      </c>
      <c r="AO1560" s="67"/>
      <c r="AP1560" s="67"/>
      <c r="AQ1560" s="67"/>
      <c r="AR1560" s="67"/>
      <c r="AS1560" s="67"/>
      <c r="AT1560" s="67"/>
      <c r="AU1560" s="67"/>
      <c r="AV1560" s="67"/>
      <c r="AW1560" s="67"/>
      <c r="AX1560" s="67"/>
      <c r="AY1560" s="67"/>
      <c r="AZ1560" s="37" t="str">
        <f>IFERROR(IF(COUNTA(H1560,I1560,J1560)=3,DATE(J1560,MATCH(I1560,{"Jan";"Feb";"Mar";"Apr";"May";"Jun";"Jul";"Aug";"Sep";"Oct";"Nov";"Dec"},0),H1560),""),"")</f>
        <v/>
      </c>
      <c r="CB1560" s="65"/>
    </row>
    <row r="1561" spans="1:80" x14ac:dyDescent="0.25">
      <c r="A1561" s="50"/>
      <c r="B1561" s="39" t="str">
        <f xml:space="preserve"> C1518&amp;"  Target Lesion (T7)"</f>
        <v>V10  Target Lesion (T7)</v>
      </c>
      <c r="C1561" s="16"/>
      <c r="D1561" s="15" t="s">
        <v>9</v>
      </c>
      <c r="E1561" s="5"/>
      <c r="F1561" s="17"/>
      <c r="G1561" s="5"/>
      <c r="H1561" s="32"/>
      <c r="I1561" s="32"/>
      <c r="J1561" s="32"/>
      <c r="K1561" s="5"/>
      <c r="L1561" s="50"/>
      <c r="M1561" s="50"/>
      <c r="N1561" s="50"/>
      <c r="O1561" s="50"/>
      <c r="P1561" s="50"/>
      <c r="Q1561" s="50"/>
      <c r="R1561" s="65"/>
      <c r="S1561" s="67"/>
      <c r="T1561" s="67"/>
      <c r="U1561" s="67"/>
      <c r="V1561" s="67"/>
      <c r="W1561" s="67"/>
      <c r="X1561" s="67"/>
      <c r="Y1561" s="67"/>
      <c r="Z1561" s="67"/>
      <c r="AA1561" s="67"/>
      <c r="AB1561" s="67"/>
      <c r="AC1561" s="67"/>
      <c r="AD1561" s="67"/>
      <c r="AE1561" s="67"/>
      <c r="AF1561" s="67"/>
      <c r="AG1561" s="67"/>
      <c r="AH1561" s="67"/>
      <c r="AI1561" s="67"/>
      <c r="AK1561" s="67"/>
      <c r="AL1561" s="67"/>
      <c r="AM1561" s="67"/>
      <c r="AN1561" s="63" t="s">
        <v>4792</v>
      </c>
      <c r="AO1561" s="67"/>
      <c r="AP1561" s="67"/>
      <c r="AQ1561" s="67"/>
      <c r="AR1561" s="67"/>
      <c r="AS1561" s="67"/>
      <c r="AT1561" s="67"/>
      <c r="AU1561" s="67"/>
      <c r="AV1561" s="67"/>
      <c r="AW1561" s="67"/>
      <c r="AX1561" s="67"/>
      <c r="AY1561" s="67"/>
      <c r="AZ1561" s="37" t="str">
        <f>IFERROR(IF(COUNTA(H1561,I1561,J1561)=3,DATE(J1561,MATCH(I1561,{"Jan";"Feb";"Mar";"Apr";"May";"Jun";"Jul";"Aug";"Sep";"Oct";"Nov";"Dec"},0),H1561),""),"")</f>
        <v/>
      </c>
      <c r="CB1561" s="65"/>
    </row>
    <row r="1562" spans="1:80" x14ac:dyDescent="0.25">
      <c r="A1562" s="50"/>
      <c r="B1562" s="8" t="s">
        <v>1660</v>
      </c>
      <c r="C1562" s="8" t="s">
        <v>1661</v>
      </c>
      <c r="D1562" s="8" t="s">
        <v>1662</v>
      </c>
      <c r="E1562" s="9"/>
      <c r="F1562" s="8" t="s">
        <v>1663</v>
      </c>
      <c r="G1562" s="9"/>
      <c r="H1562" s="8" t="s">
        <v>1664</v>
      </c>
      <c r="I1562" s="8" t="s">
        <v>1665</v>
      </c>
      <c r="J1562" s="8" t="s">
        <v>1666</v>
      </c>
      <c r="K1562" s="5"/>
      <c r="L1562" s="40"/>
      <c r="M1562" s="41"/>
      <c r="N1562" s="40"/>
      <c r="O1562" s="41"/>
      <c r="P1562" s="40"/>
      <c r="Q1562" s="50"/>
      <c r="R1562" s="65"/>
      <c r="S1562" s="67"/>
      <c r="T1562" s="67"/>
      <c r="U1562" s="67"/>
      <c r="V1562" s="67"/>
      <c r="W1562" s="67"/>
      <c r="X1562" s="67"/>
      <c r="Y1562" s="67"/>
      <c r="Z1562" s="67"/>
      <c r="AA1562" s="67"/>
      <c r="AB1562" s="67"/>
      <c r="AC1562" s="67"/>
      <c r="AD1562" s="67"/>
      <c r="AE1562" s="67"/>
      <c r="AF1562" s="67"/>
      <c r="AG1562" s="67"/>
      <c r="AH1562" s="67"/>
      <c r="AI1562" s="67"/>
      <c r="AK1562" s="67"/>
      <c r="AL1562" s="67"/>
      <c r="AM1562" s="67"/>
      <c r="AN1562" s="63" t="s">
        <v>4793</v>
      </c>
      <c r="AO1562" s="67"/>
      <c r="AP1562" s="67"/>
      <c r="AQ1562" s="67"/>
      <c r="AR1562" s="67"/>
      <c r="AS1562" s="67"/>
      <c r="AT1562" s="67"/>
      <c r="AU1562" s="67"/>
      <c r="AV1562" s="67"/>
      <c r="AW1562" s="67"/>
      <c r="AX1562" s="67"/>
      <c r="AY1562" s="67"/>
      <c r="AZ1562" s="37" t="str">
        <f>IFERROR(IF(COUNTA(H1562,I1562,J1562)=3,DATE(J1562,MATCH(I1562,{"Jan";"Feb";"Mar";"Apr";"May";"Jun";"Jul";"Aug";"Sep";"Oct";"Nov";"Dec"},0),H1562),""),"")</f>
        <v/>
      </c>
      <c r="CB1562" s="65"/>
    </row>
    <row r="1563" spans="1:80" x14ac:dyDescent="0.25">
      <c r="A1563" s="50"/>
      <c r="B1563" s="76" t="str">
        <f ca="1">BA1563&amp;BB1563&amp;BC1563&amp;BD1563&amp;BE1563&amp;BF1563&amp;BG1563&amp;BH1563&amp;BI1563&amp;BJ1563&amp;BK1563&amp;BL1563&amp;BM1563</f>
        <v/>
      </c>
      <c r="C1563" s="77"/>
      <c r="D1563" s="77"/>
      <c r="E1563" s="77"/>
      <c r="F1563" s="77"/>
      <c r="G1563" s="77"/>
      <c r="H1563" s="77"/>
      <c r="I1563" s="77"/>
      <c r="J1563" s="77"/>
      <c r="K1563" s="77"/>
      <c r="L1563" s="77"/>
      <c r="M1563" s="77"/>
      <c r="N1563" s="77"/>
      <c r="O1563" s="77"/>
      <c r="P1563" s="77"/>
      <c r="Q1563" s="50"/>
      <c r="R1563" s="65"/>
      <c r="S1563" s="67"/>
      <c r="T1563" s="67"/>
      <c r="U1563" s="67"/>
      <c r="V1563" s="67"/>
      <c r="W1563" s="67"/>
      <c r="X1563" s="67"/>
      <c r="Y1563" s="67"/>
      <c r="Z1563" s="67"/>
      <c r="AA1563" s="67"/>
      <c r="AB1563" s="67"/>
      <c r="AC1563" s="67"/>
      <c r="AD1563" s="67"/>
      <c r="AE1563" s="67"/>
      <c r="AF1563" s="67"/>
      <c r="AG1563" s="67"/>
      <c r="AH1563" s="67"/>
      <c r="AI1563" s="67"/>
      <c r="AK1563" s="67"/>
      <c r="AL1563" s="67"/>
      <c r="AM1563" s="67"/>
      <c r="AN1563" s="63" t="s">
        <v>4794</v>
      </c>
      <c r="AO1563" s="67"/>
      <c r="AP1563" s="67"/>
      <c r="AQ1563" s="67"/>
      <c r="AR1563" s="67"/>
      <c r="AS1563" s="67"/>
      <c r="AT1563" s="67"/>
      <c r="AU1563" s="67"/>
      <c r="AV1563" s="67"/>
      <c r="AW1563" s="67"/>
      <c r="AX1563" s="67"/>
      <c r="AY1563" s="67"/>
      <c r="AZ1563" s="37" t="str">
        <f>IFERROR(IF(COUNTA(H1563,I1563,J1563)=3,DATE(J1563,MATCH(I1563,{"Jan";"Feb";"Mar";"Apr";"May";"Jun";"Jul";"Aug";"Sep";"Oct";"Nov";"Dec"},0),H1563),""),"")</f>
        <v/>
      </c>
      <c r="BA1563" s="37" t="str">
        <f>IF(AND(C1521="",H1561="",C1561&lt;&gt;""),"Please enter a complete visit or assessment date.  ","")</f>
        <v/>
      </c>
      <c r="BB1563" s="37" t="str">
        <f>IF(C1561="","",IF(AND(COUNTA(C1521,D1521,E1521)&gt;1,COUNTA(C1521,D1521,E1521)&lt;3),"Please enter a complete visit date.  ",IF(COUNTA(C1521,D1521,E1521)=0,"",IF(COUNTIF(AN$2:AN$7306,C1521&amp;D1521&amp;E1521)&gt;0,"","Enter a valid visit date.  "))))</f>
        <v/>
      </c>
      <c r="BC1563" s="37" t="str">
        <f>IF(AND(COUNTA(H1561,I1561,J1561)&gt;1,COUNTA(H1561,I1561,J1561)&lt;3),"Please enter a complete assessment date.  ",IF(COUNTA(H1561,I1561,J1561)=0,"",IF(COUNTIF(AN$2:AN$7306,H1561&amp;I1561&amp;J1561)&gt;0,"","Enter a valid assessment date.  ")))</f>
        <v/>
      </c>
      <c r="BD1563" s="37" t="str">
        <f t="shared" ref="BD1563" si="777">IF(AND(C1561="",H1561&amp;I1561&amp;H1561&amp;J1561&lt;&gt;""),"Information on this lesion exists, but no evaluation result is entered.  ","")</f>
        <v/>
      </c>
      <c r="BE1563" s="37" t="str">
        <f ca="1">IF(C1561="","",IF(AZ1521="","",IF(AZ1521&gt;NOW(),"Visit date is in the future.  ","")))</f>
        <v/>
      </c>
      <c r="BF1563" s="37" t="str">
        <f t="shared" ref="BF1563" ca="1" si="778">IF(AZ1561&lt;&gt;"",IF(AZ1561&gt;NOW(),"Assessment date is in the future.  ",""),"")</f>
        <v/>
      </c>
      <c r="BG1563" s="37" t="str">
        <f t="shared" ref="BG1563" si="779">IF(AND(C1561&lt;&gt;"",F1561&lt;&gt;""),"The result cannot be provided if indicated as Not Done.  ","")</f>
        <v/>
      </c>
      <c r="BH1563" s="37" t="str">
        <f>IF(AZ1521="","",IF(AZ1521&lt;=AZ1515,"Visit date is not after visit or assessment dates in the prior visit.  ",""))</f>
        <v/>
      </c>
      <c r="BI1563" s="37" t="str">
        <f>IF(AZ1561&lt;&gt;"",IF(AZ1561&lt;=AZ1515,"Assessment date is not after visit or assessment dates in the prior visit.  ",""),"")</f>
        <v/>
      </c>
      <c r="BJ1563" s="37" t="str">
        <f>IF(AND(C1518="",OR(C1561&lt;&gt;"",F1561&lt;&gt;"")),"The Visit ID is missing.  ","")</f>
        <v/>
      </c>
      <c r="BK1563" s="37" t="str">
        <f>IF(AND(OR(C1561&lt;&gt;"",F1561&lt;&gt;""),C$55=""),"No V0 lesion information exists for this same lesion (if you are adding a NEW lesion, go to New Lesion section).  ","")</f>
        <v/>
      </c>
      <c r="BL1563" s="37" t="str">
        <f t="shared" ref="BL1563" si="780">IF(AND(C1561&lt;&gt;"",D1561=""),"Select a Unit.  ","")</f>
        <v/>
      </c>
      <c r="BM1563" s="37" t="str">
        <f>IF(AND(C1561&lt;&gt;"",COUNTIF(AJ$2:AJ$21,C1518)&gt;1),"Visit ID already used.  ","")</f>
        <v/>
      </c>
      <c r="CA1563" s="37" t="str">
        <f ca="1">IF(BA1563&amp;BB1563&amp;BC1563&amp;BD1563&amp;BE1563&amp;BF1563&amp;BG1563&amp;BH1563&amp;BI1563&amp;BJ1563&amp;BK1563&amp;BL1563&amp;BM1563&amp;BN1563&amp;BO1563&amp;BP1563&amp;BQ1563&amp;BR1563&amp;BS1563&amp;BT1563&amp;BU1563&amp;BV1563&amp;BW1563&amp;BX1563&amp;BY1563&amp;BZ1563&lt;&gt;"","V10Issue","V10Clean")</f>
        <v>V10Clean</v>
      </c>
      <c r="CB1563" s="65"/>
    </row>
    <row r="1564" spans="1:80" x14ac:dyDescent="0.25">
      <c r="A1564" s="50"/>
      <c r="B1564" s="77"/>
      <c r="C1564" s="77"/>
      <c r="D1564" s="77"/>
      <c r="E1564" s="77"/>
      <c r="F1564" s="77"/>
      <c r="G1564" s="77"/>
      <c r="H1564" s="77"/>
      <c r="I1564" s="77"/>
      <c r="J1564" s="77"/>
      <c r="K1564" s="77"/>
      <c r="L1564" s="77"/>
      <c r="M1564" s="77"/>
      <c r="N1564" s="77"/>
      <c r="O1564" s="77"/>
      <c r="P1564" s="77"/>
      <c r="Q1564" s="50"/>
      <c r="R1564" s="65"/>
      <c r="S1564" s="67"/>
      <c r="T1564" s="67"/>
      <c r="U1564" s="67"/>
      <c r="V1564" s="67"/>
      <c r="W1564" s="67"/>
      <c r="X1564" s="67"/>
      <c r="Y1564" s="67"/>
      <c r="Z1564" s="67"/>
      <c r="AA1564" s="67"/>
      <c r="AB1564" s="67"/>
      <c r="AC1564" s="67"/>
      <c r="AD1564" s="67"/>
      <c r="AE1564" s="67"/>
      <c r="AF1564" s="67"/>
      <c r="AG1564" s="67"/>
      <c r="AH1564" s="67"/>
      <c r="AI1564" s="67"/>
      <c r="AK1564" s="67"/>
      <c r="AL1564" s="67"/>
      <c r="AM1564" s="67"/>
      <c r="AN1564" s="63" t="s">
        <v>4795</v>
      </c>
      <c r="AO1564" s="67"/>
      <c r="AP1564" s="67"/>
      <c r="AQ1564" s="67"/>
      <c r="AR1564" s="67"/>
      <c r="AS1564" s="67"/>
      <c r="AT1564" s="67"/>
      <c r="AU1564" s="67"/>
      <c r="AV1564" s="67"/>
      <c r="AW1564" s="67"/>
      <c r="AX1564" s="67"/>
      <c r="AY1564" s="67"/>
      <c r="AZ1564" s="37" t="str">
        <f>IFERROR(IF(COUNTA(H1564,I1564,J1564)=3,DATE(J1564,MATCH(I1564,{"Jan";"Feb";"Mar";"Apr";"May";"Jun";"Jul";"Aug";"Sep";"Oct";"Nov";"Dec"},0),H1564),""),"")</f>
        <v/>
      </c>
      <c r="CB1564" s="65"/>
    </row>
    <row r="1565" spans="1:80" x14ac:dyDescent="0.25">
      <c r="A1565" s="50"/>
      <c r="B1565" s="5"/>
      <c r="C1565" s="7"/>
      <c r="D1565" s="7"/>
      <c r="E1565" s="7"/>
      <c r="F1565" s="7"/>
      <c r="G1565" s="5"/>
      <c r="H1565" s="12" t="s">
        <v>92</v>
      </c>
      <c r="I1565" s="5"/>
      <c r="J1565" s="5"/>
      <c r="K1565" s="5"/>
      <c r="L1565" s="50"/>
      <c r="M1565" s="5"/>
      <c r="N1565" s="5"/>
      <c r="O1565" s="5"/>
      <c r="P1565" s="5"/>
      <c r="Q1565" s="50"/>
      <c r="R1565" s="65"/>
      <c r="S1565" s="67"/>
      <c r="T1565" s="67"/>
      <c r="U1565" s="67"/>
      <c r="V1565" s="67"/>
      <c r="W1565" s="67"/>
      <c r="X1565" s="67"/>
      <c r="Y1565" s="67"/>
      <c r="Z1565" s="67"/>
      <c r="AA1565" s="67"/>
      <c r="AB1565" s="67"/>
      <c r="AC1565" s="67"/>
      <c r="AD1565" s="67"/>
      <c r="AE1565" s="67"/>
      <c r="AF1565" s="67"/>
      <c r="AG1565" s="67"/>
      <c r="AH1565" s="67"/>
      <c r="AI1565" s="67"/>
      <c r="AK1565" s="67"/>
      <c r="AL1565" s="67"/>
      <c r="AM1565" s="67"/>
      <c r="AN1565" s="63" t="s">
        <v>4796</v>
      </c>
      <c r="AO1565" s="67"/>
      <c r="AP1565" s="67"/>
      <c r="AQ1565" s="67"/>
      <c r="AR1565" s="67"/>
      <c r="AS1565" s="67"/>
      <c r="AT1565" s="67"/>
      <c r="AU1565" s="67"/>
      <c r="AV1565" s="67"/>
      <c r="AW1565" s="67"/>
      <c r="AX1565" s="67"/>
      <c r="AY1565" s="67"/>
      <c r="AZ1565" s="37" t="str">
        <f>IFERROR(IF(COUNTA(H1565,I1565,J1565)=3,DATE(J1565,MATCH(I1565,{"Jan";"Feb";"Mar";"Apr";"May";"Jun";"Jul";"Aug";"Sep";"Oct";"Nov";"Dec"},0),H1565),""),"")</f>
        <v/>
      </c>
      <c r="CB1565" s="65"/>
    </row>
    <row r="1566" spans="1:80" x14ac:dyDescent="0.25">
      <c r="A1566" s="50"/>
      <c r="B1566" s="5"/>
      <c r="C1566" s="7" t="s">
        <v>35</v>
      </c>
      <c r="D1566" s="7" t="s">
        <v>36</v>
      </c>
      <c r="E1566" s="7"/>
      <c r="F1566" s="7" t="s">
        <v>315</v>
      </c>
      <c r="G1566" s="5"/>
      <c r="H1566" s="7" t="s">
        <v>47</v>
      </c>
      <c r="I1566" s="7" t="s">
        <v>48</v>
      </c>
      <c r="J1566" s="7" t="s">
        <v>49</v>
      </c>
      <c r="K1566" s="5"/>
      <c r="L1566" s="50"/>
      <c r="M1566" s="5"/>
      <c r="N1566" s="5"/>
      <c r="O1566" s="5"/>
      <c r="P1566" s="5"/>
      <c r="Q1566" s="50"/>
      <c r="R1566" s="65"/>
      <c r="S1566" s="67"/>
      <c r="T1566" s="67"/>
      <c r="U1566" s="67"/>
      <c r="V1566" s="67"/>
      <c r="W1566" s="67"/>
      <c r="X1566" s="67"/>
      <c r="Y1566" s="67"/>
      <c r="Z1566" s="67"/>
      <c r="AA1566" s="67"/>
      <c r="AB1566" s="67"/>
      <c r="AC1566" s="67"/>
      <c r="AD1566" s="67"/>
      <c r="AE1566" s="67"/>
      <c r="AF1566" s="67"/>
      <c r="AG1566" s="67"/>
      <c r="AH1566" s="67"/>
      <c r="AI1566" s="67"/>
      <c r="AK1566" s="67"/>
      <c r="AL1566" s="67"/>
      <c r="AM1566" s="67"/>
      <c r="AN1566" s="63" t="s">
        <v>4797</v>
      </c>
      <c r="AO1566" s="67"/>
      <c r="AP1566" s="67"/>
      <c r="AQ1566" s="67"/>
      <c r="AR1566" s="67"/>
      <c r="AS1566" s="67"/>
      <c r="AT1566" s="67"/>
      <c r="AU1566" s="67"/>
      <c r="AV1566" s="67"/>
      <c r="AW1566" s="67"/>
      <c r="AX1566" s="67"/>
      <c r="AY1566" s="67"/>
      <c r="AZ1566" s="37" t="str">
        <f>IFERROR(IF(COUNTA(H1566,I1566,J1566)=3,DATE(J1566,MATCH(I1566,{"Jan";"Feb";"Mar";"Apr";"May";"Jun";"Jul";"Aug";"Sep";"Oct";"Nov";"Dec"},0),H1566),""),"")</f>
        <v/>
      </c>
      <c r="CB1566" s="65"/>
    </row>
    <row r="1567" spans="1:80" x14ac:dyDescent="0.25">
      <c r="A1567" s="50"/>
      <c r="B1567" s="39" t="str">
        <f xml:space="preserve"> C1518&amp;"  Target Lesion (T8)"</f>
        <v>V10  Target Lesion (T8)</v>
      </c>
      <c r="C1567" s="16"/>
      <c r="D1567" s="15" t="s">
        <v>9</v>
      </c>
      <c r="E1567" s="5"/>
      <c r="F1567" s="17"/>
      <c r="G1567" s="5"/>
      <c r="H1567" s="32"/>
      <c r="I1567" s="32"/>
      <c r="J1567" s="32"/>
      <c r="K1567" s="5"/>
      <c r="L1567" s="50"/>
      <c r="M1567" s="50"/>
      <c r="N1567" s="50"/>
      <c r="O1567" s="50"/>
      <c r="P1567" s="50"/>
      <c r="Q1567" s="50"/>
      <c r="R1567" s="65"/>
      <c r="S1567" s="67"/>
      <c r="T1567" s="67"/>
      <c r="U1567" s="67"/>
      <c r="V1567" s="67"/>
      <c r="W1567" s="67"/>
      <c r="X1567" s="67"/>
      <c r="Y1567" s="67"/>
      <c r="Z1567" s="67"/>
      <c r="AA1567" s="67"/>
      <c r="AB1567" s="67"/>
      <c r="AC1567" s="67"/>
      <c r="AD1567" s="67"/>
      <c r="AE1567" s="67"/>
      <c r="AF1567" s="67"/>
      <c r="AG1567" s="67"/>
      <c r="AH1567" s="67"/>
      <c r="AI1567" s="67"/>
      <c r="AK1567" s="67"/>
      <c r="AL1567" s="67"/>
      <c r="AM1567" s="67"/>
      <c r="AN1567" s="63" t="s">
        <v>4798</v>
      </c>
      <c r="AO1567" s="67"/>
      <c r="AP1567" s="67"/>
      <c r="AQ1567" s="67"/>
      <c r="AR1567" s="67"/>
      <c r="AS1567" s="67"/>
      <c r="AT1567" s="67"/>
      <c r="AU1567" s="67"/>
      <c r="AV1567" s="67"/>
      <c r="AW1567" s="67"/>
      <c r="AX1567" s="67"/>
      <c r="AY1567" s="67"/>
      <c r="AZ1567" s="37" t="str">
        <f>IFERROR(IF(COUNTA(H1567,I1567,J1567)=3,DATE(J1567,MATCH(I1567,{"Jan";"Feb";"Mar";"Apr";"May";"Jun";"Jul";"Aug";"Sep";"Oct";"Nov";"Dec"},0),H1567),""),"")</f>
        <v/>
      </c>
      <c r="CB1567" s="65"/>
    </row>
    <row r="1568" spans="1:80" x14ac:dyDescent="0.25">
      <c r="A1568" s="50"/>
      <c r="B1568" s="8" t="s">
        <v>1667</v>
      </c>
      <c r="C1568" s="8" t="s">
        <v>1668</v>
      </c>
      <c r="D1568" s="8" t="s">
        <v>1669</v>
      </c>
      <c r="E1568" s="9"/>
      <c r="F1568" s="8" t="s">
        <v>1670</v>
      </c>
      <c r="G1568" s="9"/>
      <c r="H1568" s="8" t="s">
        <v>1671</v>
      </c>
      <c r="I1568" s="8" t="s">
        <v>1672</v>
      </c>
      <c r="J1568" s="8" t="s">
        <v>1673</v>
      </c>
      <c r="K1568" s="5"/>
      <c r="L1568" s="40"/>
      <c r="M1568" s="41"/>
      <c r="N1568" s="40"/>
      <c r="O1568" s="41"/>
      <c r="P1568" s="40"/>
      <c r="Q1568" s="50"/>
      <c r="R1568" s="65"/>
      <c r="S1568" s="67"/>
      <c r="T1568" s="67"/>
      <c r="U1568" s="67"/>
      <c r="V1568" s="67"/>
      <c r="W1568" s="67"/>
      <c r="X1568" s="67"/>
      <c r="Y1568" s="67"/>
      <c r="Z1568" s="67"/>
      <c r="AA1568" s="67"/>
      <c r="AB1568" s="67"/>
      <c r="AC1568" s="67"/>
      <c r="AD1568" s="67"/>
      <c r="AE1568" s="67"/>
      <c r="AF1568" s="67"/>
      <c r="AG1568" s="67"/>
      <c r="AH1568" s="67"/>
      <c r="AI1568" s="67"/>
      <c r="AK1568" s="67"/>
      <c r="AL1568" s="67"/>
      <c r="AM1568" s="67"/>
      <c r="AN1568" s="63" t="s">
        <v>4799</v>
      </c>
      <c r="AO1568" s="67"/>
      <c r="AP1568" s="67"/>
      <c r="AQ1568" s="67"/>
      <c r="AR1568" s="67"/>
      <c r="AS1568" s="67"/>
      <c r="AT1568" s="67"/>
      <c r="AU1568" s="67"/>
      <c r="AV1568" s="67"/>
      <c r="AW1568" s="67"/>
      <c r="AX1568" s="67"/>
      <c r="AY1568" s="67"/>
      <c r="AZ1568" s="37" t="str">
        <f>IFERROR(IF(COUNTA(H1568,I1568,J1568)=3,DATE(J1568,MATCH(I1568,{"Jan";"Feb";"Mar";"Apr";"May";"Jun";"Jul";"Aug";"Sep";"Oct";"Nov";"Dec"},0),H1568),""),"")</f>
        <v/>
      </c>
      <c r="CB1568" s="65"/>
    </row>
    <row r="1569" spans="1:80" x14ac:dyDescent="0.25">
      <c r="A1569" s="50"/>
      <c r="B1569" s="76" t="str">
        <f ca="1">BA1569&amp;BB1569&amp;BC1569&amp;BD1569&amp;BE1569&amp;BF1569&amp;BG1569&amp;BH1569&amp;BI1569&amp;BJ1569&amp;BK1569&amp;BL1569&amp;BM1569</f>
        <v/>
      </c>
      <c r="C1569" s="77"/>
      <c r="D1569" s="77"/>
      <c r="E1569" s="77"/>
      <c r="F1569" s="77"/>
      <c r="G1569" s="77"/>
      <c r="H1569" s="77"/>
      <c r="I1569" s="77"/>
      <c r="J1569" s="77"/>
      <c r="K1569" s="77"/>
      <c r="L1569" s="77"/>
      <c r="M1569" s="77"/>
      <c r="N1569" s="77"/>
      <c r="O1569" s="77"/>
      <c r="P1569" s="77"/>
      <c r="Q1569" s="50"/>
      <c r="R1569" s="65"/>
      <c r="S1569" s="67"/>
      <c r="T1569" s="67"/>
      <c r="U1569" s="67"/>
      <c r="V1569" s="67"/>
      <c r="W1569" s="67"/>
      <c r="X1569" s="67"/>
      <c r="Y1569" s="67"/>
      <c r="Z1569" s="67"/>
      <c r="AA1569" s="67"/>
      <c r="AB1569" s="67"/>
      <c r="AC1569" s="67"/>
      <c r="AD1569" s="67"/>
      <c r="AE1569" s="67"/>
      <c r="AF1569" s="67"/>
      <c r="AG1569" s="67"/>
      <c r="AH1569" s="67"/>
      <c r="AI1569" s="67"/>
      <c r="AK1569" s="67"/>
      <c r="AL1569" s="67"/>
      <c r="AM1569" s="67"/>
      <c r="AN1569" s="63" t="s">
        <v>4800</v>
      </c>
      <c r="AO1569" s="67"/>
      <c r="AP1569" s="67"/>
      <c r="AQ1569" s="67"/>
      <c r="AR1569" s="67"/>
      <c r="AS1569" s="67"/>
      <c r="AT1569" s="67"/>
      <c r="AU1569" s="67"/>
      <c r="AV1569" s="67"/>
      <c r="AW1569" s="67"/>
      <c r="AX1569" s="67"/>
      <c r="AY1569" s="67"/>
      <c r="AZ1569" s="37" t="str">
        <f>IFERROR(IF(COUNTA(H1569,I1569,J1569)=3,DATE(J1569,MATCH(I1569,{"Jan";"Feb";"Mar";"Apr";"May";"Jun";"Jul";"Aug";"Sep";"Oct";"Nov";"Dec"},0),H1569),""),"")</f>
        <v/>
      </c>
      <c r="BA1569" s="37" t="str">
        <f>IF(AND(C1521="",H1567="",C1567&lt;&gt;""),"Please enter a complete visit or assessment date.  ","")</f>
        <v/>
      </c>
      <c r="BB1569" s="37" t="str">
        <f>IF(C1567="","",IF(AND(COUNTA(C1521,D1521,E1521)&gt;1,COUNTA(C1521,D1521,E1521)&lt;3),"Please enter a complete visit date.  ",IF(COUNTA(C1521,D1521,E1521)=0,"",IF(COUNTIF(AN$2:AN$7306,C1521&amp;D1521&amp;E1521)&gt;0,"","Enter a valid visit date.  "))))</f>
        <v/>
      </c>
      <c r="BC1569" s="37" t="str">
        <f>IF(AND(COUNTA(H1567,I1567,J1567)&gt;1,COUNTA(H1567,I1567,J1567)&lt;3),"Please enter a complete assessment date.  ",IF(COUNTA(H1567,I1567,J1567)=0,"",IF(COUNTIF(AN$2:AN$7306,H1567&amp;I1567&amp;J1567)&gt;0,"","Enter a valid assessment date.  ")))</f>
        <v/>
      </c>
      <c r="BD1569" s="37" t="str">
        <f t="shared" ref="BD1569" si="781">IF(AND(C1567="",H1567&amp;I1567&amp;H1567&amp;J1567&lt;&gt;""),"Information on this lesion exists, but no evaluation result is entered.  ","")</f>
        <v/>
      </c>
      <c r="BE1569" s="37" t="str">
        <f ca="1">IF(C1567="","",IF(AZ1521="","",IF(AZ1521&gt;NOW(),"Visit date is in the future.  ","")))</f>
        <v/>
      </c>
      <c r="BF1569" s="37" t="str">
        <f t="shared" ref="BF1569" ca="1" si="782">IF(AZ1567&lt;&gt;"",IF(AZ1567&gt;NOW(),"Assessment date is in the future.  ",""),"")</f>
        <v/>
      </c>
      <c r="BG1569" s="37" t="str">
        <f t="shared" ref="BG1569" si="783">IF(AND(C1567&lt;&gt;"",F1567&lt;&gt;""),"The result cannot be provided if indicated as Not Done.  ","")</f>
        <v/>
      </c>
      <c r="BH1569" s="37" t="str">
        <f>IF(AZ1521="","",IF(AZ1521&lt;=AZ1515,"Visit date is not after visit or assessment dates in the prior visit.  ",""))</f>
        <v/>
      </c>
      <c r="BI1569" s="37" t="str">
        <f>IF(AZ1567&lt;&gt;"",IF(AZ1567&lt;=AZ1515,"Assessment date is not after visit or assessment dates in the prior visit.  ",""),"")</f>
        <v/>
      </c>
      <c r="BJ1569" s="37" t="str">
        <f>IF(AND(C1518="",OR(C1567&lt;&gt;"",F1567&lt;&gt;"")),"The Visit ID is missing.  ","")</f>
        <v/>
      </c>
      <c r="BK1569" s="37" t="str">
        <f>IF(AND(OR(C1567&lt;&gt;"",F1567&lt;&gt;""),C$61=""),"No V0 lesion information exists for this same lesion (if you are adding a NEW lesion, go to New Lesion section).  ","")</f>
        <v/>
      </c>
      <c r="BL1569" s="37" t="str">
        <f t="shared" ref="BL1569" si="784">IF(AND(C1567&lt;&gt;"",D1567=""),"Select a Unit.  ","")</f>
        <v/>
      </c>
      <c r="BM1569" s="37" t="str">
        <f>IF(AND(C1567&lt;&gt;"",COUNTIF(AJ$2:AJ$21,C1518)&gt;1),"Visit ID already used.  ","")</f>
        <v/>
      </c>
      <c r="CA1569" s="37" t="str">
        <f ca="1">IF(BA1569&amp;BB1569&amp;BC1569&amp;BD1569&amp;BE1569&amp;BF1569&amp;BG1569&amp;BH1569&amp;BI1569&amp;BJ1569&amp;BK1569&amp;BL1569&amp;BM1569&amp;BN1569&amp;BO1569&amp;BP1569&amp;BQ1569&amp;BR1569&amp;BS1569&amp;BT1569&amp;BU1569&amp;BV1569&amp;BW1569&amp;BX1569&amp;BY1569&amp;BZ1569&lt;&gt;"","V10Issue","V10Clean")</f>
        <v>V10Clean</v>
      </c>
      <c r="CB1569" s="65"/>
    </row>
    <row r="1570" spans="1:80" x14ac:dyDescent="0.25">
      <c r="A1570" s="50"/>
      <c r="B1570" s="77"/>
      <c r="C1570" s="77"/>
      <c r="D1570" s="77"/>
      <c r="E1570" s="77"/>
      <c r="F1570" s="77"/>
      <c r="G1570" s="77"/>
      <c r="H1570" s="77"/>
      <c r="I1570" s="77"/>
      <c r="J1570" s="77"/>
      <c r="K1570" s="77"/>
      <c r="L1570" s="77"/>
      <c r="M1570" s="77"/>
      <c r="N1570" s="77"/>
      <c r="O1570" s="77"/>
      <c r="P1570" s="77"/>
      <c r="Q1570" s="50"/>
      <c r="R1570" s="65"/>
      <c r="S1570" s="67"/>
      <c r="T1570" s="67"/>
      <c r="U1570" s="67"/>
      <c r="V1570" s="67"/>
      <c r="W1570" s="67"/>
      <c r="X1570" s="67"/>
      <c r="Y1570" s="67"/>
      <c r="Z1570" s="67"/>
      <c r="AA1570" s="67"/>
      <c r="AB1570" s="67"/>
      <c r="AC1570" s="67"/>
      <c r="AD1570" s="67"/>
      <c r="AE1570" s="67"/>
      <c r="AF1570" s="67"/>
      <c r="AG1570" s="67"/>
      <c r="AH1570" s="67"/>
      <c r="AI1570" s="67"/>
      <c r="AK1570" s="67"/>
      <c r="AL1570" s="67"/>
      <c r="AM1570" s="67"/>
      <c r="AN1570" s="63" t="s">
        <v>4801</v>
      </c>
      <c r="AO1570" s="67"/>
      <c r="AP1570" s="67"/>
      <c r="AQ1570" s="67"/>
      <c r="AR1570" s="67"/>
      <c r="AS1570" s="67"/>
      <c r="AT1570" s="67"/>
      <c r="AU1570" s="67"/>
      <c r="AV1570" s="67"/>
      <c r="AW1570" s="67"/>
      <c r="AX1570" s="67"/>
      <c r="AY1570" s="67"/>
      <c r="AZ1570" s="37" t="str">
        <f>IFERROR(IF(COUNTA(H1570,I1570,J1570)=3,DATE(J1570,MATCH(I1570,{"Jan";"Feb";"Mar";"Apr";"May";"Jun";"Jul";"Aug";"Sep";"Oct";"Nov";"Dec"},0),H1570),""),"")</f>
        <v/>
      </c>
      <c r="CB1570" s="65"/>
    </row>
    <row r="1571" spans="1:80" x14ac:dyDescent="0.25">
      <c r="A1571" s="50"/>
      <c r="B1571" s="5"/>
      <c r="C1571" s="7"/>
      <c r="D1571" s="7"/>
      <c r="E1571" s="7"/>
      <c r="F1571" s="7"/>
      <c r="G1571" s="5"/>
      <c r="H1571" s="12" t="s">
        <v>92</v>
      </c>
      <c r="I1571" s="5"/>
      <c r="J1571" s="5"/>
      <c r="K1571" s="5"/>
      <c r="L1571" s="50"/>
      <c r="M1571" s="5"/>
      <c r="N1571" s="5"/>
      <c r="O1571" s="5"/>
      <c r="P1571" s="5"/>
      <c r="Q1571" s="50"/>
      <c r="R1571" s="65"/>
      <c r="S1571" s="67"/>
      <c r="T1571" s="67"/>
      <c r="U1571" s="67"/>
      <c r="V1571" s="67"/>
      <c r="W1571" s="67"/>
      <c r="X1571" s="67"/>
      <c r="Y1571" s="67"/>
      <c r="Z1571" s="67"/>
      <c r="AA1571" s="67"/>
      <c r="AB1571" s="67"/>
      <c r="AC1571" s="67"/>
      <c r="AD1571" s="67"/>
      <c r="AE1571" s="67"/>
      <c r="AF1571" s="67"/>
      <c r="AG1571" s="67"/>
      <c r="AH1571" s="67"/>
      <c r="AI1571" s="67"/>
      <c r="AK1571" s="67"/>
      <c r="AL1571" s="67"/>
      <c r="AM1571" s="67"/>
      <c r="AN1571" s="63" t="s">
        <v>4802</v>
      </c>
      <c r="AO1571" s="67"/>
      <c r="AP1571" s="67"/>
      <c r="AQ1571" s="67"/>
      <c r="AR1571" s="67"/>
      <c r="AS1571" s="67"/>
      <c r="AT1571" s="67"/>
      <c r="AU1571" s="67"/>
      <c r="AV1571" s="67"/>
      <c r="AW1571" s="67"/>
      <c r="AX1571" s="67"/>
      <c r="AY1571" s="67"/>
      <c r="AZ1571" s="37" t="str">
        <f>IFERROR(IF(COUNTA(H1571,I1571,J1571)=3,DATE(J1571,MATCH(I1571,{"Jan";"Feb";"Mar";"Apr";"May";"Jun";"Jul";"Aug";"Sep";"Oct";"Nov";"Dec"},0),H1571),""),"")</f>
        <v/>
      </c>
      <c r="CB1571" s="65"/>
    </row>
    <row r="1572" spans="1:80" x14ac:dyDescent="0.25">
      <c r="A1572" s="50"/>
      <c r="B1572" s="5"/>
      <c r="C1572" s="7" t="s">
        <v>35</v>
      </c>
      <c r="D1572" s="7" t="s">
        <v>36</v>
      </c>
      <c r="E1572" s="7"/>
      <c r="F1572" s="7" t="s">
        <v>315</v>
      </c>
      <c r="G1572" s="5"/>
      <c r="H1572" s="7" t="s">
        <v>47</v>
      </c>
      <c r="I1572" s="7" t="s">
        <v>48</v>
      </c>
      <c r="J1572" s="7" t="s">
        <v>49</v>
      </c>
      <c r="K1572" s="5"/>
      <c r="L1572" s="50"/>
      <c r="M1572" s="5"/>
      <c r="N1572" s="5"/>
      <c r="O1572" s="5"/>
      <c r="P1572" s="5"/>
      <c r="Q1572" s="50"/>
      <c r="R1572" s="65"/>
      <c r="S1572" s="67"/>
      <c r="T1572" s="67"/>
      <c r="U1572" s="67"/>
      <c r="V1572" s="67"/>
      <c r="W1572" s="67"/>
      <c r="X1572" s="67"/>
      <c r="Y1572" s="67"/>
      <c r="Z1572" s="67"/>
      <c r="AA1572" s="67"/>
      <c r="AB1572" s="67"/>
      <c r="AC1572" s="67"/>
      <c r="AD1572" s="67"/>
      <c r="AE1572" s="67"/>
      <c r="AF1572" s="67"/>
      <c r="AG1572" s="67"/>
      <c r="AH1572" s="67"/>
      <c r="AI1572" s="67"/>
      <c r="AK1572" s="67"/>
      <c r="AL1572" s="67"/>
      <c r="AM1572" s="67"/>
      <c r="AN1572" s="63" t="s">
        <v>4803</v>
      </c>
      <c r="AO1572" s="67"/>
      <c r="AP1572" s="67"/>
      <c r="AQ1572" s="67"/>
      <c r="AR1572" s="67"/>
      <c r="AS1572" s="67"/>
      <c r="AT1572" s="67"/>
      <c r="AU1572" s="67"/>
      <c r="AV1572" s="67"/>
      <c r="AW1572" s="67"/>
      <c r="AX1572" s="67"/>
      <c r="AY1572" s="67"/>
      <c r="AZ1572" s="37" t="str">
        <f>IFERROR(IF(COUNTA(H1572,I1572,J1572)=3,DATE(J1572,MATCH(I1572,{"Jan";"Feb";"Mar";"Apr";"May";"Jun";"Jul";"Aug";"Sep";"Oct";"Nov";"Dec"},0),H1572),""),"")</f>
        <v/>
      </c>
      <c r="CB1572" s="65"/>
    </row>
    <row r="1573" spans="1:80" x14ac:dyDescent="0.25">
      <c r="A1573" s="50"/>
      <c r="B1573" s="39" t="str">
        <f xml:space="preserve"> C1518&amp;"  Target Lesion (T9)"</f>
        <v>V10  Target Lesion (T9)</v>
      </c>
      <c r="C1573" s="16"/>
      <c r="D1573" s="15" t="s">
        <v>9</v>
      </c>
      <c r="E1573" s="5"/>
      <c r="F1573" s="17"/>
      <c r="G1573" s="5"/>
      <c r="H1573" s="32"/>
      <c r="I1573" s="32"/>
      <c r="J1573" s="32"/>
      <c r="K1573" s="5"/>
      <c r="L1573" s="50"/>
      <c r="M1573" s="50"/>
      <c r="N1573" s="50"/>
      <c r="O1573" s="50"/>
      <c r="P1573" s="50"/>
      <c r="Q1573" s="50"/>
      <c r="R1573" s="65"/>
      <c r="S1573" s="67"/>
      <c r="T1573" s="67"/>
      <c r="U1573" s="67"/>
      <c r="V1573" s="67"/>
      <c r="W1573" s="67"/>
      <c r="X1573" s="67"/>
      <c r="Y1573" s="67"/>
      <c r="Z1573" s="67"/>
      <c r="AA1573" s="67"/>
      <c r="AB1573" s="67"/>
      <c r="AC1573" s="67"/>
      <c r="AD1573" s="67"/>
      <c r="AE1573" s="67"/>
      <c r="AF1573" s="67"/>
      <c r="AG1573" s="67"/>
      <c r="AH1573" s="67"/>
      <c r="AI1573" s="67"/>
      <c r="AK1573" s="67"/>
      <c r="AL1573" s="67"/>
      <c r="AM1573" s="67"/>
      <c r="AN1573" s="63" t="s">
        <v>4804</v>
      </c>
      <c r="AO1573" s="67"/>
      <c r="AP1573" s="67"/>
      <c r="AQ1573" s="67"/>
      <c r="AR1573" s="67"/>
      <c r="AS1573" s="67"/>
      <c r="AT1573" s="67"/>
      <c r="AU1573" s="67"/>
      <c r="AV1573" s="67"/>
      <c r="AW1573" s="67"/>
      <c r="AX1573" s="67"/>
      <c r="AY1573" s="67"/>
      <c r="AZ1573" s="37" t="str">
        <f>IFERROR(IF(COUNTA(H1573,I1573,J1573)=3,DATE(J1573,MATCH(I1573,{"Jan";"Feb";"Mar";"Apr";"May";"Jun";"Jul";"Aug";"Sep";"Oct";"Nov";"Dec"},0),H1573),""),"")</f>
        <v/>
      </c>
      <c r="CB1573" s="65"/>
    </row>
    <row r="1574" spans="1:80" x14ac:dyDescent="0.25">
      <c r="A1574" s="50"/>
      <c r="B1574" s="8" t="s">
        <v>1674</v>
      </c>
      <c r="C1574" s="8" t="s">
        <v>1675</v>
      </c>
      <c r="D1574" s="8" t="s">
        <v>1676</v>
      </c>
      <c r="E1574" s="9"/>
      <c r="F1574" s="8" t="s">
        <v>1677</v>
      </c>
      <c r="G1574" s="9"/>
      <c r="H1574" s="8" t="s">
        <v>1678</v>
      </c>
      <c r="I1574" s="8" t="s">
        <v>1679</v>
      </c>
      <c r="J1574" s="8" t="s">
        <v>1680</v>
      </c>
      <c r="K1574" s="5"/>
      <c r="L1574" s="40"/>
      <c r="M1574" s="41"/>
      <c r="N1574" s="40"/>
      <c r="O1574" s="41"/>
      <c r="P1574" s="40"/>
      <c r="Q1574" s="50"/>
      <c r="R1574" s="65"/>
      <c r="S1574" s="67"/>
      <c r="T1574" s="67"/>
      <c r="U1574" s="67"/>
      <c r="V1574" s="67"/>
      <c r="W1574" s="67"/>
      <c r="X1574" s="67"/>
      <c r="Y1574" s="67"/>
      <c r="Z1574" s="67"/>
      <c r="AA1574" s="67"/>
      <c r="AB1574" s="67"/>
      <c r="AC1574" s="67"/>
      <c r="AD1574" s="67"/>
      <c r="AE1574" s="67"/>
      <c r="AF1574" s="67"/>
      <c r="AG1574" s="67"/>
      <c r="AH1574" s="67"/>
      <c r="AI1574" s="67"/>
      <c r="AK1574" s="67"/>
      <c r="AL1574" s="67"/>
      <c r="AM1574" s="67"/>
      <c r="AN1574" s="63" t="s">
        <v>4805</v>
      </c>
      <c r="AO1574" s="67"/>
      <c r="AP1574" s="67"/>
      <c r="AQ1574" s="67"/>
      <c r="AR1574" s="67"/>
      <c r="AS1574" s="67"/>
      <c r="AT1574" s="67"/>
      <c r="AU1574" s="67"/>
      <c r="AV1574" s="67"/>
      <c r="AW1574" s="67"/>
      <c r="AX1574" s="67"/>
      <c r="AY1574" s="67"/>
      <c r="AZ1574" s="37" t="str">
        <f>IFERROR(IF(COUNTA(H1574,I1574,J1574)=3,DATE(J1574,MATCH(I1574,{"Jan";"Feb";"Mar";"Apr";"May";"Jun";"Jul";"Aug";"Sep";"Oct";"Nov";"Dec"},0),H1574),""),"")</f>
        <v/>
      </c>
      <c r="CB1574" s="65"/>
    </row>
    <row r="1575" spans="1:80" x14ac:dyDescent="0.25">
      <c r="A1575" s="50"/>
      <c r="B1575" s="76" t="str">
        <f ca="1">BA1575&amp;BB1575&amp;BC1575&amp;BD1575&amp;BE1575&amp;BF1575&amp;BG1575&amp;BH1575&amp;BI1575&amp;BJ1575&amp;BK1575&amp;BL1575&amp;BM1575</f>
        <v/>
      </c>
      <c r="C1575" s="77"/>
      <c r="D1575" s="77"/>
      <c r="E1575" s="77"/>
      <c r="F1575" s="77"/>
      <c r="G1575" s="77"/>
      <c r="H1575" s="77"/>
      <c r="I1575" s="77"/>
      <c r="J1575" s="77"/>
      <c r="K1575" s="77"/>
      <c r="L1575" s="77"/>
      <c r="M1575" s="77"/>
      <c r="N1575" s="77"/>
      <c r="O1575" s="77"/>
      <c r="P1575" s="77"/>
      <c r="Q1575" s="50"/>
      <c r="R1575" s="65"/>
      <c r="S1575" s="67"/>
      <c r="T1575" s="67"/>
      <c r="U1575" s="67"/>
      <c r="V1575" s="67"/>
      <c r="W1575" s="67"/>
      <c r="X1575" s="67"/>
      <c r="Y1575" s="67"/>
      <c r="Z1575" s="67"/>
      <c r="AA1575" s="67"/>
      <c r="AB1575" s="67"/>
      <c r="AC1575" s="67"/>
      <c r="AD1575" s="67"/>
      <c r="AE1575" s="67"/>
      <c r="AF1575" s="67"/>
      <c r="AG1575" s="67"/>
      <c r="AH1575" s="67"/>
      <c r="AI1575" s="67"/>
      <c r="AK1575" s="67"/>
      <c r="AL1575" s="67"/>
      <c r="AM1575" s="67"/>
      <c r="AN1575" s="63" t="s">
        <v>4806</v>
      </c>
      <c r="AO1575" s="67"/>
      <c r="AP1575" s="67"/>
      <c r="AQ1575" s="67"/>
      <c r="AR1575" s="67"/>
      <c r="AS1575" s="67"/>
      <c r="AT1575" s="67"/>
      <c r="AU1575" s="67"/>
      <c r="AV1575" s="67"/>
      <c r="AW1575" s="67"/>
      <c r="AX1575" s="67"/>
      <c r="AY1575" s="67"/>
      <c r="AZ1575" s="37" t="str">
        <f>IFERROR(IF(COUNTA(H1575,I1575,J1575)=3,DATE(J1575,MATCH(I1575,{"Jan";"Feb";"Mar";"Apr";"May";"Jun";"Jul";"Aug";"Sep";"Oct";"Nov";"Dec"},0),H1575),""),"")</f>
        <v/>
      </c>
      <c r="BA1575" s="37" t="str">
        <f>IF(AND(C1521="",H1573="",C1573&lt;&gt;""),"Please enter a complete visit or assessment date.  ","")</f>
        <v/>
      </c>
      <c r="BB1575" s="37" t="str">
        <f>IF(C1573="","",IF(AND(COUNTA(C1521,D1521,E1521)&gt;1,COUNTA(C1521,D1521,E1521)&lt;3),"Please enter a complete visit date.  ",IF(COUNTA(C1521,D1521,E1521)=0,"",IF(COUNTIF(AN$2:AN$7306,C1521&amp;D1521&amp;E1521)&gt;0,"","Enter a valid visit date.  "))))</f>
        <v/>
      </c>
      <c r="BC1575" s="37" t="str">
        <f>IF(AND(COUNTA(H1573,I1573,J1573)&gt;1,COUNTA(H1573,I1573,J1573)&lt;3),"Please enter a complete assessment date.  ",IF(COUNTA(H1573,I1573,J1573)=0,"",IF(COUNTIF(AN$2:AN$7306,H1573&amp;I1573&amp;J1573)&gt;0,"","Enter a valid assessment date.  ")))</f>
        <v/>
      </c>
      <c r="BD1575" s="37" t="str">
        <f t="shared" ref="BD1575" si="785">IF(AND(C1573="",H1573&amp;I1573&amp;H1573&amp;J1573&lt;&gt;""),"Information on this lesion exists, but no evaluation result is entered.  ","")</f>
        <v/>
      </c>
      <c r="BE1575" s="37" t="str">
        <f ca="1">IF(C1573="","",IF(AZ1521="","",IF(AZ1521&gt;NOW(),"Visit date is in the future.  ","")))</f>
        <v/>
      </c>
      <c r="BF1575" s="37" t="str">
        <f t="shared" ref="BF1575" ca="1" si="786">IF(AZ1573&lt;&gt;"",IF(AZ1573&gt;NOW(),"Assessment date is in the future.  ",""),"")</f>
        <v/>
      </c>
      <c r="BG1575" s="37" t="str">
        <f t="shared" ref="BG1575" si="787">IF(AND(C1573&lt;&gt;"",F1573&lt;&gt;""),"The result cannot be provided if indicated as Not Done.  ","")</f>
        <v/>
      </c>
      <c r="BH1575" s="37" t="str">
        <f>IF(AZ1521="","",IF(AZ1521&lt;=AZ1515,"Visit date is not after visit or assessment dates in the prior visit.  ",""))</f>
        <v/>
      </c>
      <c r="BI1575" s="37" t="str">
        <f>IF(AZ1573&lt;&gt;"",IF(AZ1573&lt;=AZ1515,"Assessment date is not after visit or assessment dates in the prior visit.  ",""),"")</f>
        <v/>
      </c>
      <c r="BJ1575" s="37" t="str">
        <f>IF(AND(C1518="",OR(C1573&lt;&gt;"",F1573&lt;&gt;"")),"The Visit ID is missing.  ","")</f>
        <v/>
      </c>
      <c r="BK1575" s="37" t="str">
        <f>IF(AND(OR(C1573&lt;&gt;"",F1573&lt;&gt;""),C$67=""),"No V0 lesion information exists for this same lesion (if you are adding a NEW lesion, go to New Lesion section).  ","")</f>
        <v/>
      </c>
      <c r="BL1575" s="37" t="str">
        <f t="shared" ref="BL1575" si="788">IF(AND(C1573&lt;&gt;"",D1573=""),"Select a Unit.  ","")</f>
        <v/>
      </c>
      <c r="BM1575" s="37" t="str">
        <f>IF(AND(C1573&lt;&gt;"",COUNTIF(AJ$2:AJ$21,C1518)&gt;1),"Visit ID already used.  ","")</f>
        <v/>
      </c>
      <c r="CA1575" s="37" t="str">
        <f ca="1">IF(BA1575&amp;BB1575&amp;BC1575&amp;BD1575&amp;BE1575&amp;BF1575&amp;BG1575&amp;BH1575&amp;BI1575&amp;BJ1575&amp;BK1575&amp;BL1575&amp;BM1575&amp;BN1575&amp;BO1575&amp;BP1575&amp;BQ1575&amp;BR1575&amp;BS1575&amp;BT1575&amp;BU1575&amp;BV1575&amp;BW1575&amp;BX1575&amp;BY1575&amp;BZ1575&lt;&gt;"","V10Issue","V10Clean")</f>
        <v>V10Clean</v>
      </c>
      <c r="CB1575" s="65"/>
    </row>
    <row r="1576" spans="1:80" x14ac:dyDescent="0.25">
      <c r="A1576" s="50"/>
      <c r="B1576" s="77"/>
      <c r="C1576" s="77"/>
      <c r="D1576" s="77"/>
      <c r="E1576" s="77"/>
      <c r="F1576" s="77"/>
      <c r="G1576" s="77"/>
      <c r="H1576" s="77"/>
      <c r="I1576" s="77"/>
      <c r="J1576" s="77"/>
      <c r="K1576" s="77"/>
      <c r="L1576" s="77"/>
      <c r="M1576" s="77"/>
      <c r="N1576" s="77"/>
      <c r="O1576" s="77"/>
      <c r="P1576" s="77"/>
      <c r="Q1576" s="50"/>
      <c r="R1576" s="65"/>
      <c r="S1576" s="67"/>
      <c r="T1576" s="67"/>
      <c r="U1576" s="67"/>
      <c r="V1576" s="67"/>
      <c r="W1576" s="67"/>
      <c r="X1576" s="67"/>
      <c r="Y1576" s="67"/>
      <c r="Z1576" s="67"/>
      <c r="AA1576" s="67"/>
      <c r="AB1576" s="67"/>
      <c r="AC1576" s="67"/>
      <c r="AD1576" s="67"/>
      <c r="AE1576" s="67"/>
      <c r="AF1576" s="67"/>
      <c r="AG1576" s="67"/>
      <c r="AH1576" s="67"/>
      <c r="AI1576" s="67"/>
      <c r="AK1576" s="67"/>
      <c r="AL1576" s="67"/>
      <c r="AM1576" s="67"/>
      <c r="AN1576" s="63" t="s">
        <v>4807</v>
      </c>
      <c r="AO1576" s="67"/>
      <c r="AP1576" s="67"/>
      <c r="AQ1576" s="67"/>
      <c r="AR1576" s="67"/>
      <c r="AS1576" s="67"/>
      <c r="AT1576" s="67"/>
      <c r="AU1576" s="67"/>
      <c r="AV1576" s="67"/>
      <c r="AW1576" s="67"/>
      <c r="AX1576" s="67"/>
      <c r="AY1576" s="67"/>
      <c r="AZ1576" s="37" t="str">
        <f>IFERROR(IF(COUNTA(H1576,I1576,J1576)=3,DATE(J1576,MATCH(I1576,{"Jan";"Feb";"Mar";"Apr";"May";"Jun";"Jul";"Aug";"Sep";"Oct";"Nov";"Dec"},0),H1576),""),"")</f>
        <v/>
      </c>
      <c r="CB1576" s="65"/>
    </row>
    <row r="1577" spans="1:80" x14ac:dyDescent="0.25">
      <c r="A1577" s="50"/>
      <c r="B1577" s="5"/>
      <c r="C1577" s="7"/>
      <c r="D1577" s="7"/>
      <c r="E1577" s="7"/>
      <c r="F1577" s="7"/>
      <c r="G1577" s="5"/>
      <c r="H1577" s="12" t="s">
        <v>92</v>
      </c>
      <c r="I1577" s="5"/>
      <c r="J1577" s="5"/>
      <c r="K1577" s="5"/>
      <c r="L1577" s="50"/>
      <c r="M1577" s="5"/>
      <c r="N1577" s="5"/>
      <c r="O1577" s="5"/>
      <c r="P1577" s="5"/>
      <c r="Q1577" s="50"/>
      <c r="R1577" s="65"/>
      <c r="S1577" s="67"/>
      <c r="T1577" s="67"/>
      <c r="U1577" s="67"/>
      <c r="V1577" s="67"/>
      <c r="W1577" s="67"/>
      <c r="X1577" s="67"/>
      <c r="Y1577" s="67"/>
      <c r="Z1577" s="67"/>
      <c r="AA1577" s="67"/>
      <c r="AB1577" s="67"/>
      <c r="AC1577" s="67"/>
      <c r="AD1577" s="67"/>
      <c r="AE1577" s="67"/>
      <c r="AF1577" s="67"/>
      <c r="AG1577" s="67"/>
      <c r="AH1577" s="67"/>
      <c r="AI1577" s="67"/>
      <c r="AK1577" s="67"/>
      <c r="AL1577" s="67"/>
      <c r="AM1577" s="67"/>
      <c r="AN1577" s="63" t="s">
        <v>4808</v>
      </c>
      <c r="AO1577" s="67"/>
      <c r="AP1577" s="67"/>
      <c r="AQ1577" s="67"/>
      <c r="AR1577" s="67"/>
      <c r="AS1577" s="67"/>
      <c r="AT1577" s="67"/>
      <c r="AU1577" s="67"/>
      <c r="AV1577" s="67"/>
      <c r="AW1577" s="67"/>
      <c r="AX1577" s="67"/>
      <c r="AY1577" s="67"/>
      <c r="AZ1577" s="37" t="str">
        <f>IFERROR(IF(COUNTA(H1577,I1577,J1577)=3,DATE(J1577,MATCH(I1577,{"Jan";"Feb";"Mar";"Apr";"May";"Jun";"Jul";"Aug";"Sep";"Oct";"Nov";"Dec"},0),H1577),""),"")</f>
        <v/>
      </c>
      <c r="CB1577" s="65"/>
    </row>
    <row r="1578" spans="1:80" x14ac:dyDescent="0.25">
      <c r="A1578" s="50"/>
      <c r="B1578" s="5"/>
      <c r="C1578" s="7" t="s">
        <v>35</v>
      </c>
      <c r="D1578" s="7" t="s">
        <v>36</v>
      </c>
      <c r="E1578" s="7"/>
      <c r="F1578" s="7" t="s">
        <v>315</v>
      </c>
      <c r="G1578" s="5"/>
      <c r="H1578" s="7" t="s">
        <v>47</v>
      </c>
      <c r="I1578" s="7" t="s">
        <v>48</v>
      </c>
      <c r="J1578" s="7" t="s">
        <v>49</v>
      </c>
      <c r="K1578" s="5"/>
      <c r="L1578" s="50"/>
      <c r="M1578" s="5"/>
      <c r="N1578" s="5"/>
      <c r="O1578" s="5"/>
      <c r="P1578" s="5"/>
      <c r="Q1578" s="50"/>
      <c r="R1578" s="65"/>
      <c r="S1578" s="67"/>
      <c r="T1578" s="67"/>
      <c r="U1578" s="67"/>
      <c r="V1578" s="67"/>
      <c r="W1578" s="67"/>
      <c r="X1578" s="67"/>
      <c r="Y1578" s="67"/>
      <c r="Z1578" s="67"/>
      <c r="AA1578" s="67"/>
      <c r="AB1578" s="67"/>
      <c r="AC1578" s="67"/>
      <c r="AD1578" s="67"/>
      <c r="AE1578" s="67"/>
      <c r="AF1578" s="67"/>
      <c r="AG1578" s="67"/>
      <c r="AH1578" s="67"/>
      <c r="AI1578" s="67"/>
      <c r="AK1578" s="67"/>
      <c r="AL1578" s="67"/>
      <c r="AM1578" s="67"/>
      <c r="AN1578" s="63" t="s">
        <v>4809</v>
      </c>
      <c r="AO1578" s="67"/>
      <c r="AP1578" s="67"/>
      <c r="AQ1578" s="67"/>
      <c r="AR1578" s="67"/>
      <c r="AS1578" s="67"/>
      <c r="AT1578" s="67"/>
      <c r="AU1578" s="67"/>
      <c r="AV1578" s="67"/>
      <c r="AW1578" s="67"/>
      <c r="AX1578" s="67"/>
      <c r="AY1578" s="67"/>
      <c r="AZ1578" s="37" t="str">
        <f>IFERROR(IF(COUNTA(H1578,I1578,J1578)=3,DATE(J1578,MATCH(I1578,{"Jan";"Feb";"Mar";"Apr";"May";"Jun";"Jul";"Aug";"Sep";"Oct";"Nov";"Dec"},0),H1578),""),"")</f>
        <v/>
      </c>
      <c r="CB1578" s="65"/>
    </row>
    <row r="1579" spans="1:80" x14ac:dyDescent="0.25">
      <c r="A1579" s="50"/>
      <c r="B1579" s="39" t="str">
        <f xml:space="preserve"> C1518&amp;" Target Lesion (T10)"</f>
        <v>V10 Target Lesion (T10)</v>
      </c>
      <c r="C1579" s="16"/>
      <c r="D1579" s="15" t="s">
        <v>9</v>
      </c>
      <c r="E1579" s="5"/>
      <c r="F1579" s="17"/>
      <c r="G1579" s="5"/>
      <c r="H1579" s="32"/>
      <c r="I1579" s="32"/>
      <c r="J1579" s="32"/>
      <c r="K1579" s="5"/>
      <c r="L1579" s="50"/>
      <c r="M1579" s="50"/>
      <c r="N1579" s="50"/>
      <c r="O1579" s="50"/>
      <c r="P1579" s="50"/>
      <c r="Q1579" s="50"/>
      <c r="R1579" s="65"/>
      <c r="S1579" s="67"/>
      <c r="T1579" s="67"/>
      <c r="U1579" s="67"/>
      <c r="V1579" s="67"/>
      <c r="W1579" s="67"/>
      <c r="X1579" s="67"/>
      <c r="Y1579" s="67"/>
      <c r="Z1579" s="67"/>
      <c r="AA1579" s="67"/>
      <c r="AB1579" s="67"/>
      <c r="AC1579" s="67"/>
      <c r="AD1579" s="67"/>
      <c r="AE1579" s="67"/>
      <c r="AF1579" s="67"/>
      <c r="AG1579" s="67"/>
      <c r="AH1579" s="67"/>
      <c r="AI1579" s="67"/>
      <c r="AK1579" s="67"/>
      <c r="AL1579" s="67"/>
      <c r="AM1579" s="67"/>
      <c r="AN1579" s="63" t="s">
        <v>4810</v>
      </c>
      <c r="AO1579" s="67"/>
      <c r="AP1579" s="67"/>
      <c r="AQ1579" s="67"/>
      <c r="AR1579" s="67"/>
      <c r="AS1579" s="67"/>
      <c r="AT1579" s="67"/>
      <c r="AU1579" s="67"/>
      <c r="AV1579" s="67"/>
      <c r="AW1579" s="67"/>
      <c r="AX1579" s="67"/>
      <c r="AY1579" s="67"/>
      <c r="AZ1579" s="37" t="str">
        <f>IFERROR(IF(COUNTA(H1579,I1579,J1579)=3,DATE(J1579,MATCH(I1579,{"Jan";"Feb";"Mar";"Apr";"May";"Jun";"Jul";"Aug";"Sep";"Oct";"Nov";"Dec"},0),H1579),""),"")</f>
        <v/>
      </c>
      <c r="CB1579" s="65"/>
    </row>
    <row r="1580" spans="1:80" x14ac:dyDescent="0.25">
      <c r="A1580" s="50"/>
      <c r="B1580" s="8" t="s">
        <v>1681</v>
      </c>
      <c r="C1580" s="8" t="s">
        <v>1682</v>
      </c>
      <c r="D1580" s="8" t="s">
        <v>1683</v>
      </c>
      <c r="E1580" s="9"/>
      <c r="F1580" s="8" t="s">
        <v>1684</v>
      </c>
      <c r="G1580" s="9"/>
      <c r="H1580" s="8" t="s">
        <v>1685</v>
      </c>
      <c r="I1580" s="8" t="s">
        <v>1686</v>
      </c>
      <c r="J1580" s="8" t="s">
        <v>1687</v>
      </c>
      <c r="K1580" s="5"/>
      <c r="L1580" s="40"/>
      <c r="M1580" s="41"/>
      <c r="N1580" s="40"/>
      <c r="O1580" s="41"/>
      <c r="P1580" s="40"/>
      <c r="Q1580" s="50"/>
      <c r="R1580" s="65"/>
      <c r="S1580" s="67"/>
      <c r="T1580" s="67"/>
      <c r="U1580" s="67"/>
      <c r="V1580" s="67"/>
      <c r="W1580" s="67"/>
      <c r="X1580" s="67"/>
      <c r="Y1580" s="67"/>
      <c r="Z1580" s="67"/>
      <c r="AA1580" s="67"/>
      <c r="AB1580" s="67"/>
      <c r="AC1580" s="67"/>
      <c r="AD1580" s="67"/>
      <c r="AE1580" s="67"/>
      <c r="AF1580" s="67"/>
      <c r="AG1580" s="67"/>
      <c r="AH1580" s="67"/>
      <c r="AI1580" s="67"/>
      <c r="AK1580" s="67"/>
      <c r="AL1580" s="67"/>
      <c r="AM1580" s="67"/>
      <c r="AN1580" s="63" t="s">
        <v>4811</v>
      </c>
      <c r="AO1580" s="67"/>
      <c r="AP1580" s="67"/>
      <c r="AQ1580" s="67"/>
      <c r="AR1580" s="67"/>
      <c r="AS1580" s="67"/>
      <c r="AT1580" s="67"/>
      <c r="AU1580" s="67"/>
      <c r="AV1580" s="67"/>
      <c r="AW1580" s="67"/>
      <c r="AX1580" s="67"/>
      <c r="AY1580" s="67"/>
      <c r="AZ1580" s="37" t="str">
        <f>IFERROR(IF(COUNTA(H1580,I1580,J1580)=3,DATE(J1580,MATCH(I1580,{"Jan";"Feb";"Mar";"Apr";"May";"Jun";"Jul";"Aug";"Sep";"Oct";"Nov";"Dec"},0),H1580),""),"")</f>
        <v/>
      </c>
      <c r="CB1580" s="65"/>
    </row>
    <row r="1581" spans="1:80" x14ac:dyDescent="0.25">
      <c r="A1581" s="50"/>
      <c r="B1581" s="76" t="str">
        <f ca="1">BA1581&amp;BB1581&amp;BC1581&amp;BD1581&amp;BE1581&amp;BF1581&amp;BG1581&amp;BH1581&amp;BI1581&amp;BJ1581&amp;BK1581&amp;BL1581&amp;BM1581</f>
        <v/>
      </c>
      <c r="C1581" s="77"/>
      <c r="D1581" s="77"/>
      <c r="E1581" s="77"/>
      <c r="F1581" s="77"/>
      <c r="G1581" s="77"/>
      <c r="H1581" s="77"/>
      <c r="I1581" s="77"/>
      <c r="J1581" s="77"/>
      <c r="K1581" s="77"/>
      <c r="L1581" s="77"/>
      <c r="M1581" s="77"/>
      <c r="N1581" s="77"/>
      <c r="O1581" s="77"/>
      <c r="P1581" s="77"/>
      <c r="Q1581" s="50"/>
      <c r="R1581" s="65"/>
      <c r="S1581" s="67"/>
      <c r="T1581" s="67"/>
      <c r="U1581" s="67"/>
      <c r="V1581" s="67"/>
      <c r="W1581" s="67"/>
      <c r="X1581" s="67"/>
      <c r="Y1581" s="67"/>
      <c r="Z1581" s="67"/>
      <c r="AA1581" s="67"/>
      <c r="AB1581" s="67"/>
      <c r="AC1581" s="67"/>
      <c r="AD1581" s="67"/>
      <c r="AE1581" s="67"/>
      <c r="AF1581" s="67"/>
      <c r="AG1581" s="67"/>
      <c r="AH1581" s="67"/>
      <c r="AI1581" s="67"/>
      <c r="AK1581" s="67"/>
      <c r="AL1581" s="67"/>
      <c r="AM1581" s="67"/>
      <c r="AN1581" s="63" t="s">
        <v>4812</v>
      </c>
      <c r="AO1581" s="67"/>
      <c r="AP1581" s="67"/>
      <c r="AQ1581" s="67"/>
      <c r="AR1581" s="67"/>
      <c r="AS1581" s="67"/>
      <c r="AT1581" s="67"/>
      <c r="AU1581" s="67"/>
      <c r="AV1581" s="67"/>
      <c r="AW1581" s="67"/>
      <c r="AX1581" s="67"/>
      <c r="AY1581" s="67"/>
      <c r="AZ1581" s="37" t="str">
        <f>IFERROR(IF(COUNTA(H1581,I1581,J1581)=3,DATE(J1581,MATCH(I1581,{"Jan";"Feb";"Mar";"Apr";"May";"Jun";"Jul";"Aug";"Sep";"Oct";"Nov";"Dec"},0),H1581),""),"")</f>
        <v/>
      </c>
      <c r="BA1581" s="37" t="str">
        <f>IF(AND(C1521="",H1579="",C1579&lt;&gt;""),"Please enter a complete visit or assessment date.  ","")</f>
        <v/>
      </c>
      <c r="BB1581" s="37" t="str">
        <f>IF(C1579="","",IF(AND(COUNTA(C1521,D1521,E1521)&gt;1,COUNTA(C1521,D1521,E1521)&lt;3),"Please enter a complete visit date.  ",IF(COUNTA(C1521,D1521,E1521)=0,"",IF(COUNTIF(AN$2:AN$7306,C1521&amp;D1521&amp;E1521)&gt;0,"","Enter a valid visit date.  "))))</f>
        <v/>
      </c>
      <c r="BC1581" s="37" t="str">
        <f>IF(AND(COUNTA(H1579,I1579,J1579)&gt;1,COUNTA(H1579,I1579,J1579)&lt;3),"Please enter a complete assessment date.  ",IF(COUNTA(H1579,I1579,J1579)=0,"",IF(COUNTIF(AN$2:AN$7306,H1579&amp;I1579&amp;J1579)&gt;0,"","Enter a valid assessment date.  ")))</f>
        <v/>
      </c>
      <c r="BD1581" s="37" t="str">
        <f t="shared" ref="BD1581" si="789">IF(AND(C1579="",H1579&amp;I1579&amp;H1579&amp;J1579&lt;&gt;""),"Information on this lesion exists, but no evaluation result is entered.  ","")</f>
        <v/>
      </c>
      <c r="BE1581" s="37" t="str">
        <f ca="1">IF(C1579="","",IF(AZ1521="","",IF(AZ1521&gt;NOW(),"Visit date is in the future.  ","")))</f>
        <v/>
      </c>
      <c r="BF1581" s="37" t="str">
        <f t="shared" ref="BF1581" ca="1" si="790">IF(AZ1579&lt;&gt;"",IF(AZ1579&gt;NOW(),"Assessment date is in the future.  ",""),"")</f>
        <v/>
      </c>
      <c r="BG1581" s="37" t="str">
        <f t="shared" ref="BG1581" si="791">IF(AND(C1579&lt;&gt;"",F1579&lt;&gt;""),"The result cannot be provided if indicated as Not Done.  ","")</f>
        <v/>
      </c>
      <c r="BH1581" s="37" t="str">
        <f>IF(AZ1521="","",IF(AZ1521&lt;=AZ1515,"Visit date is not after visit or assessment dates in the prior visit.  ",""))</f>
        <v/>
      </c>
      <c r="BI1581" s="37" t="str">
        <f>IF(AZ1579&lt;&gt;"",IF(AZ1579&lt;=AZ1515,"Assessment date is not after visit or assessment dates in the prior visit.  ",""),"")</f>
        <v/>
      </c>
      <c r="BJ1581" s="37" t="str">
        <f>IF(AND(C1518="",OR(C1579&lt;&gt;"",F1579&lt;&gt;"")),"The Visit ID is missing.  ","")</f>
        <v/>
      </c>
      <c r="BK1581" s="37" t="str">
        <f>IF(AND(OR(C1579&lt;&gt;"",F1579&lt;&gt;""),C$73=""),"No V0 lesion information exists for this same lesion (if you are adding a NEW lesion, go to New Lesion section).  ","")</f>
        <v/>
      </c>
      <c r="BL1581" s="37" t="str">
        <f t="shared" ref="BL1581" si="792">IF(AND(C1579&lt;&gt;"",D1579=""),"Select a Unit.  ","")</f>
        <v/>
      </c>
      <c r="BM1581" s="37" t="str">
        <f>IF(AND(C1579&lt;&gt;"",COUNTIF(AJ$2:AJ$21,C1518)&gt;1),"Visit ID already used.  ","")</f>
        <v/>
      </c>
      <c r="CA1581" s="37" t="str">
        <f ca="1">IF(BA1581&amp;BB1581&amp;BC1581&amp;BD1581&amp;BE1581&amp;BF1581&amp;BG1581&amp;BH1581&amp;BI1581&amp;BJ1581&amp;BK1581&amp;BL1581&amp;BM1581&amp;BN1581&amp;BO1581&amp;BP1581&amp;BQ1581&amp;BR1581&amp;BS1581&amp;BT1581&amp;BU1581&amp;BV1581&amp;BW1581&amp;BX1581&amp;BY1581&amp;BZ1581&lt;&gt;"","V10Issue","V10Clean")</f>
        <v>V10Clean</v>
      </c>
      <c r="CB1581" s="65"/>
    </row>
    <row r="1582" spans="1:80" x14ac:dyDescent="0.25">
      <c r="A1582" s="50"/>
      <c r="B1582" s="77"/>
      <c r="C1582" s="77"/>
      <c r="D1582" s="77"/>
      <c r="E1582" s="77"/>
      <c r="F1582" s="77"/>
      <c r="G1582" s="77"/>
      <c r="H1582" s="77"/>
      <c r="I1582" s="77"/>
      <c r="J1582" s="77"/>
      <c r="K1582" s="77"/>
      <c r="L1582" s="77"/>
      <c r="M1582" s="77"/>
      <c r="N1582" s="77"/>
      <c r="O1582" s="77"/>
      <c r="P1582" s="77"/>
      <c r="Q1582" s="50"/>
      <c r="R1582" s="65"/>
      <c r="S1582" s="67"/>
      <c r="T1582" s="67"/>
      <c r="U1582" s="67"/>
      <c r="V1582" s="67"/>
      <c r="W1582" s="67"/>
      <c r="X1582" s="67"/>
      <c r="Y1582" s="67"/>
      <c r="Z1582" s="67"/>
      <c r="AA1582" s="67"/>
      <c r="AB1582" s="67"/>
      <c r="AC1582" s="67"/>
      <c r="AD1582" s="67"/>
      <c r="AE1582" s="67"/>
      <c r="AF1582" s="67"/>
      <c r="AG1582" s="67"/>
      <c r="AH1582" s="67"/>
      <c r="AI1582" s="67"/>
      <c r="AK1582" s="67"/>
      <c r="AL1582" s="67"/>
      <c r="AM1582" s="67"/>
      <c r="AN1582" s="63" t="s">
        <v>4813</v>
      </c>
      <c r="AO1582" s="67"/>
      <c r="AP1582" s="67"/>
      <c r="AQ1582" s="67"/>
      <c r="AR1582" s="67"/>
      <c r="AS1582" s="67"/>
      <c r="AT1582" s="67"/>
      <c r="AU1582" s="67"/>
      <c r="AV1582" s="67"/>
      <c r="AW1582" s="67"/>
      <c r="AX1582" s="67"/>
      <c r="AY1582" s="67"/>
      <c r="AZ1582" s="37" t="str">
        <f>IFERROR(IF(COUNTA(H1582,I1582,J1582)=3,DATE(J1582,MATCH(I1582,{"Jan";"Feb";"Mar";"Apr";"May";"Jun";"Jul";"Aug";"Sep";"Oct";"Nov";"Dec"},0),H1582),""),"")</f>
        <v/>
      </c>
      <c r="CB1582" s="65"/>
    </row>
    <row r="1583" spans="1:80" x14ac:dyDescent="0.25">
      <c r="A1583" s="50"/>
      <c r="B1583" s="50"/>
      <c r="C1583" s="18"/>
      <c r="D1583" s="18"/>
      <c r="E1583" s="18"/>
      <c r="F1583" s="18"/>
      <c r="G1583" s="18"/>
      <c r="H1583" s="18"/>
      <c r="I1583" s="18"/>
      <c r="J1583" s="50"/>
      <c r="K1583" s="50"/>
      <c r="L1583" s="50"/>
      <c r="M1583" s="50"/>
      <c r="N1583" s="50"/>
      <c r="O1583" s="50"/>
      <c r="P1583" s="50"/>
      <c r="Q1583" s="50"/>
      <c r="R1583" s="65"/>
      <c r="S1583" s="67"/>
      <c r="T1583" s="67"/>
      <c r="U1583" s="67"/>
      <c r="V1583" s="67"/>
      <c r="W1583" s="67"/>
      <c r="X1583" s="67"/>
      <c r="Y1583" s="67"/>
      <c r="Z1583" s="67"/>
      <c r="AA1583" s="67"/>
      <c r="AB1583" s="67"/>
      <c r="AC1583" s="67"/>
      <c r="AD1583" s="67"/>
      <c r="AE1583" s="67"/>
      <c r="AF1583" s="67"/>
      <c r="AG1583" s="67"/>
      <c r="AH1583" s="67"/>
      <c r="AI1583" s="67"/>
      <c r="AK1583" s="67"/>
      <c r="AL1583" s="67"/>
      <c r="AM1583" s="67"/>
      <c r="AN1583" s="63" t="s">
        <v>4814</v>
      </c>
      <c r="AO1583" s="67"/>
      <c r="AP1583" s="67"/>
      <c r="AQ1583" s="67"/>
      <c r="AR1583" s="67"/>
      <c r="AS1583" s="67"/>
      <c r="AT1583" s="67"/>
      <c r="AU1583" s="67"/>
      <c r="AV1583" s="67"/>
      <c r="AW1583" s="67"/>
      <c r="AX1583" s="67"/>
      <c r="AY1583" s="67"/>
      <c r="AZ1583" s="37" t="str">
        <f>IFERROR(IF(COUNTA(H1583,I1583,J1583)=3,DATE(J1583,MATCH(I1583,{"Jan";"Feb";"Mar";"Apr";"May";"Jun";"Jul";"Aug";"Sep";"Oct";"Nov";"Dec"},0),H1583),""),"")</f>
        <v/>
      </c>
      <c r="BA1583" s="67"/>
      <c r="BB1583" s="67"/>
      <c r="CB1583" s="65"/>
    </row>
    <row r="1584" spans="1:80" x14ac:dyDescent="0.25">
      <c r="A1584" s="50"/>
      <c r="B1584" s="50"/>
      <c r="C1584" s="50"/>
      <c r="D1584" s="50"/>
      <c r="E1584" s="50"/>
      <c r="F1584" s="50"/>
      <c r="G1584" s="50"/>
      <c r="H1584" s="12" t="s">
        <v>92</v>
      </c>
      <c r="I1584" s="5"/>
      <c r="J1584" s="5"/>
      <c r="K1584" s="5"/>
      <c r="L1584" s="50"/>
      <c r="M1584" s="50"/>
      <c r="N1584" s="50"/>
      <c r="O1584" s="50"/>
      <c r="P1584" s="50"/>
      <c r="Q1584" s="5"/>
      <c r="R1584" s="65"/>
      <c r="AN1584" s="63" t="s">
        <v>4815</v>
      </c>
      <c r="AZ1584" s="37" t="str">
        <f>IFERROR(IF(COUNTA(H1584,I1584,J1584)=3,DATE(J1584,MATCH(I1584,{"Jan";"Feb";"Mar";"Apr";"May";"Jun";"Jul";"Aug";"Sep";"Oct";"Nov";"Dec"},0),H1584),""),"")</f>
        <v/>
      </c>
      <c r="CB1584" s="65"/>
    </row>
    <row r="1585" spans="1:80" x14ac:dyDescent="0.25">
      <c r="A1585" s="50"/>
      <c r="B1585" s="5"/>
      <c r="C1585" s="7" t="s">
        <v>186</v>
      </c>
      <c r="D1585" s="7"/>
      <c r="E1585" s="7"/>
      <c r="F1585" s="7" t="s">
        <v>315</v>
      </c>
      <c r="G1585" s="5"/>
      <c r="H1585" s="7" t="s">
        <v>47</v>
      </c>
      <c r="I1585" s="7" t="s">
        <v>48</v>
      </c>
      <c r="J1585" s="7" t="s">
        <v>49</v>
      </c>
      <c r="K1585" s="5"/>
      <c r="L1585" s="50"/>
      <c r="M1585" s="50"/>
      <c r="N1585" s="50"/>
      <c r="O1585" s="5"/>
      <c r="P1585" s="5"/>
      <c r="Q1585" s="5"/>
      <c r="R1585" s="65"/>
      <c r="AN1585" s="63" t="s">
        <v>4816</v>
      </c>
      <c r="AZ1585" s="37" t="str">
        <f>IFERROR(IF(COUNTA(H1585,I1585,J1585)=3,DATE(J1585,MATCH(I1585,{"Jan";"Feb";"Mar";"Apr";"May";"Jun";"Jul";"Aug";"Sep";"Oct";"Nov";"Dec"},0),H1585),""),"")</f>
        <v/>
      </c>
      <c r="CB1585" s="65"/>
    </row>
    <row r="1586" spans="1:80" x14ac:dyDescent="0.25">
      <c r="A1586" s="50"/>
      <c r="B1586" s="39" t="str">
        <f xml:space="preserve"> C1518&amp;" Non-Target Lesion (NT1)"</f>
        <v>V10 Non-Target Lesion (NT1)</v>
      </c>
      <c r="C1586" s="74"/>
      <c r="D1586" s="75"/>
      <c r="E1586" s="5"/>
      <c r="F1586" s="17"/>
      <c r="G1586" s="5"/>
      <c r="H1586" s="32"/>
      <c r="I1586" s="32"/>
      <c r="J1586" s="32"/>
      <c r="K1586" s="5"/>
      <c r="L1586" s="50"/>
      <c r="M1586" s="50"/>
      <c r="N1586" s="50"/>
      <c r="O1586" s="5"/>
      <c r="P1586" s="5"/>
      <c r="Q1586" s="5"/>
      <c r="R1586" s="65"/>
      <c r="AN1586" s="63" t="s">
        <v>4817</v>
      </c>
      <c r="AZ1586" s="37" t="str">
        <f>IFERROR(IF(COUNTA(H1586,I1586,J1586)=3,DATE(J1586,MATCH(I1586,{"Jan";"Feb";"Mar";"Apr";"May";"Jun";"Jul";"Aug";"Sep";"Oct";"Nov";"Dec"},0),H1586),""),"")</f>
        <v/>
      </c>
      <c r="CB1586" s="65"/>
    </row>
    <row r="1587" spans="1:80" x14ac:dyDescent="0.25">
      <c r="A1587" s="50"/>
      <c r="B1587" s="8" t="s">
        <v>1688</v>
      </c>
      <c r="C1587" s="8" t="s">
        <v>1689</v>
      </c>
      <c r="D1587" s="8"/>
      <c r="E1587" s="9"/>
      <c r="F1587" s="8" t="s">
        <v>1690</v>
      </c>
      <c r="G1587" s="9"/>
      <c r="H1587" s="8" t="s">
        <v>1691</v>
      </c>
      <c r="I1587" s="8" t="s">
        <v>1692</v>
      </c>
      <c r="J1587" s="8" t="s">
        <v>1693</v>
      </c>
      <c r="K1587" s="5"/>
      <c r="L1587" s="8"/>
      <c r="M1587" s="9"/>
      <c r="N1587" s="8"/>
      <c r="O1587" s="5"/>
      <c r="P1587" s="5"/>
      <c r="Q1587" s="5"/>
      <c r="R1587" s="65"/>
      <c r="AN1587" s="63" t="s">
        <v>4818</v>
      </c>
      <c r="AZ1587" s="37" t="str">
        <f>IFERROR(IF(COUNTA(H1587,I1587,J1587)=3,DATE(J1587,MATCH(I1587,{"Jan";"Feb";"Mar";"Apr";"May";"Jun";"Jul";"Aug";"Sep";"Oct";"Nov";"Dec"},0),H1587),""),"")</f>
        <v/>
      </c>
      <c r="CB1587" s="65"/>
    </row>
    <row r="1588" spans="1:80" x14ac:dyDescent="0.25">
      <c r="A1588" s="50"/>
      <c r="B1588" s="76" t="str">
        <f ca="1">BA1588&amp;BB1588&amp;BC1588&amp;BD1588&amp;BE1588&amp;BF1588&amp;BG1588&amp;BH1588&amp;BI1588&amp;BJ1588&amp;BK1588&amp;BL1588&amp;BM1588</f>
        <v/>
      </c>
      <c r="C1588" s="77"/>
      <c r="D1588" s="77"/>
      <c r="E1588" s="77"/>
      <c r="F1588" s="77"/>
      <c r="G1588" s="77"/>
      <c r="H1588" s="77"/>
      <c r="I1588" s="77"/>
      <c r="J1588" s="77"/>
      <c r="K1588" s="77"/>
      <c r="L1588" s="77"/>
      <c r="M1588" s="77"/>
      <c r="N1588" s="77"/>
      <c r="O1588" s="77"/>
      <c r="P1588" s="77"/>
      <c r="Q1588" s="5"/>
      <c r="R1588" s="65"/>
      <c r="AN1588" s="63" t="s">
        <v>4819</v>
      </c>
      <c r="AZ1588" s="37" t="str">
        <f>IFERROR(IF(COUNTA(H1588,I1588,J1588)=3,DATE(J1588,MATCH(I1588,{"Jan";"Feb";"Mar";"Apr";"May";"Jun";"Jul";"Aug";"Sep";"Oct";"Nov";"Dec"},0),H1588),""),"")</f>
        <v/>
      </c>
      <c r="BA1588" s="37" t="str">
        <f>IF(AND(C1521="",H1586="",C1586&lt;&gt;""),"Please enter a complete visit or assessment date.  ","")</f>
        <v/>
      </c>
      <c r="BB1588" s="37" t="str">
        <f>IF(C1586="","",IF(AND(COUNTA(C1521,D1521,E1521)&gt;1,COUNTA(C1521,D1521,E1521)&lt;3),"Please enter a complete visit date.  ",IF(COUNTA(C1521,D1521,E1521)=0,"",IF(COUNTIF(AN$2:AN$7306,C1521&amp;D1521&amp;E1521)&gt;0,"","Enter a valid visit date.  "))))</f>
        <v/>
      </c>
      <c r="BC1588" s="37" t="str">
        <f>IF(AND(COUNTA(H1586,I1586,J1586)&gt;1,COUNTA(H1586,I1586,J1586)&lt;3),"Please enter a complete assessment date.  ",IF(COUNTA(H1586,I1586,J1586)=0,"",IF(COUNTIF(AN$2:AN$7306,H1586&amp;I1586&amp;J1586)&gt;0,"","Enter a valid assessment date.  ")))</f>
        <v/>
      </c>
      <c r="BD1588" s="37" t="str">
        <f t="shared" ref="BD1588" si="793">IF(AND(C1586="",H1586&amp;I1586&amp;H1586&amp;J1586&lt;&gt;""),"Information on this lesion exists, but no evaluation result is entered.  ","")</f>
        <v/>
      </c>
      <c r="BE1588" s="37" t="str">
        <f ca="1">IF(C1586="","",IF(AZ1521="","",IF(AZ1521&gt;NOW(),"Visit date is in the future.  ","")))</f>
        <v/>
      </c>
      <c r="BF1588" s="37" t="str">
        <f ca="1">IF(AZ1586&lt;&gt;"",IF(AZ1586&gt;NOW(),"Assessment date is in the future.  ",""),"")</f>
        <v/>
      </c>
      <c r="BG1588" s="37" t="str">
        <f>IF(AND(C1586&lt;&gt;"",F1586&lt;&gt;""),"The result cannot be provided if indicated as Not Done.  ","")</f>
        <v/>
      </c>
      <c r="BH1588" s="37" t="str">
        <f>IF(AZ1521="","",IF(AZ1521&lt;=AZ1515,"Visit date is not after visit or assessment dates in the prior visit.  ",""))</f>
        <v/>
      </c>
      <c r="BI1588" s="37" t="str">
        <f>IF(AZ1586&lt;&gt;"",IF(AZ1586&lt;=AZ1515,"Assessment date is not after visit or assessment dates in the prior visit.  ",""),"")</f>
        <v/>
      </c>
      <c r="BJ1588" s="37" t="str">
        <f>IF(AND(C1518="",OR(C1586&lt;&gt;"",F1586&lt;&gt;"")),"The Visit ID is missing.  ","")</f>
        <v/>
      </c>
      <c r="BK1588" s="37" t="str">
        <f>IF(AND(OR(C1586&lt;&gt;"",F1586&lt;&gt;""),C$80=""),"No V0 lesion information exists for this same lesion (if you are adding a NEW lesion, go to New Lesion section).  ","")</f>
        <v/>
      </c>
      <c r="BM1588" s="37" t="str">
        <f>IF(AND(C1586&lt;&gt;"",COUNTIF(AJ$2:AJ$21,C1518)&gt;1),"Visit ID already used.  ","")</f>
        <v/>
      </c>
      <c r="CA1588" s="37" t="str">
        <f ca="1">IF(BA1588&amp;BB1588&amp;BC1588&amp;BD1588&amp;BE1588&amp;BF1588&amp;BG1588&amp;BH1588&amp;BI1588&amp;BJ1588&amp;BK1588&amp;BL1588&amp;BM1588&amp;BN1588&amp;BO1588&amp;BP1588&amp;BQ1588&amp;BR1588&amp;BS1588&amp;BT1588&amp;BU1588&amp;BV1588&amp;BW1588&amp;BX1588&amp;BY1588&amp;BZ1588&lt;&gt;"","V10Issue","V10Clean")</f>
        <v>V10Clean</v>
      </c>
      <c r="CB1588" s="65"/>
    </row>
    <row r="1589" spans="1:80" x14ac:dyDescent="0.25">
      <c r="A1589" s="50"/>
      <c r="B1589" s="77"/>
      <c r="C1589" s="77"/>
      <c r="D1589" s="77"/>
      <c r="E1589" s="77"/>
      <c r="F1589" s="77"/>
      <c r="G1589" s="77"/>
      <c r="H1589" s="77"/>
      <c r="I1589" s="77"/>
      <c r="J1589" s="77"/>
      <c r="K1589" s="77"/>
      <c r="L1589" s="77"/>
      <c r="M1589" s="77"/>
      <c r="N1589" s="77"/>
      <c r="O1589" s="77"/>
      <c r="P1589" s="77"/>
      <c r="Q1589" s="5"/>
      <c r="R1589" s="65"/>
      <c r="AN1589" s="63" t="s">
        <v>4820</v>
      </c>
      <c r="AZ1589" s="37" t="str">
        <f>IFERROR(IF(COUNTA(H1589,I1589,J1589)=3,DATE(J1589,MATCH(I1589,{"Jan";"Feb";"Mar";"Apr";"May";"Jun";"Jul";"Aug";"Sep";"Oct";"Nov";"Dec"},0),H1589),""),"")</f>
        <v/>
      </c>
      <c r="CB1589" s="65"/>
    </row>
    <row r="1590" spans="1:80" x14ac:dyDescent="0.25">
      <c r="A1590" s="50"/>
      <c r="B1590" s="50"/>
      <c r="C1590" s="50"/>
      <c r="D1590" s="50"/>
      <c r="E1590" s="50"/>
      <c r="F1590" s="50"/>
      <c r="G1590" s="50"/>
      <c r="H1590" s="12"/>
      <c r="I1590" s="5"/>
      <c r="J1590" s="5"/>
      <c r="K1590" s="5"/>
      <c r="L1590" s="50"/>
      <c r="M1590" s="50"/>
      <c r="N1590" s="50"/>
      <c r="O1590" s="50"/>
      <c r="P1590" s="50"/>
      <c r="Q1590" s="5"/>
      <c r="R1590" s="65"/>
      <c r="AN1590" s="63" t="s">
        <v>4821</v>
      </c>
      <c r="AZ1590" s="37" t="str">
        <f>IFERROR(IF(COUNTA(H1590,I1590,J1590)=3,DATE(J1590,MATCH(I1590,{"Jan";"Feb";"Mar";"Apr";"May";"Jun";"Jul";"Aug";"Sep";"Oct";"Nov";"Dec"},0),H1590),""),"")</f>
        <v/>
      </c>
      <c r="CB1590" s="65"/>
    </row>
    <row r="1591" spans="1:80" x14ac:dyDescent="0.25">
      <c r="A1591" s="50"/>
      <c r="B1591" s="50"/>
      <c r="C1591" s="50"/>
      <c r="D1591" s="50"/>
      <c r="E1591" s="50"/>
      <c r="F1591" s="50"/>
      <c r="G1591" s="50"/>
      <c r="H1591" s="12" t="s">
        <v>92</v>
      </c>
      <c r="I1591" s="5"/>
      <c r="J1591" s="5"/>
      <c r="K1591" s="5"/>
      <c r="L1591" s="50"/>
      <c r="M1591" s="50"/>
      <c r="N1591" s="50"/>
      <c r="O1591" s="50"/>
      <c r="P1591" s="50"/>
      <c r="Q1591" s="5"/>
      <c r="R1591" s="65"/>
      <c r="AN1591" s="63" t="s">
        <v>4822</v>
      </c>
      <c r="AZ1591" s="37" t="str">
        <f>IFERROR(IF(COUNTA(H1591,I1591,J1591)=3,DATE(J1591,MATCH(I1591,{"Jan";"Feb";"Mar";"Apr";"May";"Jun";"Jul";"Aug";"Sep";"Oct";"Nov";"Dec"},0),H1591),""),"")</f>
        <v/>
      </c>
      <c r="CB1591" s="65"/>
    </row>
    <row r="1592" spans="1:80" x14ac:dyDescent="0.25">
      <c r="A1592" s="50"/>
      <c r="B1592" s="5"/>
      <c r="C1592" s="7" t="s">
        <v>186</v>
      </c>
      <c r="D1592" s="7"/>
      <c r="E1592" s="7"/>
      <c r="F1592" s="7" t="s">
        <v>315</v>
      </c>
      <c r="G1592" s="5"/>
      <c r="H1592" s="7" t="s">
        <v>47</v>
      </c>
      <c r="I1592" s="7" t="s">
        <v>48</v>
      </c>
      <c r="J1592" s="7" t="s">
        <v>49</v>
      </c>
      <c r="K1592" s="5"/>
      <c r="L1592" s="50"/>
      <c r="M1592" s="50"/>
      <c r="N1592" s="50"/>
      <c r="O1592" s="50"/>
      <c r="P1592" s="50"/>
      <c r="Q1592" s="5"/>
      <c r="R1592" s="65"/>
      <c r="AN1592" s="63" t="s">
        <v>4823</v>
      </c>
      <c r="AZ1592" s="37" t="str">
        <f>IFERROR(IF(COUNTA(H1592,I1592,J1592)=3,DATE(J1592,MATCH(I1592,{"Jan";"Feb";"Mar";"Apr";"May";"Jun";"Jul";"Aug";"Sep";"Oct";"Nov";"Dec"},0),H1592),""),"")</f>
        <v/>
      </c>
      <c r="CB1592" s="65"/>
    </row>
    <row r="1593" spans="1:80" x14ac:dyDescent="0.25">
      <c r="A1593" s="50"/>
      <c r="B1593" s="39" t="str">
        <f xml:space="preserve"> C1518&amp;" Non-Target Lesion (NT2)"</f>
        <v>V10 Non-Target Lesion (NT2)</v>
      </c>
      <c r="C1593" s="74"/>
      <c r="D1593" s="75"/>
      <c r="E1593" s="5"/>
      <c r="F1593" s="17"/>
      <c r="G1593" s="5"/>
      <c r="H1593" s="32"/>
      <c r="I1593" s="32"/>
      <c r="J1593" s="32"/>
      <c r="K1593" s="5"/>
      <c r="L1593" s="50"/>
      <c r="M1593" s="50"/>
      <c r="N1593" s="50"/>
      <c r="O1593" s="50"/>
      <c r="P1593" s="50"/>
      <c r="Q1593" s="5"/>
      <c r="R1593" s="65"/>
      <c r="AN1593" s="63" t="s">
        <v>4824</v>
      </c>
      <c r="AZ1593" s="37" t="str">
        <f>IFERROR(IF(COUNTA(H1593,I1593,J1593)=3,DATE(J1593,MATCH(I1593,{"Jan";"Feb";"Mar";"Apr";"May";"Jun";"Jul";"Aug";"Sep";"Oct";"Nov";"Dec"},0),H1593),""),"")</f>
        <v/>
      </c>
      <c r="CB1593" s="65"/>
    </row>
    <row r="1594" spans="1:80" x14ac:dyDescent="0.25">
      <c r="A1594" s="50"/>
      <c r="B1594" s="8" t="s">
        <v>1694</v>
      </c>
      <c r="C1594" s="8" t="s">
        <v>1695</v>
      </c>
      <c r="D1594" s="8"/>
      <c r="E1594" s="9"/>
      <c r="F1594" s="8" t="s">
        <v>1696</v>
      </c>
      <c r="G1594" s="9"/>
      <c r="H1594" s="8" t="s">
        <v>1697</v>
      </c>
      <c r="I1594" s="8" t="s">
        <v>1698</v>
      </c>
      <c r="J1594" s="8" t="s">
        <v>1699</v>
      </c>
      <c r="K1594" s="5"/>
      <c r="L1594" s="50"/>
      <c r="M1594" s="50"/>
      <c r="N1594" s="50"/>
      <c r="O1594" s="50"/>
      <c r="P1594" s="50"/>
      <c r="Q1594" s="5"/>
      <c r="R1594" s="65"/>
      <c r="AN1594" s="63" t="s">
        <v>4825</v>
      </c>
      <c r="AZ1594" s="37" t="str">
        <f>IFERROR(IF(COUNTA(H1594,I1594,J1594)=3,DATE(J1594,MATCH(I1594,{"Jan";"Feb";"Mar";"Apr";"May";"Jun";"Jul";"Aug";"Sep";"Oct";"Nov";"Dec"},0),H1594),""),"")</f>
        <v/>
      </c>
      <c r="CB1594" s="65"/>
    </row>
    <row r="1595" spans="1:80" x14ac:dyDescent="0.25">
      <c r="A1595" s="50"/>
      <c r="B1595" s="76" t="str">
        <f ca="1">BA1595&amp;BB1595&amp;BC1595&amp;BD1595&amp;BE1595&amp;BF1595&amp;BG1595&amp;BH1595&amp;BI1595&amp;BJ1595&amp;BK1595&amp;BL1595&amp;BM1595</f>
        <v/>
      </c>
      <c r="C1595" s="77"/>
      <c r="D1595" s="77"/>
      <c r="E1595" s="77"/>
      <c r="F1595" s="77"/>
      <c r="G1595" s="77"/>
      <c r="H1595" s="77"/>
      <c r="I1595" s="77"/>
      <c r="J1595" s="77"/>
      <c r="K1595" s="77"/>
      <c r="L1595" s="77"/>
      <c r="M1595" s="77"/>
      <c r="N1595" s="77"/>
      <c r="O1595" s="77"/>
      <c r="P1595" s="77"/>
      <c r="Q1595" s="5"/>
      <c r="R1595" s="65"/>
      <c r="AN1595" s="63" t="s">
        <v>4826</v>
      </c>
      <c r="AZ1595" s="37" t="str">
        <f>IFERROR(IF(COUNTA(H1595,I1595,J1595)=3,DATE(J1595,MATCH(I1595,{"Jan";"Feb";"Mar";"Apr";"May";"Jun";"Jul";"Aug";"Sep";"Oct";"Nov";"Dec"},0),H1595),""),"")</f>
        <v/>
      </c>
      <c r="BA1595" s="37" t="str">
        <f>IF(AND(C1521="",H1593="",C1593&lt;&gt;""),"Please enter a complete visit or assessment date.  ","")</f>
        <v/>
      </c>
      <c r="BB1595" s="37" t="str">
        <f>IF(C1593="","",IF(AND(COUNTA(C1521,D1521,E1521)&gt;1,COUNTA(C1521,D1521,E1521)&lt;3),"Please enter a complete visit date.  ",IF(COUNTA(C1521,D1521,E1521)=0,"",IF(COUNTIF(AN$2:AN$7306,C1521&amp;D1521&amp;E1521)&gt;0,"","Enter a valid visit date.  "))))</f>
        <v/>
      </c>
      <c r="BC1595" s="37" t="str">
        <f>IF(AND(COUNTA(H1593,I1593,J1593)&gt;1,COUNTA(H1593,I1593,J1593)&lt;3),"Please enter a complete assessment date.  ",IF(COUNTA(H1593,I1593,J1593)=0,"",IF(COUNTIF(AN$2:AN$7306,H1593&amp;I1593&amp;J1593)&gt;0,"","Enter a valid assessment date.  ")))</f>
        <v/>
      </c>
      <c r="BD1595" s="37" t="str">
        <f t="shared" ref="BD1595" si="794">IF(AND(C1593="",H1593&amp;I1593&amp;H1593&amp;J1593&lt;&gt;""),"Information on this lesion exists, but no evaluation result is entered.  ","")</f>
        <v/>
      </c>
      <c r="BE1595" s="37" t="str">
        <f ca="1">IF(C1593="","",IF(AZ1521="","",IF(AZ1521&gt;NOW(),"Visit date is in the future.  ","")))</f>
        <v/>
      </c>
      <c r="BF1595" s="37" t="str">
        <f t="shared" ref="BF1595" ca="1" si="795">IF(AZ1593&lt;&gt;"",IF(AZ1593&gt;NOW(),"Assessment date is in the future.  ",""),"")</f>
        <v/>
      </c>
      <c r="BG1595" s="37" t="str">
        <f t="shared" ref="BG1595" si="796">IF(AND(C1593&lt;&gt;"",F1593&lt;&gt;""),"The result cannot be provided if indicated as Not Done.  ","")</f>
        <v/>
      </c>
      <c r="BH1595" s="37" t="str">
        <f>IF(AZ1521="","",IF(AZ1521&lt;=AZ1515,"Visit date is not after visit or assessment dates in the prior visit.  ",""))</f>
        <v/>
      </c>
      <c r="BI1595" s="37" t="str">
        <f>IF(AZ1593&lt;&gt;"",IF(AZ1593&lt;=AZ1515,"Assessment date is not after visit or assessment dates in the prior visit.  ",""),"")</f>
        <v/>
      </c>
      <c r="BJ1595" s="37" t="str">
        <f>IF(AND(C1518="",OR(C1593&lt;&gt;"",F1593&lt;&gt;"")),"The Visit ID is missing.  ","")</f>
        <v/>
      </c>
      <c r="BK1595" s="37" t="str">
        <f>IF(AND(OR(C1593&lt;&gt;"",F1593&lt;&gt;""),C$87=""),"No V0 lesion information exists for this same lesion (if you are adding a NEW lesion, go to New Lesion section).  ","")</f>
        <v/>
      </c>
      <c r="BM1595" s="37" t="str">
        <f>IF(AND(C1593&lt;&gt;"",COUNTIF(AJ$2:AJ$21,C1518)&gt;1),"Visit ID already used.  ","")</f>
        <v/>
      </c>
      <c r="CA1595" s="37" t="str">
        <f ca="1">IF(BA1595&amp;BB1595&amp;BC1595&amp;BD1595&amp;BE1595&amp;BF1595&amp;BG1595&amp;BH1595&amp;BI1595&amp;BJ1595&amp;BK1595&amp;BL1595&amp;BM1595&amp;BN1595&amp;BO1595&amp;BP1595&amp;BQ1595&amp;BR1595&amp;BS1595&amp;BT1595&amp;BU1595&amp;BV1595&amp;BW1595&amp;BX1595&amp;BY1595&amp;BZ1595&lt;&gt;"","V10Issue","V10Clean")</f>
        <v>V10Clean</v>
      </c>
      <c r="CB1595" s="65"/>
    </row>
    <row r="1596" spans="1:80" x14ac:dyDescent="0.25">
      <c r="A1596" s="50"/>
      <c r="B1596" s="77"/>
      <c r="C1596" s="77"/>
      <c r="D1596" s="77"/>
      <c r="E1596" s="77"/>
      <c r="F1596" s="77"/>
      <c r="G1596" s="77"/>
      <c r="H1596" s="77"/>
      <c r="I1596" s="77"/>
      <c r="J1596" s="77"/>
      <c r="K1596" s="77"/>
      <c r="L1596" s="77"/>
      <c r="M1596" s="77"/>
      <c r="N1596" s="77"/>
      <c r="O1596" s="77"/>
      <c r="P1596" s="77"/>
      <c r="Q1596" s="5"/>
      <c r="R1596" s="65"/>
      <c r="AN1596" s="63" t="s">
        <v>4827</v>
      </c>
      <c r="AZ1596" s="37" t="str">
        <f>IFERROR(IF(COUNTA(H1596,I1596,J1596)=3,DATE(J1596,MATCH(I1596,{"Jan";"Feb";"Mar";"Apr";"May";"Jun";"Jul";"Aug";"Sep";"Oct";"Nov";"Dec"},0),H1596),""),"")</f>
        <v/>
      </c>
      <c r="CB1596" s="65"/>
    </row>
    <row r="1597" spans="1:80" x14ac:dyDescent="0.25">
      <c r="A1597" s="50"/>
      <c r="B1597" s="50"/>
      <c r="C1597" s="50"/>
      <c r="D1597" s="50"/>
      <c r="E1597" s="50"/>
      <c r="F1597" s="50"/>
      <c r="G1597" s="50"/>
      <c r="H1597" s="12"/>
      <c r="I1597" s="5"/>
      <c r="J1597" s="5"/>
      <c r="K1597" s="5"/>
      <c r="L1597" s="50"/>
      <c r="M1597" s="50"/>
      <c r="N1597" s="50"/>
      <c r="O1597" s="50"/>
      <c r="P1597" s="50"/>
      <c r="Q1597" s="5"/>
      <c r="R1597" s="65"/>
      <c r="AN1597" s="63" t="s">
        <v>4828</v>
      </c>
      <c r="AZ1597" s="37" t="str">
        <f>IFERROR(IF(COUNTA(H1597,I1597,J1597)=3,DATE(J1597,MATCH(I1597,{"Jan";"Feb";"Mar";"Apr";"May";"Jun";"Jul";"Aug";"Sep";"Oct";"Nov";"Dec"},0),H1597),""),"")</f>
        <v/>
      </c>
      <c r="CB1597" s="65"/>
    </row>
    <row r="1598" spans="1:80" x14ac:dyDescent="0.25">
      <c r="A1598" s="50"/>
      <c r="B1598" s="50"/>
      <c r="C1598" s="50"/>
      <c r="D1598" s="50"/>
      <c r="E1598" s="50"/>
      <c r="F1598" s="50"/>
      <c r="G1598" s="50"/>
      <c r="H1598" s="12" t="s">
        <v>92</v>
      </c>
      <c r="I1598" s="5"/>
      <c r="J1598" s="5"/>
      <c r="K1598" s="5"/>
      <c r="L1598" s="50"/>
      <c r="M1598" s="50"/>
      <c r="N1598" s="50"/>
      <c r="O1598" s="50"/>
      <c r="P1598" s="50"/>
      <c r="Q1598" s="5"/>
      <c r="R1598" s="65"/>
      <c r="AN1598" s="63" t="s">
        <v>4829</v>
      </c>
      <c r="AZ1598" s="37" t="str">
        <f>IFERROR(IF(COUNTA(H1598,I1598,J1598)=3,DATE(J1598,MATCH(I1598,{"Jan";"Feb";"Mar";"Apr";"May";"Jun";"Jul";"Aug";"Sep";"Oct";"Nov";"Dec"},0),H1598),""),"")</f>
        <v/>
      </c>
      <c r="CB1598" s="65"/>
    </row>
    <row r="1599" spans="1:80" x14ac:dyDescent="0.25">
      <c r="A1599" s="50"/>
      <c r="B1599" s="5"/>
      <c r="C1599" s="7" t="s">
        <v>186</v>
      </c>
      <c r="D1599" s="7"/>
      <c r="E1599" s="7"/>
      <c r="F1599" s="7" t="s">
        <v>315</v>
      </c>
      <c r="G1599" s="5"/>
      <c r="H1599" s="7" t="s">
        <v>47</v>
      </c>
      <c r="I1599" s="7" t="s">
        <v>48</v>
      </c>
      <c r="J1599" s="7" t="s">
        <v>49</v>
      </c>
      <c r="K1599" s="5"/>
      <c r="L1599" s="50"/>
      <c r="M1599" s="50"/>
      <c r="N1599" s="50"/>
      <c r="O1599" s="50"/>
      <c r="P1599" s="50"/>
      <c r="Q1599" s="5"/>
      <c r="R1599" s="65"/>
      <c r="AN1599" s="63" t="s">
        <v>4830</v>
      </c>
      <c r="AZ1599" s="37" t="str">
        <f>IFERROR(IF(COUNTA(H1599,I1599,J1599)=3,DATE(J1599,MATCH(I1599,{"Jan";"Feb";"Mar";"Apr";"May";"Jun";"Jul";"Aug";"Sep";"Oct";"Nov";"Dec"},0),H1599),""),"")</f>
        <v/>
      </c>
      <c r="CB1599" s="65"/>
    </row>
    <row r="1600" spans="1:80" x14ac:dyDescent="0.25">
      <c r="A1600" s="50"/>
      <c r="B1600" s="39" t="str">
        <f xml:space="preserve"> C1518&amp;" Non-Target Lesion (NT3)"</f>
        <v>V10 Non-Target Lesion (NT3)</v>
      </c>
      <c r="C1600" s="74"/>
      <c r="D1600" s="75"/>
      <c r="E1600" s="5"/>
      <c r="F1600" s="17"/>
      <c r="G1600" s="5"/>
      <c r="H1600" s="32"/>
      <c r="I1600" s="32"/>
      <c r="J1600" s="32"/>
      <c r="K1600" s="5"/>
      <c r="L1600" s="50"/>
      <c r="M1600" s="50"/>
      <c r="N1600" s="50"/>
      <c r="O1600" s="50"/>
      <c r="P1600" s="50"/>
      <c r="Q1600" s="5"/>
      <c r="R1600" s="65"/>
      <c r="AN1600" s="63" t="s">
        <v>4831</v>
      </c>
      <c r="AZ1600" s="37" t="str">
        <f>IFERROR(IF(COUNTA(H1600,I1600,J1600)=3,DATE(J1600,MATCH(I1600,{"Jan";"Feb";"Mar";"Apr";"May";"Jun";"Jul";"Aug";"Sep";"Oct";"Nov";"Dec"},0),H1600),""),"")</f>
        <v/>
      </c>
      <c r="CB1600" s="65"/>
    </row>
    <row r="1601" spans="1:80" x14ac:dyDescent="0.25">
      <c r="A1601" s="50"/>
      <c r="B1601" s="8" t="s">
        <v>1700</v>
      </c>
      <c r="C1601" s="8" t="s">
        <v>1701</v>
      </c>
      <c r="D1601" s="8"/>
      <c r="E1601" s="9"/>
      <c r="F1601" s="8" t="s">
        <v>1702</v>
      </c>
      <c r="G1601" s="9"/>
      <c r="H1601" s="8" t="s">
        <v>1703</v>
      </c>
      <c r="I1601" s="8" t="s">
        <v>1704</v>
      </c>
      <c r="J1601" s="8" t="s">
        <v>1705</v>
      </c>
      <c r="K1601" s="5"/>
      <c r="L1601" s="50"/>
      <c r="M1601" s="50"/>
      <c r="N1601" s="50"/>
      <c r="O1601" s="50"/>
      <c r="P1601" s="50"/>
      <c r="Q1601" s="5"/>
      <c r="R1601" s="65"/>
      <c r="AN1601" s="63" t="s">
        <v>4832</v>
      </c>
      <c r="AZ1601" s="37" t="str">
        <f>IFERROR(IF(COUNTA(H1601,I1601,J1601)=3,DATE(J1601,MATCH(I1601,{"Jan";"Feb";"Mar";"Apr";"May";"Jun";"Jul";"Aug";"Sep";"Oct";"Nov";"Dec"},0),H1601),""),"")</f>
        <v/>
      </c>
      <c r="CB1601" s="65"/>
    </row>
    <row r="1602" spans="1:80" x14ac:dyDescent="0.25">
      <c r="A1602" s="50"/>
      <c r="B1602" s="76" t="str">
        <f ca="1">BA1602&amp;BB1602&amp;BC1602&amp;BD1602&amp;BE1602&amp;BF1602&amp;BG1602&amp;BH1602&amp;BI1602&amp;BJ1602&amp;BK1602&amp;BL1602&amp;BM1602</f>
        <v/>
      </c>
      <c r="C1602" s="77"/>
      <c r="D1602" s="77"/>
      <c r="E1602" s="77"/>
      <c r="F1602" s="77"/>
      <c r="G1602" s="77"/>
      <c r="H1602" s="77"/>
      <c r="I1602" s="77"/>
      <c r="J1602" s="77"/>
      <c r="K1602" s="77"/>
      <c r="L1602" s="77"/>
      <c r="M1602" s="77"/>
      <c r="N1602" s="77"/>
      <c r="O1602" s="77"/>
      <c r="P1602" s="77"/>
      <c r="Q1602" s="5"/>
      <c r="R1602" s="65"/>
      <c r="AN1602" s="63" t="s">
        <v>4833</v>
      </c>
      <c r="AZ1602" s="37" t="str">
        <f>IFERROR(IF(COUNTA(H1602,I1602,J1602)=3,DATE(J1602,MATCH(I1602,{"Jan";"Feb";"Mar";"Apr";"May";"Jun";"Jul";"Aug";"Sep";"Oct";"Nov";"Dec"},0),H1602),""),"")</f>
        <v/>
      </c>
      <c r="BA1602" s="37" t="str">
        <f>IF(AND(C1521="",H1600="",C1600&lt;&gt;""),"Please enter a complete visit or assessment date.  ","")</f>
        <v/>
      </c>
      <c r="BB1602" s="37" t="str">
        <f>IF(C1600="","",IF(AND(COUNTA(C1521,D1521,E1521)&gt;1,COUNTA(C1521,D1521,E1521)&lt;3),"Please enter a complete visit date.  ",IF(COUNTA(C1521,D1521,E1521)=0,"",IF(COUNTIF(AN$2:AN$7306,C1521&amp;D1521&amp;E1521)&gt;0,"","Enter a valid visit date.  "))))</f>
        <v/>
      </c>
      <c r="BC1602" s="37" t="str">
        <f>IF(AND(COUNTA(H1600,I1600,J1600)&gt;1,COUNTA(H1600,I1600,J1600)&lt;3),"Please enter a complete assessment date.  ",IF(COUNTA(H1600,I1600,J1600)=0,"",IF(COUNTIF(AN$2:AN$7306,H1600&amp;I1600&amp;J1600)&gt;0,"","Enter a valid assessment date.  ")))</f>
        <v/>
      </c>
      <c r="BD1602" s="37" t="str">
        <f t="shared" ref="BD1602" si="797">IF(AND(C1600="",H1600&amp;I1600&amp;H1600&amp;J1600&lt;&gt;""),"Information on this lesion exists, but no evaluation result is entered.  ","")</f>
        <v/>
      </c>
      <c r="BE1602" s="37" t="str">
        <f ca="1">IF(C1600="","",IF(AZ1521="","",IF(AZ1521&gt;NOW(),"Visit date is in the future.  ","")))</f>
        <v/>
      </c>
      <c r="BF1602" s="37" t="str">
        <f t="shared" ref="BF1602" ca="1" si="798">IF(AZ1600&lt;&gt;"",IF(AZ1600&gt;NOW(),"Assessment date is in the future.  ",""),"")</f>
        <v/>
      </c>
      <c r="BG1602" s="37" t="str">
        <f t="shared" ref="BG1602" si="799">IF(AND(C1600&lt;&gt;"",F1600&lt;&gt;""),"The result cannot be provided if indicated as Not Done.  ","")</f>
        <v/>
      </c>
      <c r="BH1602" s="37" t="str">
        <f>IF(AZ1521="","",IF(AZ1521&lt;=AZ1515,"Visit date is not after visit or assessment dates in the prior visit.  ",""))</f>
        <v/>
      </c>
      <c r="BI1602" s="37" t="str">
        <f>IF(AZ1600&lt;&gt;"",IF(AZ1600&lt;=AZ1515,"Assessment date is not after visit or assessment dates in the prior visit.  ",""),"")</f>
        <v/>
      </c>
      <c r="BJ1602" s="37" t="str">
        <f>IF(AND(C1518="",OR(C1600&lt;&gt;"",F1600&lt;&gt;"")),"The Visit ID is missing.  ","")</f>
        <v/>
      </c>
      <c r="BK1602" s="37" t="str">
        <f>IF(AND(OR(C1600&lt;&gt;"",F1600&lt;&gt;""),C$94=""),"No V0 lesion information exists for this same lesion (if you are adding a NEW lesion, go to New Lesion section).  ","")</f>
        <v/>
      </c>
      <c r="BM1602" s="37" t="str">
        <f>IF(AND(C1600&lt;&gt;"",COUNTIF(AJ$2:AJ$21,C1518)&gt;1),"Visit ID already used.  ","")</f>
        <v/>
      </c>
      <c r="CA1602" s="37" t="str">
        <f ca="1">IF(BA1602&amp;BB1602&amp;BC1602&amp;BD1602&amp;BE1602&amp;BF1602&amp;BG1602&amp;BH1602&amp;BI1602&amp;BJ1602&amp;BK1602&amp;BL1602&amp;BM1602&amp;BN1602&amp;BO1602&amp;BP1602&amp;BQ1602&amp;BR1602&amp;BS1602&amp;BT1602&amp;BU1602&amp;BV1602&amp;BW1602&amp;BX1602&amp;BY1602&amp;BZ1602&lt;&gt;"","V10Issue","V10Clean")</f>
        <v>V10Clean</v>
      </c>
      <c r="CB1602" s="65"/>
    </row>
    <row r="1603" spans="1:80" x14ac:dyDescent="0.25">
      <c r="A1603" s="50"/>
      <c r="B1603" s="77"/>
      <c r="C1603" s="77"/>
      <c r="D1603" s="77"/>
      <c r="E1603" s="77"/>
      <c r="F1603" s="77"/>
      <c r="G1603" s="77"/>
      <c r="H1603" s="77"/>
      <c r="I1603" s="77"/>
      <c r="J1603" s="77"/>
      <c r="K1603" s="77"/>
      <c r="L1603" s="77"/>
      <c r="M1603" s="77"/>
      <c r="N1603" s="77"/>
      <c r="O1603" s="77"/>
      <c r="P1603" s="77"/>
      <c r="Q1603" s="5"/>
      <c r="R1603" s="65"/>
      <c r="AN1603" s="63" t="s">
        <v>4834</v>
      </c>
      <c r="AZ1603" s="37" t="str">
        <f>IFERROR(IF(COUNTA(H1603,I1603,J1603)=3,DATE(J1603,MATCH(I1603,{"Jan";"Feb";"Mar";"Apr";"May";"Jun";"Jul";"Aug";"Sep";"Oct";"Nov";"Dec"},0),H1603),""),"")</f>
        <v/>
      </c>
      <c r="CB1603" s="65"/>
    </row>
    <row r="1604" spans="1:80" x14ac:dyDescent="0.25">
      <c r="A1604" s="50"/>
      <c r="B1604" s="50"/>
      <c r="C1604" s="50"/>
      <c r="D1604" s="50"/>
      <c r="E1604" s="50"/>
      <c r="F1604" s="50"/>
      <c r="G1604" s="50"/>
      <c r="H1604" s="12"/>
      <c r="I1604" s="5"/>
      <c r="J1604" s="5"/>
      <c r="K1604" s="5"/>
      <c r="L1604" s="50"/>
      <c r="M1604" s="50"/>
      <c r="N1604" s="50"/>
      <c r="O1604" s="50"/>
      <c r="P1604" s="50"/>
      <c r="Q1604" s="5"/>
      <c r="R1604" s="65"/>
      <c r="AN1604" s="63" t="s">
        <v>4835</v>
      </c>
      <c r="AZ1604" s="37" t="str">
        <f>IFERROR(IF(COUNTA(H1604,I1604,J1604)=3,DATE(J1604,MATCH(I1604,{"Jan";"Feb";"Mar";"Apr";"May";"Jun";"Jul";"Aug";"Sep";"Oct";"Nov";"Dec"},0),H1604),""),"")</f>
        <v/>
      </c>
      <c r="CB1604" s="65"/>
    </row>
    <row r="1605" spans="1:80" x14ac:dyDescent="0.25">
      <c r="A1605" s="50"/>
      <c r="B1605" s="50"/>
      <c r="C1605" s="50"/>
      <c r="D1605" s="50"/>
      <c r="E1605" s="50"/>
      <c r="F1605" s="50"/>
      <c r="G1605" s="50"/>
      <c r="H1605" s="12" t="s">
        <v>92</v>
      </c>
      <c r="I1605" s="5"/>
      <c r="J1605" s="5"/>
      <c r="K1605" s="5"/>
      <c r="L1605" s="50"/>
      <c r="M1605" s="50"/>
      <c r="N1605" s="50"/>
      <c r="O1605" s="50"/>
      <c r="P1605" s="50"/>
      <c r="Q1605" s="5"/>
      <c r="R1605" s="65"/>
      <c r="AN1605" s="63" t="s">
        <v>4836</v>
      </c>
      <c r="AZ1605" s="37" t="str">
        <f>IFERROR(IF(COUNTA(H1605,I1605,J1605)=3,DATE(J1605,MATCH(I1605,{"Jan";"Feb";"Mar";"Apr";"May";"Jun";"Jul";"Aug";"Sep";"Oct";"Nov";"Dec"},0),H1605),""),"")</f>
        <v/>
      </c>
      <c r="CB1605" s="65"/>
    </row>
    <row r="1606" spans="1:80" x14ac:dyDescent="0.25">
      <c r="A1606" s="50"/>
      <c r="B1606" s="5"/>
      <c r="C1606" s="7" t="s">
        <v>186</v>
      </c>
      <c r="D1606" s="7"/>
      <c r="E1606" s="7"/>
      <c r="F1606" s="7" t="s">
        <v>315</v>
      </c>
      <c r="G1606" s="5"/>
      <c r="H1606" s="7" t="s">
        <v>47</v>
      </c>
      <c r="I1606" s="7" t="s">
        <v>48</v>
      </c>
      <c r="J1606" s="7" t="s">
        <v>49</v>
      </c>
      <c r="K1606" s="5"/>
      <c r="L1606" s="50"/>
      <c r="M1606" s="50"/>
      <c r="N1606" s="50"/>
      <c r="O1606" s="50"/>
      <c r="P1606" s="50"/>
      <c r="Q1606" s="5"/>
      <c r="R1606" s="65"/>
      <c r="AN1606" s="63" t="s">
        <v>4837</v>
      </c>
      <c r="AZ1606" s="37" t="str">
        <f>IFERROR(IF(COUNTA(H1606,I1606,J1606)=3,DATE(J1606,MATCH(I1606,{"Jan";"Feb";"Mar";"Apr";"May";"Jun";"Jul";"Aug";"Sep";"Oct";"Nov";"Dec"},0),H1606),""),"")</f>
        <v/>
      </c>
      <c r="CB1606" s="65"/>
    </row>
    <row r="1607" spans="1:80" x14ac:dyDescent="0.25">
      <c r="A1607" s="50"/>
      <c r="B1607" s="39" t="str">
        <f xml:space="preserve"> C1518&amp;" Non-Target Lesion (NT4)"</f>
        <v>V10 Non-Target Lesion (NT4)</v>
      </c>
      <c r="C1607" s="74"/>
      <c r="D1607" s="75"/>
      <c r="E1607" s="5"/>
      <c r="F1607" s="17"/>
      <c r="G1607" s="5"/>
      <c r="H1607" s="32"/>
      <c r="I1607" s="32"/>
      <c r="J1607" s="32"/>
      <c r="K1607" s="5"/>
      <c r="L1607" s="50"/>
      <c r="M1607" s="50"/>
      <c r="N1607" s="50"/>
      <c r="O1607" s="50"/>
      <c r="P1607" s="50"/>
      <c r="Q1607" s="5"/>
      <c r="R1607" s="65"/>
      <c r="AN1607" s="63" t="s">
        <v>4838</v>
      </c>
      <c r="AZ1607" s="37" t="str">
        <f>IFERROR(IF(COUNTA(H1607,I1607,J1607)=3,DATE(J1607,MATCH(I1607,{"Jan";"Feb";"Mar";"Apr";"May";"Jun";"Jul";"Aug";"Sep";"Oct";"Nov";"Dec"},0),H1607),""),"")</f>
        <v/>
      </c>
      <c r="CB1607" s="65"/>
    </row>
    <row r="1608" spans="1:80" x14ac:dyDescent="0.25">
      <c r="A1608" s="50"/>
      <c r="B1608" s="8" t="s">
        <v>1706</v>
      </c>
      <c r="C1608" s="8" t="s">
        <v>1707</v>
      </c>
      <c r="D1608" s="8"/>
      <c r="E1608" s="9"/>
      <c r="F1608" s="8" t="s">
        <v>1708</v>
      </c>
      <c r="G1608" s="9"/>
      <c r="H1608" s="8" t="s">
        <v>1709</v>
      </c>
      <c r="I1608" s="8" t="s">
        <v>1710</v>
      </c>
      <c r="J1608" s="8" t="s">
        <v>1711</v>
      </c>
      <c r="K1608" s="5"/>
      <c r="L1608" s="50"/>
      <c r="M1608" s="50"/>
      <c r="N1608" s="50"/>
      <c r="O1608" s="50"/>
      <c r="P1608" s="50"/>
      <c r="Q1608" s="5"/>
      <c r="R1608" s="65"/>
      <c r="AN1608" s="63" t="s">
        <v>4839</v>
      </c>
      <c r="AZ1608" s="37" t="str">
        <f>IFERROR(IF(COUNTA(H1608,I1608,J1608)=3,DATE(J1608,MATCH(I1608,{"Jan";"Feb";"Mar";"Apr";"May";"Jun";"Jul";"Aug";"Sep";"Oct";"Nov";"Dec"},0),H1608),""),"")</f>
        <v/>
      </c>
      <c r="CB1608" s="65"/>
    </row>
    <row r="1609" spans="1:80" x14ac:dyDescent="0.25">
      <c r="A1609" s="50"/>
      <c r="B1609" s="76" t="str">
        <f ca="1">BA1609&amp;BB1609&amp;BC1609&amp;BD1609&amp;BE1609&amp;BF1609&amp;BG1609&amp;BH1609&amp;BI1609&amp;BJ1609&amp;BK1609&amp;BL1609&amp;BM1609</f>
        <v/>
      </c>
      <c r="C1609" s="77"/>
      <c r="D1609" s="77"/>
      <c r="E1609" s="77"/>
      <c r="F1609" s="77"/>
      <c r="G1609" s="77"/>
      <c r="H1609" s="77"/>
      <c r="I1609" s="77"/>
      <c r="J1609" s="77"/>
      <c r="K1609" s="77"/>
      <c r="L1609" s="77"/>
      <c r="M1609" s="77"/>
      <c r="N1609" s="77"/>
      <c r="O1609" s="77"/>
      <c r="P1609" s="77"/>
      <c r="Q1609" s="5"/>
      <c r="R1609" s="65"/>
      <c r="AN1609" s="63" t="s">
        <v>4840</v>
      </c>
      <c r="AZ1609" s="37" t="str">
        <f>IFERROR(IF(COUNTA(H1609,I1609,J1609)=3,DATE(J1609,MATCH(I1609,{"Jan";"Feb";"Mar";"Apr";"May";"Jun";"Jul";"Aug";"Sep";"Oct";"Nov";"Dec"},0),H1609),""),"")</f>
        <v/>
      </c>
      <c r="BA1609" s="37" t="str">
        <f>IF(AND(C1521="",H1607="",C1607&lt;&gt;""),"Please enter a complete visit or assessment date.  ","")</f>
        <v/>
      </c>
      <c r="BB1609" s="37" t="str">
        <f>IF(C1607="","",IF(AND(COUNTA(C1521,D1521,E1521)&gt;1,COUNTA(C1521,D1521,E1521)&lt;3),"Please enter a complete visit date.  ",IF(COUNTA(C1521,D1521,E1521)=0,"",IF(COUNTIF(AN$2:AN$7306,C1521&amp;D1521&amp;E1521)&gt;0,"","Enter a valid visit date.  "))))</f>
        <v/>
      </c>
      <c r="BC1609" s="37" t="str">
        <f>IF(AND(COUNTA(H1607,I1607,J1607)&gt;1,COUNTA(H1607,I1607,J1607)&lt;3),"Please enter a complete assessment date.  ",IF(COUNTA(H1607,I1607,J1607)=0,"",IF(COUNTIF(AN$2:AN$7306,H1607&amp;I1607&amp;J1607)&gt;0,"","Enter a valid assessment date.  ")))</f>
        <v/>
      </c>
      <c r="BD1609" s="37" t="str">
        <f t="shared" ref="BD1609" si="800">IF(AND(C1607="",H1607&amp;I1607&amp;H1607&amp;J1607&lt;&gt;""),"Information on this lesion exists, but no evaluation result is entered.  ","")</f>
        <v/>
      </c>
      <c r="BE1609" s="37" t="str">
        <f ca="1">IF(C1607="","",IF(AZ1521="","",IF(AZ1521&gt;NOW(),"Visit date is in the future.  ","")))</f>
        <v/>
      </c>
      <c r="BF1609" s="37" t="str">
        <f t="shared" ref="BF1609" ca="1" si="801">IF(AZ1607&lt;&gt;"",IF(AZ1607&gt;NOW(),"Assessment date is in the future.  ",""),"")</f>
        <v/>
      </c>
      <c r="BG1609" s="37" t="str">
        <f t="shared" ref="BG1609" si="802">IF(AND(C1607&lt;&gt;"",F1607&lt;&gt;""),"The result cannot be provided if indicated as Not Done.  ","")</f>
        <v/>
      </c>
      <c r="BH1609" s="37" t="str">
        <f>IF(AZ1521="","",IF(AZ1521&lt;=AZ1515,"Visit date is not after visit or assessment dates in the prior visit.  ",""))</f>
        <v/>
      </c>
      <c r="BI1609" s="37" t="str">
        <f>IF(AZ1607&lt;&gt;"",IF(AZ1607&lt;=AZ1515,"Assessment date is not after visit or assessment dates in the prior visit.  ",""),"")</f>
        <v/>
      </c>
      <c r="BJ1609" s="37" t="str">
        <f>IF(AND(C1518="",OR(C1607&lt;&gt;"",F1607&lt;&gt;"")),"The Visit ID is missing.  ","")</f>
        <v/>
      </c>
      <c r="BK1609" s="37" t="str">
        <f>IF(AND(OR(C1607&lt;&gt;"",F1607&lt;&gt;""),C$101=""),"No V0 lesion information exists for this same lesion (if you are adding a NEW lesion, go to New Lesion section).  ","")</f>
        <v/>
      </c>
      <c r="BM1609" s="37" t="str">
        <f>IF(AND(C1607&lt;&gt;"",COUNTIF(AJ$2:AJ$21,C1518)&gt;1),"Visit ID already used.  ","")</f>
        <v/>
      </c>
      <c r="CA1609" s="37" t="str">
        <f ca="1">IF(BA1609&amp;BB1609&amp;BC1609&amp;BD1609&amp;BE1609&amp;BF1609&amp;BG1609&amp;BH1609&amp;BI1609&amp;BJ1609&amp;BK1609&amp;BL1609&amp;BM1609&amp;BN1609&amp;BO1609&amp;BP1609&amp;BQ1609&amp;BR1609&amp;BS1609&amp;BT1609&amp;BU1609&amp;BV1609&amp;BW1609&amp;BX1609&amp;BY1609&amp;BZ1609&lt;&gt;"","V10Issue","V10Clean")</f>
        <v>V10Clean</v>
      </c>
      <c r="CB1609" s="65"/>
    </row>
    <row r="1610" spans="1:80" x14ac:dyDescent="0.25">
      <c r="A1610" s="50"/>
      <c r="B1610" s="77"/>
      <c r="C1610" s="77"/>
      <c r="D1610" s="77"/>
      <c r="E1610" s="77"/>
      <c r="F1610" s="77"/>
      <c r="G1610" s="77"/>
      <c r="H1610" s="77"/>
      <c r="I1610" s="77"/>
      <c r="J1610" s="77"/>
      <c r="K1610" s="77"/>
      <c r="L1610" s="77"/>
      <c r="M1610" s="77"/>
      <c r="N1610" s="77"/>
      <c r="O1610" s="77"/>
      <c r="P1610" s="77"/>
      <c r="Q1610" s="5"/>
      <c r="R1610" s="65"/>
      <c r="AN1610" s="63" t="s">
        <v>4841</v>
      </c>
      <c r="AZ1610" s="37" t="str">
        <f>IFERROR(IF(COUNTA(H1610,I1610,J1610)=3,DATE(J1610,MATCH(I1610,{"Jan";"Feb";"Mar";"Apr";"May";"Jun";"Jul";"Aug";"Sep";"Oct";"Nov";"Dec"},0),H1610),""),"")</f>
        <v/>
      </c>
      <c r="CB1610" s="65"/>
    </row>
    <row r="1611" spans="1:80" x14ac:dyDescent="0.25">
      <c r="A1611" s="50"/>
      <c r="B1611" s="50"/>
      <c r="C1611" s="50"/>
      <c r="D1611" s="50"/>
      <c r="E1611" s="50"/>
      <c r="F1611" s="50"/>
      <c r="G1611" s="50"/>
      <c r="H1611" s="12"/>
      <c r="I1611" s="5"/>
      <c r="J1611" s="5"/>
      <c r="K1611" s="5"/>
      <c r="L1611" s="50"/>
      <c r="M1611" s="50"/>
      <c r="N1611" s="50"/>
      <c r="O1611" s="50"/>
      <c r="P1611" s="50"/>
      <c r="Q1611" s="5"/>
      <c r="R1611" s="65"/>
      <c r="AN1611" s="63" t="s">
        <v>4842</v>
      </c>
      <c r="AZ1611" s="37" t="str">
        <f>IFERROR(IF(COUNTA(H1611,I1611,J1611)=3,DATE(J1611,MATCH(I1611,{"Jan";"Feb";"Mar";"Apr";"May";"Jun";"Jul";"Aug";"Sep";"Oct";"Nov";"Dec"},0),H1611),""),"")</f>
        <v/>
      </c>
      <c r="CB1611" s="65"/>
    </row>
    <row r="1612" spans="1:80" x14ac:dyDescent="0.25">
      <c r="A1612" s="50"/>
      <c r="B1612" s="50"/>
      <c r="C1612" s="50"/>
      <c r="D1612" s="50"/>
      <c r="E1612" s="50"/>
      <c r="F1612" s="50"/>
      <c r="G1612" s="50"/>
      <c r="H1612" s="12" t="s">
        <v>92</v>
      </c>
      <c r="I1612" s="5"/>
      <c r="J1612" s="5"/>
      <c r="K1612" s="5"/>
      <c r="L1612" s="50"/>
      <c r="M1612" s="50"/>
      <c r="N1612" s="50"/>
      <c r="O1612" s="50"/>
      <c r="P1612" s="50"/>
      <c r="Q1612" s="5"/>
      <c r="R1612" s="65"/>
      <c r="AN1612" s="63" t="s">
        <v>4843</v>
      </c>
      <c r="AZ1612" s="37" t="str">
        <f>IFERROR(IF(COUNTA(H1612,I1612,J1612)=3,DATE(J1612,MATCH(I1612,{"Jan";"Feb";"Mar";"Apr";"May";"Jun";"Jul";"Aug";"Sep";"Oct";"Nov";"Dec"},0),H1612),""),"")</f>
        <v/>
      </c>
      <c r="CB1612" s="65"/>
    </row>
    <row r="1613" spans="1:80" x14ac:dyDescent="0.25">
      <c r="A1613" s="50"/>
      <c r="B1613" s="5"/>
      <c r="C1613" s="7" t="s">
        <v>186</v>
      </c>
      <c r="D1613" s="7"/>
      <c r="E1613" s="7"/>
      <c r="F1613" s="7" t="s">
        <v>315</v>
      </c>
      <c r="G1613" s="5"/>
      <c r="H1613" s="7" t="s">
        <v>47</v>
      </c>
      <c r="I1613" s="7" t="s">
        <v>48</v>
      </c>
      <c r="J1613" s="7" t="s">
        <v>49</v>
      </c>
      <c r="K1613" s="5"/>
      <c r="L1613" s="50"/>
      <c r="M1613" s="50"/>
      <c r="N1613" s="50"/>
      <c r="O1613" s="50"/>
      <c r="P1613" s="50"/>
      <c r="Q1613" s="5"/>
      <c r="R1613" s="65"/>
      <c r="AN1613" s="63" t="s">
        <v>4844</v>
      </c>
      <c r="AZ1613" s="37" t="str">
        <f>IFERROR(IF(COUNTA(H1613,I1613,J1613)=3,DATE(J1613,MATCH(I1613,{"Jan";"Feb";"Mar";"Apr";"May";"Jun";"Jul";"Aug";"Sep";"Oct";"Nov";"Dec"},0),H1613),""),"")</f>
        <v/>
      </c>
      <c r="CB1613" s="65"/>
    </row>
    <row r="1614" spans="1:80" x14ac:dyDescent="0.25">
      <c r="A1614" s="50"/>
      <c r="B1614" s="39" t="str">
        <f xml:space="preserve"> C1518&amp;" Non-Target Lesion (NT5)"</f>
        <v>V10 Non-Target Lesion (NT5)</v>
      </c>
      <c r="C1614" s="74"/>
      <c r="D1614" s="75"/>
      <c r="E1614" s="5"/>
      <c r="F1614" s="17"/>
      <c r="G1614" s="5"/>
      <c r="H1614" s="32"/>
      <c r="I1614" s="32"/>
      <c r="J1614" s="32"/>
      <c r="K1614" s="5"/>
      <c r="L1614" s="50"/>
      <c r="M1614" s="50"/>
      <c r="N1614" s="50"/>
      <c r="O1614" s="50"/>
      <c r="P1614" s="50"/>
      <c r="Q1614" s="5"/>
      <c r="R1614" s="65"/>
      <c r="AN1614" s="63" t="s">
        <v>4845</v>
      </c>
      <c r="AZ1614" s="37" t="str">
        <f>IFERROR(IF(COUNTA(H1614,I1614,J1614)=3,DATE(J1614,MATCH(I1614,{"Jan";"Feb";"Mar";"Apr";"May";"Jun";"Jul";"Aug";"Sep";"Oct";"Nov";"Dec"},0),H1614),""),"")</f>
        <v/>
      </c>
      <c r="CB1614" s="65"/>
    </row>
    <row r="1615" spans="1:80" x14ac:dyDescent="0.25">
      <c r="A1615" s="50"/>
      <c r="B1615" s="8" t="s">
        <v>1712</v>
      </c>
      <c r="C1615" s="8" t="s">
        <v>1713</v>
      </c>
      <c r="D1615" s="8"/>
      <c r="E1615" s="9"/>
      <c r="F1615" s="8" t="s">
        <v>1714</v>
      </c>
      <c r="G1615" s="9"/>
      <c r="H1615" s="8" t="s">
        <v>1715</v>
      </c>
      <c r="I1615" s="8" t="s">
        <v>1716</v>
      </c>
      <c r="J1615" s="8" t="s">
        <v>1717</v>
      </c>
      <c r="K1615" s="5"/>
      <c r="L1615" s="50"/>
      <c r="M1615" s="50"/>
      <c r="N1615" s="50"/>
      <c r="O1615" s="50"/>
      <c r="P1615" s="50"/>
      <c r="Q1615" s="5"/>
      <c r="R1615" s="65"/>
      <c r="AN1615" s="63" t="s">
        <v>4846</v>
      </c>
      <c r="AZ1615" s="37" t="str">
        <f>IFERROR(IF(COUNTA(H1615,I1615,J1615)=3,DATE(J1615,MATCH(I1615,{"Jan";"Feb";"Mar";"Apr";"May";"Jun";"Jul";"Aug";"Sep";"Oct";"Nov";"Dec"},0),H1615),""),"")</f>
        <v/>
      </c>
      <c r="CB1615" s="65"/>
    </row>
    <row r="1616" spans="1:80" x14ac:dyDescent="0.25">
      <c r="A1616" s="50"/>
      <c r="B1616" s="76" t="str">
        <f ca="1">BA1616&amp;BB1616&amp;BC1616&amp;BD1616&amp;BE1616&amp;BF1616&amp;BG1616&amp;BH1616&amp;BI1616&amp;BJ1616&amp;BK1616&amp;BL1616&amp;BM1616</f>
        <v/>
      </c>
      <c r="C1616" s="77"/>
      <c r="D1616" s="77"/>
      <c r="E1616" s="77"/>
      <c r="F1616" s="77"/>
      <c r="G1616" s="77"/>
      <c r="H1616" s="77"/>
      <c r="I1616" s="77"/>
      <c r="J1616" s="77"/>
      <c r="K1616" s="77"/>
      <c r="L1616" s="77"/>
      <c r="M1616" s="77"/>
      <c r="N1616" s="77"/>
      <c r="O1616" s="77"/>
      <c r="P1616" s="77"/>
      <c r="Q1616" s="5"/>
      <c r="R1616" s="65"/>
      <c r="AN1616" s="63" t="s">
        <v>4847</v>
      </c>
      <c r="AZ1616" s="37" t="str">
        <f>IFERROR(IF(COUNTA(H1616,I1616,J1616)=3,DATE(J1616,MATCH(I1616,{"Jan";"Feb";"Mar";"Apr";"May";"Jun";"Jul";"Aug";"Sep";"Oct";"Nov";"Dec"},0),H1616),""),"")</f>
        <v/>
      </c>
      <c r="BA1616" s="37" t="str">
        <f>IF(AND(C1521="",H1614="",C1614&lt;&gt;""),"Please enter a complete visit or assessment date.  ","")</f>
        <v/>
      </c>
      <c r="BB1616" s="37" t="str">
        <f>IF(C1614="","",IF(AND(COUNTA(C1521,D1521,E1521)&gt;1,COUNTA(C1521,D1521,E1521)&lt;3),"Please enter a complete visit date.  ",IF(COUNTA(C1521,D1521,E1521)=0,"",IF(COUNTIF(AN$2:AN$7306,C1521&amp;D1521&amp;E1521)&gt;0,"","Enter a valid visit date.  "))))</f>
        <v/>
      </c>
      <c r="BC1616" s="37" t="str">
        <f>IF(AND(COUNTA(H1614,I1614,J1614)&gt;1,COUNTA(H1614,I1614,J1614)&lt;3),"Please enter a complete assessment date.  ",IF(COUNTA(H1614,I1614,J1614)=0,"",IF(COUNTIF(AN$2:AN$7306,H1614&amp;I1614&amp;J1614)&gt;0,"","Enter a valid assessment date.  ")))</f>
        <v/>
      </c>
      <c r="BD1616" s="37" t="str">
        <f t="shared" ref="BD1616" si="803">IF(AND(C1614="",H1614&amp;I1614&amp;H1614&amp;J1614&lt;&gt;""),"Information on this lesion exists, but no evaluation result is entered.  ","")</f>
        <v/>
      </c>
      <c r="BE1616" s="37" t="str">
        <f ca="1">IF(C1614="","",IF(AZ1521="","",IF(AZ1521&gt;NOW(),"Visit date is in the future.  ","")))</f>
        <v/>
      </c>
      <c r="BF1616" s="37" t="str">
        <f t="shared" ref="BF1616" ca="1" si="804">IF(AZ1614&lt;&gt;"",IF(AZ1614&gt;NOW(),"Assessment date is in the future.  ",""),"")</f>
        <v/>
      </c>
      <c r="BG1616" s="37" t="str">
        <f t="shared" ref="BG1616" si="805">IF(AND(C1614&lt;&gt;"",F1614&lt;&gt;""),"The result cannot be provided if indicated as Not Done.  ","")</f>
        <v/>
      </c>
      <c r="BH1616" s="37" t="str">
        <f>IF(AZ1521="","",IF(AZ1521&lt;=AZ1515,"Visit date is not after visit or assessment dates in the prior visit.  ",""))</f>
        <v/>
      </c>
      <c r="BI1616" s="37" t="str">
        <f>IF(AZ1614&lt;&gt;"",IF(AZ1614&lt;=AZ1515,"Assessment date is not after visit or assessment dates in the prior visit.  ",""),"")</f>
        <v/>
      </c>
      <c r="BJ1616" s="37" t="str">
        <f>IF(AND(C1518="",OR(C1614&lt;&gt;"",F1614&lt;&gt;"")),"The Visit ID is missing.  ","")</f>
        <v/>
      </c>
      <c r="BK1616" s="37" t="str">
        <f>IF(AND(OR(C1614&lt;&gt;"",F1614&lt;&gt;""),C$108=""),"No V0 lesion information exists for this same lesion (if you are adding a NEW lesion, go to New Lesion section).  ","")</f>
        <v/>
      </c>
      <c r="BM1616" s="37" t="str">
        <f>IF(AND(C1614&lt;&gt;"",COUNTIF(AJ$2:AJ$21,C1518)&gt;1),"Visit ID already used.  ","")</f>
        <v/>
      </c>
      <c r="CA1616" s="37" t="str">
        <f ca="1">IF(BA1616&amp;BB1616&amp;BC1616&amp;BD1616&amp;BE1616&amp;BF1616&amp;BG1616&amp;BH1616&amp;BI1616&amp;BJ1616&amp;BK1616&amp;BL1616&amp;BM1616&amp;BN1616&amp;BO1616&amp;BP1616&amp;BQ1616&amp;BR1616&amp;BS1616&amp;BT1616&amp;BU1616&amp;BV1616&amp;BW1616&amp;BX1616&amp;BY1616&amp;BZ1616&lt;&gt;"","V10Issue","V10Clean")</f>
        <v>V10Clean</v>
      </c>
      <c r="CB1616" s="65"/>
    </row>
    <row r="1617" spans="1:80" x14ac:dyDescent="0.25">
      <c r="A1617" s="50"/>
      <c r="B1617" s="77"/>
      <c r="C1617" s="77"/>
      <c r="D1617" s="77"/>
      <c r="E1617" s="77"/>
      <c r="F1617" s="77"/>
      <c r="G1617" s="77"/>
      <c r="H1617" s="77"/>
      <c r="I1617" s="77"/>
      <c r="J1617" s="77"/>
      <c r="K1617" s="77"/>
      <c r="L1617" s="77"/>
      <c r="M1617" s="77"/>
      <c r="N1617" s="77"/>
      <c r="O1617" s="77"/>
      <c r="P1617" s="77"/>
      <c r="Q1617" s="5"/>
      <c r="R1617" s="65"/>
      <c r="AN1617" s="63" t="s">
        <v>4848</v>
      </c>
      <c r="AZ1617" s="37" t="str">
        <f>IFERROR(IF(COUNTA(H1617,I1617,J1617)=3,DATE(J1617,MATCH(I1617,{"Jan";"Feb";"Mar";"Apr";"May";"Jun";"Jul";"Aug";"Sep";"Oct";"Nov";"Dec"},0),H1617),""),"")</f>
        <v/>
      </c>
      <c r="CB1617" s="65"/>
    </row>
    <row r="1618" spans="1:80" x14ac:dyDescent="0.25">
      <c r="A1618" s="50"/>
      <c r="B1618" s="50"/>
      <c r="C1618" s="50"/>
      <c r="D1618" s="50"/>
      <c r="E1618" s="50"/>
      <c r="F1618" s="50"/>
      <c r="G1618" s="50"/>
      <c r="H1618" s="12"/>
      <c r="I1618" s="5"/>
      <c r="J1618" s="5"/>
      <c r="K1618" s="5"/>
      <c r="L1618" s="50"/>
      <c r="M1618" s="50"/>
      <c r="N1618" s="50"/>
      <c r="O1618" s="50"/>
      <c r="P1618" s="50"/>
      <c r="Q1618" s="5"/>
      <c r="R1618" s="65"/>
      <c r="AN1618" s="63" t="s">
        <v>4849</v>
      </c>
      <c r="AZ1618" s="37" t="str">
        <f>IFERROR(IF(COUNTA(H1618,I1618,J1618)=3,DATE(J1618,MATCH(I1618,{"Jan";"Feb";"Mar";"Apr";"May";"Jun";"Jul";"Aug";"Sep";"Oct";"Nov";"Dec"},0),H1618),""),"")</f>
        <v/>
      </c>
      <c r="CB1618" s="65"/>
    </row>
    <row r="1619" spans="1:80" x14ac:dyDescent="0.25">
      <c r="A1619" s="50"/>
      <c r="B1619" s="50"/>
      <c r="C1619" s="50"/>
      <c r="D1619" s="50"/>
      <c r="E1619" s="50"/>
      <c r="F1619" s="50"/>
      <c r="G1619" s="50"/>
      <c r="H1619" s="12" t="s">
        <v>92</v>
      </c>
      <c r="I1619" s="5"/>
      <c r="J1619" s="5"/>
      <c r="K1619" s="5"/>
      <c r="L1619" s="50"/>
      <c r="M1619" s="50"/>
      <c r="N1619" s="50"/>
      <c r="O1619" s="50"/>
      <c r="P1619" s="50"/>
      <c r="Q1619" s="5"/>
      <c r="R1619" s="65"/>
      <c r="AN1619" s="63" t="s">
        <v>4850</v>
      </c>
      <c r="AZ1619" s="37" t="str">
        <f>IFERROR(IF(COUNTA(H1619,I1619,J1619)=3,DATE(J1619,MATCH(I1619,{"Jan";"Feb";"Mar";"Apr";"May";"Jun";"Jul";"Aug";"Sep";"Oct";"Nov";"Dec"},0),H1619),""),"")</f>
        <v/>
      </c>
      <c r="CB1619" s="65"/>
    </row>
    <row r="1620" spans="1:80" x14ac:dyDescent="0.25">
      <c r="A1620" s="50"/>
      <c r="B1620" s="5"/>
      <c r="C1620" s="7" t="s">
        <v>186</v>
      </c>
      <c r="D1620" s="7"/>
      <c r="E1620" s="7"/>
      <c r="F1620" s="7" t="s">
        <v>315</v>
      </c>
      <c r="G1620" s="5"/>
      <c r="H1620" s="7" t="s">
        <v>47</v>
      </c>
      <c r="I1620" s="7" t="s">
        <v>48</v>
      </c>
      <c r="J1620" s="7" t="s">
        <v>49</v>
      </c>
      <c r="K1620" s="5"/>
      <c r="L1620" s="50"/>
      <c r="M1620" s="50"/>
      <c r="N1620" s="50"/>
      <c r="O1620" s="50"/>
      <c r="P1620" s="50"/>
      <c r="Q1620" s="5"/>
      <c r="R1620" s="65"/>
      <c r="AN1620" s="63" t="s">
        <v>4851</v>
      </c>
      <c r="AZ1620" s="37" t="str">
        <f>IFERROR(IF(COUNTA(H1620,I1620,J1620)=3,DATE(J1620,MATCH(I1620,{"Jan";"Feb";"Mar";"Apr";"May";"Jun";"Jul";"Aug";"Sep";"Oct";"Nov";"Dec"},0),H1620),""),"")</f>
        <v/>
      </c>
      <c r="CB1620" s="65"/>
    </row>
    <row r="1621" spans="1:80" x14ac:dyDescent="0.25">
      <c r="A1621" s="50"/>
      <c r="B1621" s="39" t="str">
        <f xml:space="preserve"> C1518&amp;" Non-Target Lesion (NT6)"</f>
        <v>V10 Non-Target Lesion (NT6)</v>
      </c>
      <c r="C1621" s="74"/>
      <c r="D1621" s="75"/>
      <c r="E1621" s="5"/>
      <c r="F1621" s="17"/>
      <c r="G1621" s="5"/>
      <c r="H1621" s="32"/>
      <c r="I1621" s="32"/>
      <c r="J1621" s="32"/>
      <c r="K1621" s="5"/>
      <c r="L1621" s="50"/>
      <c r="M1621" s="50"/>
      <c r="N1621" s="50"/>
      <c r="O1621" s="50"/>
      <c r="P1621" s="50"/>
      <c r="Q1621" s="5"/>
      <c r="R1621" s="65"/>
      <c r="AN1621" s="63" t="s">
        <v>4852</v>
      </c>
      <c r="AZ1621" s="37" t="str">
        <f>IFERROR(IF(COUNTA(H1621,I1621,J1621)=3,DATE(J1621,MATCH(I1621,{"Jan";"Feb";"Mar";"Apr";"May";"Jun";"Jul";"Aug";"Sep";"Oct";"Nov";"Dec"},0),H1621),""),"")</f>
        <v/>
      </c>
      <c r="CB1621" s="65"/>
    </row>
    <row r="1622" spans="1:80" x14ac:dyDescent="0.25">
      <c r="A1622" s="50"/>
      <c r="B1622" s="8" t="s">
        <v>1718</v>
      </c>
      <c r="C1622" s="8" t="s">
        <v>1719</v>
      </c>
      <c r="D1622" s="8"/>
      <c r="E1622" s="9"/>
      <c r="F1622" s="8" t="s">
        <v>1720</v>
      </c>
      <c r="G1622" s="9"/>
      <c r="H1622" s="8" t="s">
        <v>1721</v>
      </c>
      <c r="I1622" s="8" t="s">
        <v>1722</v>
      </c>
      <c r="J1622" s="8" t="s">
        <v>1723</v>
      </c>
      <c r="K1622" s="5"/>
      <c r="L1622" s="50"/>
      <c r="M1622" s="50"/>
      <c r="N1622" s="50"/>
      <c r="O1622" s="50"/>
      <c r="P1622" s="50"/>
      <c r="Q1622" s="5"/>
      <c r="R1622" s="65"/>
      <c r="AN1622" s="63" t="s">
        <v>4853</v>
      </c>
      <c r="AZ1622" s="37" t="str">
        <f>IFERROR(IF(COUNTA(H1622,I1622,J1622)=3,DATE(J1622,MATCH(I1622,{"Jan";"Feb";"Mar";"Apr";"May";"Jun";"Jul";"Aug";"Sep";"Oct";"Nov";"Dec"},0),H1622),""),"")</f>
        <v/>
      </c>
      <c r="CB1622" s="65"/>
    </row>
    <row r="1623" spans="1:80" x14ac:dyDescent="0.25">
      <c r="A1623" s="50"/>
      <c r="B1623" s="76" t="str">
        <f ca="1">BA1623&amp;BB1623&amp;BC1623&amp;BD1623&amp;BE1623&amp;BF1623&amp;BG1623&amp;BH1623&amp;BI1623&amp;BJ1623&amp;BK1623&amp;BL1623&amp;BM1623</f>
        <v/>
      </c>
      <c r="C1623" s="77"/>
      <c r="D1623" s="77"/>
      <c r="E1623" s="77"/>
      <c r="F1623" s="77"/>
      <c r="G1623" s="77"/>
      <c r="H1623" s="77"/>
      <c r="I1623" s="77"/>
      <c r="J1623" s="77"/>
      <c r="K1623" s="77"/>
      <c r="L1623" s="77"/>
      <c r="M1623" s="77"/>
      <c r="N1623" s="77"/>
      <c r="O1623" s="77"/>
      <c r="P1623" s="77"/>
      <c r="Q1623" s="5"/>
      <c r="R1623" s="65"/>
      <c r="AN1623" s="63" t="s">
        <v>4854</v>
      </c>
      <c r="AZ1623" s="37" t="str">
        <f>IFERROR(IF(COUNTA(H1623,I1623,J1623)=3,DATE(J1623,MATCH(I1623,{"Jan";"Feb";"Mar";"Apr";"May";"Jun";"Jul";"Aug";"Sep";"Oct";"Nov";"Dec"},0),H1623),""),"")</f>
        <v/>
      </c>
      <c r="BA1623" s="37" t="str">
        <f>IF(AND(C1521="",H1621="",C1621&lt;&gt;""),"Please enter a complete visit or assessment date.  ","")</f>
        <v/>
      </c>
      <c r="BB1623" s="37" t="str">
        <f>IF(C1621="","",IF(AND(COUNTA(C1521,D1521,E1521)&gt;1,COUNTA(C1521,D1521,E1521)&lt;3),"Please enter a complete visit date.  ",IF(COUNTA(C1521,D1521,E1521)=0,"",IF(COUNTIF(AN$2:AN$7306,C1521&amp;D1521&amp;E1521)&gt;0,"","Enter a valid visit date.  "))))</f>
        <v/>
      </c>
      <c r="BC1623" s="37" t="str">
        <f>IF(AND(COUNTA(H1621,I1621,J1621)&gt;1,COUNTA(H1621,I1621,J1621)&lt;3),"Please enter a complete assessment date.  ",IF(COUNTA(H1621,I1621,J1621)=0,"",IF(COUNTIF(AN$2:AN$7306,H1621&amp;I1621&amp;J1621)&gt;0,"","Enter a valid assessment date.  ")))</f>
        <v/>
      </c>
      <c r="BD1623" s="37" t="str">
        <f t="shared" ref="BD1623" si="806">IF(AND(C1621="",H1621&amp;I1621&amp;H1621&amp;J1621&lt;&gt;""),"Information on this lesion exists, but no evaluation result is entered.  ","")</f>
        <v/>
      </c>
      <c r="BE1623" s="37" t="str">
        <f ca="1">IF(C1621="","",IF(AZ1521="","",IF(AZ1521&gt;NOW(),"Visit date is in the future.  ","")))</f>
        <v/>
      </c>
      <c r="BF1623" s="37" t="str">
        <f t="shared" ref="BF1623" ca="1" si="807">IF(AZ1621&lt;&gt;"",IF(AZ1621&gt;NOW(),"Assessment date is in the future.  ",""),"")</f>
        <v/>
      </c>
      <c r="BG1623" s="37" t="str">
        <f t="shared" ref="BG1623" si="808">IF(AND(C1621&lt;&gt;"",F1621&lt;&gt;""),"The result cannot be provided if indicated as Not Done.  ","")</f>
        <v/>
      </c>
      <c r="BH1623" s="37" t="str">
        <f>IF(AZ1521="","",IF(AZ1521&lt;=AZ1515,"Visit date is not after visit or assessment dates in the prior visit.  ",""))</f>
        <v/>
      </c>
      <c r="BI1623" s="37" t="str">
        <f>IF(AZ1621&lt;&gt;"",IF(AZ1621&lt;=AZ1515,"Assessment date is not after visit or assessment dates in the prior visit.  ",""),"")</f>
        <v/>
      </c>
      <c r="BJ1623" s="37" t="str">
        <f>IF(AND(C1518="",OR(C1621&lt;&gt;"",F1621&lt;&gt;"")),"The Visit ID is missing.  ","")</f>
        <v/>
      </c>
      <c r="BK1623" s="37" t="str">
        <f>IF(AND(OR(C1621&lt;&gt;"",F1621&lt;&gt;""),C$115=""),"No V0 lesion information exists for this same lesion (if you are adding a NEW lesion, go to New Lesion section).  ","")</f>
        <v/>
      </c>
      <c r="BM1623" s="37" t="str">
        <f>IF(AND(C1621&lt;&gt;"",COUNTIF(AJ$2:AJ$21,C1518)&gt;1),"Visit ID already used.  ","")</f>
        <v/>
      </c>
      <c r="CA1623" s="37" t="str">
        <f ca="1">IF(BA1623&amp;BB1623&amp;BC1623&amp;BD1623&amp;BE1623&amp;BF1623&amp;BG1623&amp;BH1623&amp;BI1623&amp;BJ1623&amp;BK1623&amp;BL1623&amp;BM1623&amp;BN1623&amp;BO1623&amp;BP1623&amp;BQ1623&amp;BR1623&amp;BS1623&amp;BT1623&amp;BU1623&amp;BV1623&amp;BW1623&amp;BX1623&amp;BY1623&amp;BZ1623&lt;&gt;"","V10Issue","V10Clean")</f>
        <v>V10Clean</v>
      </c>
      <c r="CB1623" s="65"/>
    </row>
    <row r="1624" spans="1:80" x14ac:dyDescent="0.25">
      <c r="A1624" s="50"/>
      <c r="B1624" s="77"/>
      <c r="C1624" s="77"/>
      <c r="D1624" s="77"/>
      <c r="E1624" s="77"/>
      <c r="F1624" s="77"/>
      <c r="G1624" s="77"/>
      <c r="H1624" s="77"/>
      <c r="I1624" s="77"/>
      <c r="J1624" s="77"/>
      <c r="K1624" s="77"/>
      <c r="L1624" s="77"/>
      <c r="M1624" s="77"/>
      <c r="N1624" s="77"/>
      <c r="O1624" s="77"/>
      <c r="P1624" s="77"/>
      <c r="Q1624" s="5"/>
      <c r="R1624" s="65"/>
      <c r="AN1624" s="63" t="s">
        <v>4855</v>
      </c>
      <c r="AZ1624" s="37" t="str">
        <f>IFERROR(IF(COUNTA(H1624,I1624,J1624)=3,DATE(J1624,MATCH(I1624,{"Jan";"Feb";"Mar";"Apr";"May";"Jun";"Jul";"Aug";"Sep";"Oct";"Nov";"Dec"},0),H1624),""),"")</f>
        <v/>
      </c>
      <c r="CB1624" s="65"/>
    </row>
    <row r="1625" spans="1:80" x14ac:dyDescent="0.25">
      <c r="A1625" s="50"/>
      <c r="B1625" s="50"/>
      <c r="C1625" s="50"/>
      <c r="D1625" s="50"/>
      <c r="E1625" s="50"/>
      <c r="F1625" s="50"/>
      <c r="G1625" s="50"/>
      <c r="H1625" s="12"/>
      <c r="I1625" s="5"/>
      <c r="J1625" s="5"/>
      <c r="K1625" s="5"/>
      <c r="L1625" s="50"/>
      <c r="M1625" s="50"/>
      <c r="N1625" s="50"/>
      <c r="O1625" s="50"/>
      <c r="P1625" s="50"/>
      <c r="Q1625" s="5"/>
      <c r="R1625" s="65"/>
      <c r="AN1625" s="63" t="s">
        <v>4856</v>
      </c>
      <c r="AZ1625" s="37" t="str">
        <f>IFERROR(IF(COUNTA(H1625,I1625,J1625)=3,DATE(J1625,MATCH(I1625,{"Jan";"Feb";"Mar";"Apr";"May";"Jun";"Jul";"Aug";"Sep";"Oct";"Nov";"Dec"},0),H1625),""),"")</f>
        <v/>
      </c>
      <c r="CB1625" s="65"/>
    </row>
    <row r="1626" spans="1:80" x14ac:dyDescent="0.25">
      <c r="A1626" s="50"/>
      <c r="B1626" s="50"/>
      <c r="C1626" s="50"/>
      <c r="D1626" s="50"/>
      <c r="E1626" s="50"/>
      <c r="F1626" s="50"/>
      <c r="G1626" s="50"/>
      <c r="H1626" s="12" t="s">
        <v>92</v>
      </c>
      <c r="I1626" s="5"/>
      <c r="J1626" s="5"/>
      <c r="K1626" s="5"/>
      <c r="L1626" s="50"/>
      <c r="M1626" s="50"/>
      <c r="N1626" s="50"/>
      <c r="O1626" s="50"/>
      <c r="P1626" s="50"/>
      <c r="Q1626" s="5"/>
      <c r="R1626" s="65"/>
      <c r="AN1626" s="63" t="s">
        <v>4857</v>
      </c>
      <c r="AZ1626" s="37" t="str">
        <f>IFERROR(IF(COUNTA(H1626,I1626,J1626)=3,DATE(J1626,MATCH(I1626,{"Jan";"Feb";"Mar";"Apr";"May";"Jun";"Jul";"Aug";"Sep";"Oct";"Nov";"Dec"},0),H1626),""),"")</f>
        <v/>
      </c>
      <c r="CB1626" s="65"/>
    </row>
    <row r="1627" spans="1:80" x14ac:dyDescent="0.25">
      <c r="A1627" s="50"/>
      <c r="B1627" s="5"/>
      <c r="C1627" s="7" t="s">
        <v>186</v>
      </c>
      <c r="D1627" s="7"/>
      <c r="E1627" s="7"/>
      <c r="F1627" s="7" t="s">
        <v>315</v>
      </c>
      <c r="G1627" s="5"/>
      <c r="H1627" s="7" t="s">
        <v>47</v>
      </c>
      <c r="I1627" s="7" t="s">
        <v>48</v>
      </c>
      <c r="J1627" s="7" t="s">
        <v>49</v>
      </c>
      <c r="K1627" s="5"/>
      <c r="L1627" s="50"/>
      <c r="M1627" s="50"/>
      <c r="N1627" s="50"/>
      <c r="O1627" s="50"/>
      <c r="P1627" s="50"/>
      <c r="Q1627" s="5"/>
      <c r="R1627" s="65"/>
      <c r="AN1627" s="63" t="s">
        <v>4858</v>
      </c>
      <c r="AZ1627" s="37" t="str">
        <f>IFERROR(IF(COUNTA(H1627,I1627,J1627)=3,DATE(J1627,MATCH(I1627,{"Jan";"Feb";"Mar";"Apr";"May";"Jun";"Jul";"Aug";"Sep";"Oct";"Nov";"Dec"},0),H1627),""),"")</f>
        <v/>
      </c>
      <c r="CB1627" s="65"/>
    </row>
    <row r="1628" spans="1:80" x14ac:dyDescent="0.25">
      <c r="A1628" s="50"/>
      <c r="B1628" s="39" t="str">
        <f xml:space="preserve"> C1518&amp;" Non-Target Lesion (NT7)"</f>
        <v>V10 Non-Target Lesion (NT7)</v>
      </c>
      <c r="C1628" s="74"/>
      <c r="D1628" s="75"/>
      <c r="E1628" s="5"/>
      <c r="F1628" s="17"/>
      <c r="G1628" s="5"/>
      <c r="H1628" s="32"/>
      <c r="I1628" s="32"/>
      <c r="J1628" s="32"/>
      <c r="K1628" s="5"/>
      <c r="L1628" s="50"/>
      <c r="M1628" s="50"/>
      <c r="N1628" s="50"/>
      <c r="O1628" s="50"/>
      <c r="P1628" s="50"/>
      <c r="Q1628" s="5"/>
      <c r="R1628" s="65"/>
      <c r="AN1628" s="63" t="s">
        <v>4859</v>
      </c>
      <c r="AZ1628" s="37" t="str">
        <f>IFERROR(IF(COUNTA(H1628,I1628,J1628)=3,DATE(J1628,MATCH(I1628,{"Jan";"Feb";"Mar";"Apr";"May";"Jun";"Jul";"Aug";"Sep";"Oct";"Nov";"Dec"},0),H1628),""),"")</f>
        <v/>
      </c>
      <c r="CB1628" s="65"/>
    </row>
    <row r="1629" spans="1:80" x14ac:dyDescent="0.25">
      <c r="A1629" s="50"/>
      <c r="B1629" s="8" t="s">
        <v>1724</v>
      </c>
      <c r="C1629" s="8" t="s">
        <v>1725</v>
      </c>
      <c r="D1629" s="8"/>
      <c r="E1629" s="9"/>
      <c r="F1629" s="8" t="s">
        <v>1726</v>
      </c>
      <c r="G1629" s="9"/>
      <c r="H1629" s="8" t="s">
        <v>1727</v>
      </c>
      <c r="I1629" s="8" t="s">
        <v>1728</v>
      </c>
      <c r="J1629" s="8" t="s">
        <v>1729</v>
      </c>
      <c r="K1629" s="5"/>
      <c r="L1629" s="50"/>
      <c r="M1629" s="50"/>
      <c r="N1629" s="50"/>
      <c r="O1629" s="50"/>
      <c r="P1629" s="50"/>
      <c r="Q1629" s="5"/>
      <c r="R1629" s="65"/>
      <c r="AN1629" s="63" t="s">
        <v>4860</v>
      </c>
      <c r="AZ1629" s="37" t="str">
        <f>IFERROR(IF(COUNTA(H1629,I1629,J1629)=3,DATE(J1629,MATCH(I1629,{"Jan";"Feb";"Mar";"Apr";"May";"Jun";"Jul";"Aug";"Sep";"Oct";"Nov";"Dec"},0),H1629),""),"")</f>
        <v/>
      </c>
      <c r="CB1629" s="65"/>
    </row>
    <row r="1630" spans="1:80" x14ac:dyDescent="0.25">
      <c r="A1630" s="50"/>
      <c r="B1630" s="76" t="str">
        <f ca="1">BA1630&amp;BB1630&amp;BC1630&amp;BD1630&amp;BE1630&amp;BF1630&amp;BG1630&amp;BH1630&amp;BI1630&amp;BJ1630&amp;BK1630&amp;BL1630&amp;BM1630</f>
        <v/>
      </c>
      <c r="C1630" s="77"/>
      <c r="D1630" s="77"/>
      <c r="E1630" s="77"/>
      <c r="F1630" s="77"/>
      <c r="G1630" s="77"/>
      <c r="H1630" s="77"/>
      <c r="I1630" s="77"/>
      <c r="J1630" s="77"/>
      <c r="K1630" s="77"/>
      <c r="L1630" s="77"/>
      <c r="M1630" s="77"/>
      <c r="N1630" s="77"/>
      <c r="O1630" s="77"/>
      <c r="P1630" s="77"/>
      <c r="Q1630" s="5"/>
      <c r="R1630" s="65"/>
      <c r="AN1630" s="63" t="s">
        <v>4861</v>
      </c>
      <c r="AZ1630" s="37" t="str">
        <f>IFERROR(IF(COUNTA(H1630,I1630,J1630)=3,DATE(J1630,MATCH(I1630,{"Jan";"Feb";"Mar";"Apr";"May";"Jun";"Jul";"Aug";"Sep";"Oct";"Nov";"Dec"},0),H1630),""),"")</f>
        <v/>
      </c>
      <c r="BA1630" s="37" t="str">
        <f>IF(AND(C1521="",H1628="",C1628&lt;&gt;""),"Please enter a complete visit or assessment date.  ","")</f>
        <v/>
      </c>
      <c r="BB1630" s="37" t="str">
        <f>IF(C1628="","",IF(AND(COUNTA(C1521,D1521,E1521)&gt;1,COUNTA(C1521,D1521,E1521)&lt;3),"Please enter a complete visit date.  ",IF(COUNTA(C1521,D1521,E1521)=0,"",IF(COUNTIF(AN$2:AN$7306,C1521&amp;D1521&amp;E1521)&gt;0,"","Enter a valid visit date.  "))))</f>
        <v/>
      </c>
      <c r="BC1630" s="37" t="str">
        <f>IF(AND(COUNTA(H1628,I1628,J1628)&gt;1,COUNTA(H1628,I1628,J1628)&lt;3),"Please enter a complete assessment date.  ",IF(COUNTA(H1628,I1628,J1628)=0,"",IF(COUNTIF(AN$2:AN$7306,H1628&amp;I1628&amp;J1628)&gt;0,"","Enter a valid assessment date.  ")))</f>
        <v/>
      </c>
      <c r="BD1630" s="37" t="str">
        <f t="shared" ref="BD1630" si="809">IF(AND(C1628="",H1628&amp;I1628&amp;H1628&amp;J1628&lt;&gt;""),"Information on this lesion exists, but no evaluation result is entered.  ","")</f>
        <v/>
      </c>
      <c r="BE1630" s="37" t="str">
        <f ca="1">IF(C1628="","",IF(AZ1521="","",IF(AZ1521&gt;NOW(),"Visit date is in the future.  ","")))</f>
        <v/>
      </c>
      <c r="BF1630" s="37" t="str">
        <f t="shared" ref="BF1630" ca="1" si="810">IF(AZ1628&lt;&gt;"",IF(AZ1628&gt;NOW(),"Assessment date is in the future.  ",""),"")</f>
        <v/>
      </c>
      <c r="BG1630" s="37" t="str">
        <f t="shared" ref="BG1630" si="811">IF(AND(C1628&lt;&gt;"",F1628&lt;&gt;""),"The result cannot be provided if indicated as Not Done.  ","")</f>
        <v/>
      </c>
      <c r="BH1630" s="37" t="str">
        <f>IF(AZ1521="","",IF(AZ1521&lt;=AZ1515,"Visit date is not after visit or assessment dates in the prior visit.  ",""))</f>
        <v/>
      </c>
      <c r="BI1630" s="37" t="str">
        <f>IF(AZ1628&lt;&gt;"",IF(AZ1628&lt;=AZ1515,"Assessment date is not after visit or assessment dates in the prior visit.  ",""),"")</f>
        <v/>
      </c>
      <c r="BJ1630" s="37" t="str">
        <f>IF(AND(C1518="",OR(C1628&lt;&gt;"",F1628&lt;&gt;"")),"The Visit ID is missing.  ","")</f>
        <v/>
      </c>
      <c r="BK1630" s="37" t="str">
        <f>IF(AND(OR(C1628&lt;&gt;"",F1628&lt;&gt;""),C$122=""),"No V0 lesion information exists for this same lesion (if you are adding a NEW lesion, go to New Lesion section).  ","")</f>
        <v/>
      </c>
      <c r="BM1630" s="37" t="str">
        <f>IF(AND(C1628&lt;&gt;"",COUNTIF(AJ$2:AJ$21,C1518)&gt;1),"Visit ID already used.  ","")</f>
        <v/>
      </c>
      <c r="CA1630" s="37" t="str">
        <f ca="1">IF(BA1630&amp;BB1630&amp;BC1630&amp;BD1630&amp;BE1630&amp;BF1630&amp;BG1630&amp;BH1630&amp;BI1630&amp;BJ1630&amp;BK1630&amp;BL1630&amp;BM1630&amp;BN1630&amp;BO1630&amp;BP1630&amp;BQ1630&amp;BR1630&amp;BS1630&amp;BT1630&amp;BU1630&amp;BV1630&amp;BW1630&amp;BX1630&amp;BY1630&amp;BZ1630&lt;&gt;"","V10Issue","V10Clean")</f>
        <v>V10Clean</v>
      </c>
      <c r="CB1630" s="65"/>
    </row>
    <row r="1631" spans="1:80" x14ac:dyDescent="0.25">
      <c r="A1631" s="50"/>
      <c r="B1631" s="77"/>
      <c r="C1631" s="77"/>
      <c r="D1631" s="77"/>
      <c r="E1631" s="77"/>
      <c r="F1631" s="77"/>
      <c r="G1631" s="77"/>
      <c r="H1631" s="77"/>
      <c r="I1631" s="77"/>
      <c r="J1631" s="77"/>
      <c r="K1631" s="77"/>
      <c r="L1631" s="77"/>
      <c r="M1631" s="77"/>
      <c r="N1631" s="77"/>
      <c r="O1631" s="77"/>
      <c r="P1631" s="77"/>
      <c r="Q1631" s="5"/>
      <c r="R1631" s="65"/>
      <c r="AN1631" s="63" t="s">
        <v>4862</v>
      </c>
      <c r="AZ1631" s="37" t="str">
        <f>IFERROR(IF(COUNTA(H1631,I1631,J1631)=3,DATE(J1631,MATCH(I1631,{"Jan";"Feb";"Mar";"Apr";"May";"Jun";"Jul";"Aug";"Sep";"Oct";"Nov";"Dec"},0),H1631),""),"")</f>
        <v/>
      </c>
      <c r="CB1631" s="65"/>
    </row>
    <row r="1632" spans="1:80" x14ac:dyDescent="0.25">
      <c r="A1632" s="50"/>
      <c r="B1632" s="50"/>
      <c r="C1632" s="50"/>
      <c r="D1632" s="50"/>
      <c r="E1632" s="50"/>
      <c r="F1632" s="50"/>
      <c r="G1632" s="50"/>
      <c r="H1632" s="12"/>
      <c r="I1632" s="5"/>
      <c r="J1632" s="5"/>
      <c r="K1632" s="5"/>
      <c r="L1632" s="50"/>
      <c r="M1632" s="50"/>
      <c r="N1632" s="50"/>
      <c r="O1632" s="50"/>
      <c r="P1632" s="50"/>
      <c r="Q1632" s="5"/>
      <c r="R1632" s="65"/>
      <c r="AN1632" s="63" t="s">
        <v>4863</v>
      </c>
      <c r="AZ1632" s="37" t="str">
        <f>IFERROR(IF(COUNTA(H1632,I1632,J1632)=3,DATE(J1632,MATCH(I1632,{"Jan";"Feb";"Mar";"Apr";"May";"Jun";"Jul";"Aug";"Sep";"Oct";"Nov";"Dec"},0),H1632),""),"")</f>
        <v/>
      </c>
      <c r="CB1632" s="65"/>
    </row>
    <row r="1633" spans="1:80" x14ac:dyDescent="0.25">
      <c r="A1633" s="50"/>
      <c r="B1633" s="50"/>
      <c r="C1633" s="50"/>
      <c r="D1633" s="50"/>
      <c r="E1633" s="50"/>
      <c r="F1633" s="50"/>
      <c r="G1633" s="50"/>
      <c r="H1633" s="12" t="s">
        <v>92</v>
      </c>
      <c r="I1633" s="5"/>
      <c r="J1633" s="5"/>
      <c r="K1633" s="5"/>
      <c r="L1633" s="50"/>
      <c r="M1633" s="50"/>
      <c r="N1633" s="50"/>
      <c r="O1633" s="50"/>
      <c r="P1633" s="50"/>
      <c r="Q1633" s="5"/>
      <c r="R1633" s="65"/>
      <c r="AN1633" s="63" t="s">
        <v>4864</v>
      </c>
      <c r="AZ1633" s="37" t="str">
        <f>IFERROR(IF(COUNTA(H1633,I1633,J1633)=3,DATE(J1633,MATCH(I1633,{"Jan";"Feb";"Mar";"Apr";"May";"Jun";"Jul";"Aug";"Sep";"Oct";"Nov";"Dec"},0),H1633),""),"")</f>
        <v/>
      </c>
      <c r="CB1633" s="65"/>
    </row>
    <row r="1634" spans="1:80" x14ac:dyDescent="0.25">
      <c r="A1634" s="50"/>
      <c r="B1634" s="5"/>
      <c r="C1634" s="7" t="s">
        <v>186</v>
      </c>
      <c r="D1634" s="7"/>
      <c r="E1634" s="7"/>
      <c r="F1634" s="7" t="s">
        <v>315</v>
      </c>
      <c r="G1634" s="5"/>
      <c r="H1634" s="7" t="s">
        <v>47</v>
      </c>
      <c r="I1634" s="7" t="s">
        <v>48</v>
      </c>
      <c r="J1634" s="7" t="s">
        <v>49</v>
      </c>
      <c r="K1634" s="5"/>
      <c r="L1634" s="50"/>
      <c r="M1634" s="50"/>
      <c r="N1634" s="50"/>
      <c r="O1634" s="50"/>
      <c r="P1634" s="50"/>
      <c r="Q1634" s="5"/>
      <c r="R1634" s="65"/>
      <c r="AN1634" s="63" t="s">
        <v>4865</v>
      </c>
      <c r="AZ1634" s="37" t="str">
        <f>IFERROR(IF(COUNTA(H1634,I1634,J1634)=3,DATE(J1634,MATCH(I1634,{"Jan";"Feb";"Mar";"Apr";"May";"Jun";"Jul";"Aug";"Sep";"Oct";"Nov";"Dec"},0),H1634),""),"")</f>
        <v/>
      </c>
      <c r="CB1634" s="65"/>
    </row>
    <row r="1635" spans="1:80" x14ac:dyDescent="0.25">
      <c r="A1635" s="50"/>
      <c r="B1635" s="39" t="str">
        <f xml:space="preserve"> C1518&amp;" Non-Target Lesion (NT8)"</f>
        <v>V10 Non-Target Lesion (NT8)</v>
      </c>
      <c r="C1635" s="74"/>
      <c r="D1635" s="75"/>
      <c r="E1635" s="5"/>
      <c r="F1635" s="17"/>
      <c r="G1635" s="5"/>
      <c r="H1635" s="32"/>
      <c r="I1635" s="32"/>
      <c r="J1635" s="32"/>
      <c r="K1635" s="5"/>
      <c r="L1635" s="50"/>
      <c r="M1635" s="50"/>
      <c r="N1635" s="50"/>
      <c r="O1635" s="50"/>
      <c r="P1635" s="50"/>
      <c r="Q1635" s="5"/>
      <c r="R1635" s="65"/>
      <c r="AN1635" s="63" t="s">
        <v>4866</v>
      </c>
      <c r="AZ1635" s="37" t="str">
        <f>IFERROR(IF(COUNTA(H1635,I1635,J1635)=3,DATE(J1635,MATCH(I1635,{"Jan";"Feb";"Mar";"Apr";"May";"Jun";"Jul";"Aug";"Sep";"Oct";"Nov";"Dec"},0),H1635),""),"")</f>
        <v/>
      </c>
      <c r="CB1635" s="65"/>
    </row>
    <row r="1636" spans="1:80" x14ac:dyDescent="0.25">
      <c r="A1636" s="50"/>
      <c r="B1636" s="8" t="s">
        <v>1730</v>
      </c>
      <c r="C1636" s="8" t="s">
        <v>1731</v>
      </c>
      <c r="D1636" s="8"/>
      <c r="E1636" s="9"/>
      <c r="F1636" s="8" t="s">
        <v>1732</v>
      </c>
      <c r="G1636" s="9"/>
      <c r="H1636" s="8" t="s">
        <v>1733</v>
      </c>
      <c r="I1636" s="8" t="s">
        <v>1734</v>
      </c>
      <c r="J1636" s="8" t="s">
        <v>1735</v>
      </c>
      <c r="K1636" s="5"/>
      <c r="L1636" s="50"/>
      <c r="M1636" s="50"/>
      <c r="N1636" s="50"/>
      <c r="O1636" s="50"/>
      <c r="P1636" s="50"/>
      <c r="Q1636" s="5"/>
      <c r="R1636" s="65"/>
      <c r="AN1636" s="63" t="s">
        <v>4867</v>
      </c>
      <c r="AZ1636" s="37" t="str">
        <f>IFERROR(IF(COUNTA(H1636,I1636,J1636)=3,DATE(J1636,MATCH(I1636,{"Jan";"Feb";"Mar";"Apr";"May";"Jun";"Jul";"Aug";"Sep";"Oct";"Nov";"Dec"},0),H1636),""),"")</f>
        <v/>
      </c>
      <c r="CB1636" s="65"/>
    </row>
    <row r="1637" spans="1:80" x14ac:dyDescent="0.25">
      <c r="A1637" s="50"/>
      <c r="B1637" s="76" t="str">
        <f ca="1">BA1637&amp;BB1637&amp;BC1637&amp;BD1637&amp;BE1637&amp;BF1637&amp;BG1637&amp;BH1637&amp;BI1637&amp;BJ1637&amp;BK1637&amp;BL1637&amp;BM1637</f>
        <v/>
      </c>
      <c r="C1637" s="77"/>
      <c r="D1637" s="77"/>
      <c r="E1637" s="77"/>
      <c r="F1637" s="77"/>
      <c r="G1637" s="77"/>
      <c r="H1637" s="77"/>
      <c r="I1637" s="77"/>
      <c r="J1637" s="77"/>
      <c r="K1637" s="77"/>
      <c r="L1637" s="77"/>
      <c r="M1637" s="77"/>
      <c r="N1637" s="77"/>
      <c r="O1637" s="77"/>
      <c r="P1637" s="77"/>
      <c r="Q1637" s="5"/>
      <c r="R1637" s="65"/>
      <c r="AN1637" s="63" t="s">
        <v>4868</v>
      </c>
      <c r="AZ1637" s="37" t="str">
        <f>IFERROR(IF(COUNTA(H1637,I1637,J1637)=3,DATE(J1637,MATCH(I1637,{"Jan";"Feb";"Mar";"Apr";"May";"Jun";"Jul";"Aug";"Sep";"Oct";"Nov";"Dec"},0),H1637),""),"")</f>
        <v/>
      </c>
      <c r="BA1637" s="37" t="str">
        <f>IF(AND(C1521="",H1635="",C1635&lt;&gt;""),"Please enter a complete visit or assessment date.  ","")</f>
        <v/>
      </c>
      <c r="BB1637" s="37" t="str">
        <f>IF(C1635="","",IF(AND(COUNTA(C1521,D1521,E1521)&gt;1,COUNTA(C1521,D1521,E1521)&lt;3),"Please enter a complete visit date.  ",IF(COUNTA(C1521,D1521,E1521)=0,"",IF(COUNTIF(AN$2:AN$7306,C1521&amp;D1521&amp;E1521)&gt;0,"","Enter a valid visit date.  "))))</f>
        <v/>
      </c>
      <c r="BC1637" s="37" t="str">
        <f>IF(AND(COUNTA(H1635,I1635,J1635)&gt;1,COUNTA(H1635,I1635,J1635)&lt;3),"Please enter a complete assessment date.  ",IF(COUNTA(H1635,I1635,J1635)=0,"",IF(COUNTIF(AN$2:AN$7306,H1635&amp;I1635&amp;J1635)&gt;0,"","Enter a valid assessment date.  ")))</f>
        <v/>
      </c>
      <c r="BD1637" s="37" t="str">
        <f t="shared" ref="BD1637" si="812">IF(AND(C1635="",H1635&amp;I1635&amp;H1635&amp;J1635&lt;&gt;""),"Information on this lesion exists, but no evaluation result is entered.  ","")</f>
        <v/>
      </c>
      <c r="BE1637" s="37" t="str">
        <f ca="1">IF(C1635="","",IF(AZ1521="","",IF(AZ1521&gt;NOW(),"Visit date is in the future.  ","")))</f>
        <v/>
      </c>
      <c r="BF1637" s="37" t="str">
        <f t="shared" ref="BF1637" ca="1" si="813">IF(AZ1635&lt;&gt;"",IF(AZ1635&gt;NOW(),"Assessment date is in the future.  ",""),"")</f>
        <v/>
      </c>
      <c r="BG1637" s="37" t="str">
        <f t="shared" ref="BG1637" si="814">IF(AND(C1635&lt;&gt;"",F1635&lt;&gt;""),"The result cannot be provided if indicated as Not Done.  ","")</f>
        <v/>
      </c>
      <c r="BH1637" s="37" t="str">
        <f>IF(AZ1521="","",IF(AZ1521&lt;=AZ1515,"Visit date is not after visit or assessment dates in the prior visit.  ",""))</f>
        <v/>
      </c>
      <c r="BI1637" s="37" t="str">
        <f>IF(AZ1635&lt;&gt;"",IF(AZ1635&lt;=AZ1515,"Assessment date is not after visit or assessment dates in the prior visit.  ",""),"")</f>
        <v/>
      </c>
      <c r="BJ1637" s="37" t="str">
        <f>IF(AND(C1518="",OR(C1635&lt;&gt;"",F1635&lt;&gt;"")),"The Visit ID is missing.  ","")</f>
        <v/>
      </c>
      <c r="BK1637" s="37" t="str">
        <f>IF(AND(OR(C1635&lt;&gt;"",F1635&lt;&gt;""),C$129=""),"No V0 lesion information exists for this same lesion (if you are adding a NEW lesion, go to New Lesion section).  ","")</f>
        <v/>
      </c>
      <c r="BM1637" s="37" t="str">
        <f>IF(AND(C1635&lt;&gt;"",COUNTIF(AJ$2:AJ$21,C1518)&gt;1),"Visit ID already used.  ","")</f>
        <v/>
      </c>
      <c r="CA1637" s="37" t="str">
        <f ca="1">IF(BA1637&amp;BB1637&amp;BC1637&amp;BD1637&amp;BE1637&amp;BF1637&amp;BG1637&amp;BH1637&amp;BI1637&amp;BJ1637&amp;BK1637&amp;BL1637&amp;BM1637&amp;BN1637&amp;BO1637&amp;BP1637&amp;BQ1637&amp;BR1637&amp;BS1637&amp;BT1637&amp;BU1637&amp;BV1637&amp;BW1637&amp;BX1637&amp;BY1637&amp;BZ1637&lt;&gt;"","V10Issue","V10Clean")</f>
        <v>V10Clean</v>
      </c>
      <c r="CB1637" s="65"/>
    </row>
    <row r="1638" spans="1:80" x14ac:dyDescent="0.25">
      <c r="A1638" s="50"/>
      <c r="B1638" s="77"/>
      <c r="C1638" s="77"/>
      <c r="D1638" s="77"/>
      <c r="E1638" s="77"/>
      <c r="F1638" s="77"/>
      <c r="G1638" s="77"/>
      <c r="H1638" s="77"/>
      <c r="I1638" s="77"/>
      <c r="J1638" s="77"/>
      <c r="K1638" s="77"/>
      <c r="L1638" s="77"/>
      <c r="M1638" s="77"/>
      <c r="N1638" s="77"/>
      <c r="O1638" s="77"/>
      <c r="P1638" s="77"/>
      <c r="Q1638" s="5"/>
      <c r="R1638" s="65"/>
      <c r="AN1638" s="63" t="s">
        <v>4869</v>
      </c>
      <c r="AZ1638" s="37" t="str">
        <f>IFERROR(IF(COUNTA(H1638,I1638,J1638)=3,DATE(J1638,MATCH(I1638,{"Jan";"Feb";"Mar";"Apr";"May";"Jun";"Jul";"Aug";"Sep";"Oct";"Nov";"Dec"},0),H1638),""),"")</f>
        <v/>
      </c>
      <c r="CB1638" s="65"/>
    </row>
    <row r="1639" spans="1:80" x14ac:dyDescent="0.25">
      <c r="A1639" s="50"/>
      <c r="B1639" s="50"/>
      <c r="C1639" s="50"/>
      <c r="D1639" s="50"/>
      <c r="E1639" s="50"/>
      <c r="F1639" s="50"/>
      <c r="G1639" s="50"/>
      <c r="H1639" s="12"/>
      <c r="I1639" s="5"/>
      <c r="J1639" s="5"/>
      <c r="K1639" s="5"/>
      <c r="L1639" s="50"/>
      <c r="M1639" s="50"/>
      <c r="N1639" s="50"/>
      <c r="O1639" s="50"/>
      <c r="P1639" s="50"/>
      <c r="Q1639" s="5"/>
      <c r="R1639" s="65"/>
      <c r="AN1639" s="63" t="s">
        <v>4870</v>
      </c>
      <c r="AZ1639" s="37" t="str">
        <f>IFERROR(IF(COUNTA(H1639,I1639,J1639)=3,DATE(J1639,MATCH(I1639,{"Jan";"Feb";"Mar";"Apr";"May";"Jun";"Jul";"Aug";"Sep";"Oct";"Nov";"Dec"},0),H1639),""),"")</f>
        <v/>
      </c>
      <c r="CB1639" s="65"/>
    </row>
    <row r="1640" spans="1:80" x14ac:dyDescent="0.25">
      <c r="A1640" s="50"/>
      <c r="B1640" s="50"/>
      <c r="C1640" s="50"/>
      <c r="D1640" s="50"/>
      <c r="E1640" s="50"/>
      <c r="F1640" s="50"/>
      <c r="G1640" s="50"/>
      <c r="H1640" s="12" t="s">
        <v>92</v>
      </c>
      <c r="I1640" s="5"/>
      <c r="J1640" s="5"/>
      <c r="K1640" s="5"/>
      <c r="L1640" s="50"/>
      <c r="M1640" s="50"/>
      <c r="N1640" s="50"/>
      <c r="O1640" s="50"/>
      <c r="P1640" s="50"/>
      <c r="Q1640" s="5"/>
      <c r="R1640" s="65"/>
      <c r="AN1640" s="63" t="s">
        <v>4871</v>
      </c>
      <c r="AZ1640" s="37" t="str">
        <f>IFERROR(IF(COUNTA(H1640,I1640,J1640)=3,DATE(J1640,MATCH(I1640,{"Jan";"Feb";"Mar";"Apr";"May";"Jun";"Jul";"Aug";"Sep";"Oct";"Nov";"Dec"},0),H1640),""),"")</f>
        <v/>
      </c>
      <c r="CB1640" s="65"/>
    </row>
    <row r="1641" spans="1:80" x14ac:dyDescent="0.25">
      <c r="A1641" s="50"/>
      <c r="B1641" s="5"/>
      <c r="C1641" s="7" t="s">
        <v>186</v>
      </c>
      <c r="D1641" s="7"/>
      <c r="E1641" s="7"/>
      <c r="F1641" s="7" t="s">
        <v>315</v>
      </c>
      <c r="G1641" s="5"/>
      <c r="H1641" s="7" t="s">
        <v>47</v>
      </c>
      <c r="I1641" s="7" t="s">
        <v>48</v>
      </c>
      <c r="J1641" s="7" t="s">
        <v>49</v>
      </c>
      <c r="K1641" s="5"/>
      <c r="L1641" s="50"/>
      <c r="M1641" s="50"/>
      <c r="N1641" s="50"/>
      <c r="O1641" s="50"/>
      <c r="P1641" s="50"/>
      <c r="Q1641" s="5"/>
      <c r="R1641" s="65"/>
      <c r="AN1641" s="63" t="s">
        <v>4872</v>
      </c>
      <c r="AZ1641" s="37" t="str">
        <f>IFERROR(IF(COUNTA(H1641,I1641,J1641)=3,DATE(J1641,MATCH(I1641,{"Jan";"Feb";"Mar";"Apr";"May";"Jun";"Jul";"Aug";"Sep";"Oct";"Nov";"Dec"},0),H1641),""),"")</f>
        <v/>
      </c>
      <c r="CB1641" s="65"/>
    </row>
    <row r="1642" spans="1:80" x14ac:dyDescent="0.25">
      <c r="A1642" s="50"/>
      <c r="B1642" s="39" t="str">
        <f xml:space="preserve"> C1518&amp;" Non-Target Lesion (NT9)"</f>
        <v>V10 Non-Target Lesion (NT9)</v>
      </c>
      <c r="C1642" s="74"/>
      <c r="D1642" s="75"/>
      <c r="E1642" s="5"/>
      <c r="F1642" s="17"/>
      <c r="G1642" s="5"/>
      <c r="H1642" s="32"/>
      <c r="I1642" s="32"/>
      <c r="J1642" s="32"/>
      <c r="K1642" s="5"/>
      <c r="L1642" s="50"/>
      <c r="M1642" s="50"/>
      <c r="N1642" s="50"/>
      <c r="O1642" s="50"/>
      <c r="P1642" s="50"/>
      <c r="Q1642" s="5"/>
      <c r="R1642" s="65"/>
      <c r="AN1642" s="63" t="s">
        <v>4873</v>
      </c>
      <c r="AZ1642" s="37" t="str">
        <f>IFERROR(IF(COUNTA(H1642,I1642,J1642)=3,DATE(J1642,MATCH(I1642,{"Jan";"Feb";"Mar";"Apr";"May";"Jun";"Jul";"Aug";"Sep";"Oct";"Nov";"Dec"},0),H1642),""),"")</f>
        <v/>
      </c>
      <c r="CB1642" s="65"/>
    </row>
    <row r="1643" spans="1:80" x14ac:dyDescent="0.25">
      <c r="A1643" s="50"/>
      <c r="B1643" s="8" t="s">
        <v>1736</v>
      </c>
      <c r="C1643" s="8" t="s">
        <v>1737</v>
      </c>
      <c r="D1643" s="8"/>
      <c r="E1643" s="9"/>
      <c r="F1643" s="8" t="s">
        <v>1738</v>
      </c>
      <c r="G1643" s="9"/>
      <c r="H1643" s="8" t="s">
        <v>1739</v>
      </c>
      <c r="I1643" s="8" t="s">
        <v>1740</v>
      </c>
      <c r="J1643" s="8" t="s">
        <v>1741</v>
      </c>
      <c r="K1643" s="5"/>
      <c r="L1643" s="50"/>
      <c r="M1643" s="50"/>
      <c r="N1643" s="50"/>
      <c r="O1643" s="50"/>
      <c r="P1643" s="50"/>
      <c r="Q1643" s="5"/>
      <c r="R1643" s="65"/>
      <c r="AN1643" s="63" t="s">
        <v>4874</v>
      </c>
      <c r="AZ1643" s="37" t="str">
        <f>IFERROR(IF(COUNTA(H1643,I1643,J1643)=3,DATE(J1643,MATCH(I1643,{"Jan";"Feb";"Mar";"Apr";"May";"Jun";"Jul";"Aug";"Sep";"Oct";"Nov";"Dec"},0),H1643),""),"")</f>
        <v/>
      </c>
      <c r="CB1643" s="65"/>
    </row>
    <row r="1644" spans="1:80" x14ac:dyDescent="0.25">
      <c r="A1644" s="50"/>
      <c r="B1644" s="76" t="str">
        <f ca="1">BA1644&amp;BB1644&amp;BC1644&amp;BD1644&amp;BE1644&amp;BF1644&amp;BG1644&amp;BH1644&amp;BI1644&amp;BJ1644&amp;BK1644&amp;BL1644&amp;BM1644</f>
        <v/>
      </c>
      <c r="C1644" s="77"/>
      <c r="D1644" s="77"/>
      <c r="E1644" s="77"/>
      <c r="F1644" s="77"/>
      <c r="G1644" s="77"/>
      <c r="H1644" s="77"/>
      <c r="I1644" s="77"/>
      <c r="J1644" s="77"/>
      <c r="K1644" s="77"/>
      <c r="L1644" s="77"/>
      <c r="M1644" s="77"/>
      <c r="N1644" s="77"/>
      <c r="O1644" s="77"/>
      <c r="P1644" s="77"/>
      <c r="Q1644" s="5"/>
      <c r="R1644" s="65"/>
      <c r="AN1644" s="63" t="s">
        <v>4875</v>
      </c>
      <c r="AZ1644" s="37" t="str">
        <f>IFERROR(IF(COUNTA(H1644,I1644,J1644)=3,DATE(J1644,MATCH(I1644,{"Jan";"Feb";"Mar";"Apr";"May";"Jun";"Jul";"Aug";"Sep";"Oct";"Nov";"Dec"},0),H1644),""),"")</f>
        <v/>
      </c>
      <c r="BA1644" s="37" t="str">
        <f>IF(AND(C1521="",H1642="",C1642&lt;&gt;""),"Please enter a complete visit or assessment date.  ","")</f>
        <v/>
      </c>
      <c r="BB1644" s="37" t="str">
        <f>IF(C1642="","",IF(AND(COUNTA(C1521,D1521,E1521)&gt;1,COUNTA(C1521,D1521,E1521)&lt;3),"Please enter a complete visit date.  ",IF(COUNTA(C1521,D1521,E1521)=0,"",IF(COUNTIF(AN$2:AN$7306,C1521&amp;D1521&amp;E1521)&gt;0,"","Enter a valid visit date.  "))))</f>
        <v/>
      </c>
      <c r="BC1644" s="37" t="str">
        <f>IF(AND(COUNTA(H1642,I1642,J1642)&gt;1,COUNTA(H1642,I1642,J1642)&lt;3),"Please enter a complete assessment date.  ",IF(COUNTA(H1642,I1642,J1642)=0,"",IF(COUNTIF(AN$2:AN$7306,H1642&amp;I1642&amp;J1642)&gt;0,"","Enter a valid assessment date.  ")))</f>
        <v/>
      </c>
      <c r="BD1644" s="37" t="str">
        <f t="shared" ref="BD1644" si="815">IF(AND(C1642="",H1642&amp;I1642&amp;H1642&amp;J1642&lt;&gt;""),"Information on this lesion exists, but no evaluation result is entered.  ","")</f>
        <v/>
      </c>
      <c r="BE1644" s="37" t="str">
        <f ca="1">IF(C1642="","",IF(AZ1521="","",IF(AZ1521&gt;NOW(),"Visit date is in the future.  ","")))</f>
        <v/>
      </c>
      <c r="BF1644" s="37" t="str">
        <f t="shared" ref="BF1644" ca="1" si="816">IF(AZ1642&lt;&gt;"",IF(AZ1642&gt;NOW(),"Assessment date is in the future.  ",""),"")</f>
        <v/>
      </c>
      <c r="BG1644" s="37" t="str">
        <f t="shared" ref="BG1644" si="817">IF(AND(C1642&lt;&gt;"",F1642&lt;&gt;""),"The result cannot be provided if indicated as Not Done.  ","")</f>
        <v/>
      </c>
      <c r="BH1644" s="37" t="str">
        <f>IF(AZ1521="","",IF(AZ1521&lt;=AZ1515,"Visit date is not after visit or assessment dates in the prior visit.  ",""))</f>
        <v/>
      </c>
      <c r="BI1644" s="37" t="str">
        <f>IF(AZ1642&lt;&gt;"",IF(AZ1642&lt;=AZ1515,"Assessment date is not after visit or assessment dates in the prior visit.  ",""),"")</f>
        <v/>
      </c>
      <c r="BJ1644" s="37" t="str">
        <f>IF(AND(C1518="",OR(C1642&lt;&gt;"",F1642&lt;&gt;"")),"The Visit ID is missing.  ","")</f>
        <v/>
      </c>
      <c r="BK1644" s="37" t="str">
        <f>IF(AND(OR(C1642&lt;&gt;"",F1642&lt;&gt;""),C$136=""),"No V0 lesion information exists for this same lesion (if you are adding a NEW lesion, go to New Lesion section).  ","")</f>
        <v/>
      </c>
      <c r="BM1644" s="37" t="str">
        <f>IF(AND(C1642&lt;&gt;"",COUNTIF(AJ$2:AJ$21,C1518)&gt;1),"Visit ID already used.  ","")</f>
        <v/>
      </c>
      <c r="CA1644" s="37" t="str">
        <f ca="1">IF(BA1644&amp;BB1644&amp;BC1644&amp;BD1644&amp;BE1644&amp;BF1644&amp;BG1644&amp;BH1644&amp;BI1644&amp;BJ1644&amp;BK1644&amp;BL1644&amp;BM1644&amp;BN1644&amp;BO1644&amp;BP1644&amp;BQ1644&amp;BR1644&amp;BS1644&amp;BT1644&amp;BU1644&amp;BV1644&amp;BW1644&amp;BX1644&amp;BY1644&amp;BZ1644&lt;&gt;"","V10Issue","V10Clean")</f>
        <v>V10Clean</v>
      </c>
      <c r="CB1644" s="65"/>
    </row>
    <row r="1645" spans="1:80" x14ac:dyDescent="0.25">
      <c r="A1645" s="50"/>
      <c r="B1645" s="77"/>
      <c r="C1645" s="77"/>
      <c r="D1645" s="77"/>
      <c r="E1645" s="77"/>
      <c r="F1645" s="77"/>
      <c r="G1645" s="77"/>
      <c r="H1645" s="77"/>
      <c r="I1645" s="77"/>
      <c r="J1645" s="77"/>
      <c r="K1645" s="77"/>
      <c r="L1645" s="77"/>
      <c r="M1645" s="77"/>
      <c r="N1645" s="77"/>
      <c r="O1645" s="77"/>
      <c r="P1645" s="77"/>
      <c r="Q1645" s="5"/>
      <c r="R1645" s="65"/>
      <c r="AN1645" s="63" t="s">
        <v>4876</v>
      </c>
      <c r="AZ1645" s="37" t="str">
        <f>IFERROR(IF(COUNTA(H1645,I1645,J1645)=3,DATE(J1645,MATCH(I1645,{"Jan";"Feb";"Mar";"Apr";"May";"Jun";"Jul";"Aug";"Sep";"Oct";"Nov";"Dec"},0),H1645),""),"")</f>
        <v/>
      </c>
      <c r="CB1645" s="65"/>
    </row>
    <row r="1646" spans="1:80" x14ac:dyDescent="0.25">
      <c r="A1646" s="50"/>
      <c r="B1646" s="50"/>
      <c r="C1646" s="50"/>
      <c r="D1646" s="50"/>
      <c r="E1646" s="50"/>
      <c r="F1646" s="50"/>
      <c r="G1646" s="50"/>
      <c r="H1646" s="12"/>
      <c r="I1646" s="5"/>
      <c r="J1646" s="5"/>
      <c r="K1646" s="5"/>
      <c r="L1646" s="50"/>
      <c r="M1646" s="50"/>
      <c r="N1646" s="50"/>
      <c r="O1646" s="50"/>
      <c r="P1646" s="50"/>
      <c r="Q1646" s="5"/>
      <c r="R1646" s="65"/>
      <c r="AN1646" s="63" t="s">
        <v>4877</v>
      </c>
      <c r="AZ1646" s="37" t="str">
        <f>IFERROR(IF(COUNTA(H1646,I1646,J1646)=3,DATE(J1646,MATCH(I1646,{"Jan";"Feb";"Mar";"Apr";"May";"Jun";"Jul";"Aug";"Sep";"Oct";"Nov";"Dec"},0),H1646),""),"")</f>
        <v/>
      </c>
      <c r="CB1646" s="65"/>
    </row>
    <row r="1647" spans="1:80" x14ac:dyDescent="0.25">
      <c r="A1647" s="50"/>
      <c r="B1647" s="50"/>
      <c r="C1647" s="50"/>
      <c r="D1647" s="50"/>
      <c r="E1647" s="50"/>
      <c r="F1647" s="50"/>
      <c r="G1647" s="50"/>
      <c r="H1647" s="12" t="s">
        <v>92</v>
      </c>
      <c r="I1647" s="5"/>
      <c r="J1647" s="5"/>
      <c r="K1647" s="5"/>
      <c r="L1647" s="50"/>
      <c r="M1647" s="50"/>
      <c r="N1647" s="50"/>
      <c r="O1647" s="50"/>
      <c r="P1647" s="50"/>
      <c r="Q1647" s="5"/>
      <c r="R1647" s="65"/>
      <c r="AN1647" s="63" t="s">
        <v>4878</v>
      </c>
      <c r="AZ1647" s="37" t="str">
        <f>IFERROR(IF(COUNTA(H1647,I1647,J1647)=3,DATE(J1647,MATCH(I1647,{"Jan";"Feb";"Mar";"Apr";"May";"Jun";"Jul";"Aug";"Sep";"Oct";"Nov";"Dec"},0),H1647),""),"")</f>
        <v/>
      </c>
      <c r="CB1647" s="65"/>
    </row>
    <row r="1648" spans="1:80" x14ac:dyDescent="0.25">
      <c r="A1648" s="50"/>
      <c r="B1648" s="5"/>
      <c r="C1648" s="7" t="s">
        <v>186</v>
      </c>
      <c r="D1648" s="7"/>
      <c r="E1648" s="7"/>
      <c r="F1648" s="7" t="s">
        <v>315</v>
      </c>
      <c r="G1648" s="5"/>
      <c r="H1648" s="7" t="s">
        <v>47</v>
      </c>
      <c r="I1648" s="7" t="s">
        <v>48</v>
      </c>
      <c r="J1648" s="7" t="s">
        <v>49</v>
      </c>
      <c r="K1648" s="5"/>
      <c r="L1648" s="50"/>
      <c r="M1648" s="50"/>
      <c r="N1648" s="50"/>
      <c r="O1648" s="5"/>
      <c r="P1648" s="5"/>
      <c r="Q1648" s="5"/>
      <c r="R1648" s="65"/>
      <c r="AN1648" s="63" t="s">
        <v>4879</v>
      </c>
      <c r="AZ1648" s="37" t="str">
        <f>IFERROR(IF(COUNTA(H1648,I1648,J1648)=3,DATE(J1648,MATCH(I1648,{"Jan";"Feb";"Mar";"Apr";"May";"Jun";"Jul";"Aug";"Sep";"Oct";"Nov";"Dec"},0),H1648),""),"")</f>
        <v/>
      </c>
      <c r="CB1648" s="65"/>
    </row>
    <row r="1649" spans="1:80" x14ac:dyDescent="0.25">
      <c r="A1649" s="50"/>
      <c r="B1649" s="39" t="str">
        <f xml:space="preserve"> C1518&amp;" Non-Target Lesion (NT10)"</f>
        <v>V10 Non-Target Lesion (NT10)</v>
      </c>
      <c r="C1649" s="74"/>
      <c r="D1649" s="75"/>
      <c r="E1649" s="5"/>
      <c r="F1649" s="17"/>
      <c r="G1649" s="5"/>
      <c r="H1649" s="32"/>
      <c r="I1649" s="32"/>
      <c r="J1649" s="32"/>
      <c r="K1649" s="5"/>
      <c r="L1649" s="50"/>
      <c r="M1649" s="50"/>
      <c r="N1649" s="50"/>
      <c r="O1649" s="5"/>
      <c r="P1649" s="5"/>
      <c r="Q1649" s="5"/>
      <c r="R1649" s="65"/>
      <c r="AN1649" s="63" t="s">
        <v>4880</v>
      </c>
      <c r="AZ1649" s="37" t="str">
        <f>IFERROR(IF(COUNTA(H1649,I1649,J1649)=3,DATE(J1649,MATCH(I1649,{"Jan";"Feb";"Mar";"Apr";"May";"Jun";"Jul";"Aug";"Sep";"Oct";"Nov";"Dec"},0),H1649),""),"")</f>
        <v/>
      </c>
      <c r="CB1649" s="65"/>
    </row>
    <row r="1650" spans="1:80" x14ac:dyDescent="0.25">
      <c r="A1650" s="50"/>
      <c r="B1650" s="8" t="s">
        <v>1742</v>
      </c>
      <c r="C1650" s="8" t="s">
        <v>1743</v>
      </c>
      <c r="D1650" s="8"/>
      <c r="E1650" s="9"/>
      <c r="F1650" s="8" t="s">
        <v>1744</v>
      </c>
      <c r="G1650" s="9"/>
      <c r="H1650" s="8" t="s">
        <v>1745</v>
      </c>
      <c r="I1650" s="8" t="s">
        <v>1746</v>
      </c>
      <c r="J1650" s="8" t="s">
        <v>1747</v>
      </c>
      <c r="K1650" s="5"/>
      <c r="L1650" s="50"/>
      <c r="M1650" s="50"/>
      <c r="N1650" s="50"/>
      <c r="O1650" s="5"/>
      <c r="P1650" s="5"/>
      <c r="Q1650" s="5"/>
      <c r="R1650" s="65"/>
      <c r="AN1650" s="63" t="s">
        <v>4881</v>
      </c>
      <c r="AZ1650" s="37" t="str">
        <f>IFERROR(IF(COUNTA(H1650,I1650,J1650)=3,DATE(J1650,MATCH(I1650,{"Jan";"Feb";"Mar";"Apr";"May";"Jun";"Jul";"Aug";"Sep";"Oct";"Nov";"Dec"},0),H1650),""),"")</f>
        <v/>
      </c>
      <c r="CB1650" s="65"/>
    </row>
    <row r="1651" spans="1:80" x14ac:dyDescent="0.25">
      <c r="A1651" s="50"/>
      <c r="B1651" s="76" t="str">
        <f ca="1">BA1651&amp;BB1651&amp;BC1651&amp;BD1651&amp;BE1651&amp;BF1651&amp;BG1651&amp;BH1651&amp;BI1651&amp;BJ1651&amp;BK1651&amp;BL1651&amp;BM1651</f>
        <v/>
      </c>
      <c r="C1651" s="77"/>
      <c r="D1651" s="77"/>
      <c r="E1651" s="77"/>
      <c r="F1651" s="77"/>
      <c r="G1651" s="77"/>
      <c r="H1651" s="77"/>
      <c r="I1651" s="77"/>
      <c r="J1651" s="77"/>
      <c r="K1651" s="77"/>
      <c r="L1651" s="77"/>
      <c r="M1651" s="77"/>
      <c r="N1651" s="77"/>
      <c r="O1651" s="77"/>
      <c r="P1651" s="77"/>
      <c r="Q1651" s="5"/>
      <c r="R1651" s="65"/>
      <c r="AN1651" s="63" t="s">
        <v>4882</v>
      </c>
      <c r="AZ1651" s="37" t="str">
        <f>IFERROR(IF(COUNTA(H1651,I1651,J1651)=3,DATE(J1651,MATCH(I1651,{"Jan";"Feb";"Mar";"Apr";"May";"Jun";"Jul";"Aug";"Sep";"Oct";"Nov";"Dec"},0),H1651),""),"")</f>
        <v/>
      </c>
      <c r="BA1651" s="37" t="str">
        <f>IF(AND(C1521="",H1649="",C1649&lt;&gt;""),"Please enter a complete visit or assessment date.  ","")</f>
        <v/>
      </c>
      <c r="BB1651" s="37" t="str">
        <f>IF(C1649="","",IF(AND(COUNTA(C1521,D1521,E1521)&gt;1,COUNTA(C1521,D1521,E1521)&lt;3),"Please enter a complete visit date.  ",IF(COUNTA(C1521,D1521,E1521)=0,"",IF(COUNTIF(AN$2:AN$7306,C1521&amp;D1521&amp;E1521)&gt;0,"","Enter a valid visit date.  "))))</f>
        <v/>
      </c>
      <c r="BC1651" s="37" t="str">
        <f>IF(AND(COUNTA(H1649,I1649,J1649)&gt;1,COUNTA(H1649,I1649,J1649)&lt;3),"Please enter a complete assessment date.  ",IF(COUNTA(H1649,I1649,J1649)=0,"",IF(COUNTIF(AN$2:AN$7306,H1649&amp;I1649&amp;J1649)&gt;0,"","Enter a valid assessment date.  ")))</f>
        <v/>
      </c>
      <c r="BD1651" s="37" t="str">
        <f t="shared" ref="BD1651" si="818">IF(AND(C1649="",H1649&amp;I1649&amp;H1649&amp;J1649&lt;&gt;""),"Information on this lesion exists, but no evaluation result is entered.  ","")</f>
        <v/>
      </c>
      <c r="BE1651" s="37" t="str">
        <f ca="1">IF(C1649="","",IF(AZ1521="","",IF(AZ1521&gt;NOW(),"Visit date is in the future.  ","")))</f>
        <v/>
      </c>
      <c r="BF1651" s="37" t="str">
        <f t="shared" ref="BF1651" ca="1" si="819">IF(AZ1649&lt;&gt;"",IF(AZ1649&gt;NOW(),"Assessment date is in the future.  ",""),"")</f>
        <v/>
      </c>
      <c r="BG1651" s="37" t="str">
        <f t="shared" ref="BG1651" si="820">IF(AND(C1649&lt;&gt;"",F1649&lt;&gt;""),"The result cannot be provided if indicated as Not Done.  ","")</f>
        <v/>
      </c>
      <c r="BH1651" s="37" t="str">
        <f>IF(AZ1521="","",IF(AZ1521&lt;=AZ1515,"Visit date is not after visit or assessment dates in the prior visit.  ",""))</f>
        <v/>
      </c>
      <c r="BI1651" s="37" t="str">
        <f>IF(AZ1649&lt;&gt;"",IF(AZ1649&lt;=AZ1515,"Assessment date is not after visit or assessment dates in the prior visit.  ",""),"")</f>
        <v/>
      </c>
      <c r="BJ1651" s="37" t="str">
        <f>IF(AND(C1518="",OR(C1649&lt;&gt;"",F1649&lt;&gt;"")),"The Visit ID is missing.  ","")</f>
        <v/>
      </c>
      <c r="BK1651" s="37" t="str">
        <f>IF(AND(OR(C1649&lt;&gt;"",F1649&lt;&gt;""),C$143=""),"No V0 lesion information exists for this same lesion (if you are adding a NEW lesion, go to New Lesion section).  ","")</f>
        <v/>
      </c>
      <c r="BM1651" s="37" t="str">
        <f>IF(AND(C1649&lt;&gt;"",COUNTIF(AJ$2:AJ$21,C1518)&gt;1),"Visit ID already used.  ","")</f>
        <v/>
      </c>
      <c r="CA1651" s="37" t="str">
        <f ca="1">IF(BA1651&amp;BB1651&amp;BC1651&amp;BD1651&amp;BE1651&amp;BF1651&amp;BG1651&amp;BH1651&amp;BI1651&amp;BJ1651&amp;BK1651&amp;BL1651&amp;BM1651&amp;BN1651&amp;BO1651&amp;BP1651&amp;BQ1651&amp;BR1651&amp;BS1651&amp;BT1651&amp;BU1651&amp;BV1651&amp;BW1651&amp;BX1651&amp;BY1651&amp;BZ1651&lt;&gt;"","V10Issue","V10Clean")</f>
        <v>V10Clean</v>
      </c>
      <c r="CB1651" s="65"/>
    </row>
    <row r="1652" spans="1:80" x14ac:dyDescent="0.25">
      <c r="A1652" s="50"/>
      <c r="B1652" s="77"/>
      <c r="C1652" s="77"/>
      <c r="D1652" s="77"/>
      <c r="E1652" s="77"/>
      <c r="F1652" s="77"/>
      <c r="G1652" s="77"/>
      <c r="H1652" s="77"/>
      <c r="I1652" s="77"/>
      <c r="J1652" s="77"/>
      <c r="K1652" s="77"/>
      <c r="L1652" s="77"/>
      <c r="M1652" s="77"/>
      <c r="N1652" s="77"/>
      <c r="O1652" s="77"/>
      <c r="P1652" s="77"/>
      <c r="Q1652" s="5"/>
      <c r="R1652" s="65"/>
      <c r="AN1652" s="63" t="s">
        <v>4883</v>
      </c>
      <c r="AZ1652" s="37" t="str">
        <f>IFERROR(IF(COUNTA(H1652,I1652,J1652)=3,DATE(J1652,MATCH(I1652,{"Jan";"Feb";"Mar";"Apr";"May";"Jun";"Jul";"Aug";"Sep";"Oct";"Nov";"Dec"},0),H1652),""),"")</f>
        <v/>
      </c>
      <c r="CB1652" s="65"/>
    </row>
    <row r="1653" spans="1:80" x14ac:dyDescent="0.25">
      <c r="A1653" s="50"/>
      <c r="B1653" s="50"/>
      <c r="C1653" s="18"/>
      <c r="D1653" s="18"/>
      <c r="E1653" s="18"/>
      <c r="F1653" s="18"/>
      <c r="G1653" s="18"/>
      <c r="H1653" s="18"/>
      <c r="I1653" s="18"/>
      <c r="J1653" s="50"/>
      <c r="K1653" s="50"/>
      <c r="L1653" s="50"/>
      <c r="M1653" s="50"/>
      <c r="N1653" s="50"/>
      <c r="O1653" s="50"/>
      <c r="P1653" s="50"/>
      <c r="Q1653" s="5"/>
      <c r="R1653" s="65"/>
      <c r="AN1653" s="63" t="s">
        <v>4884</v>
      </c>
      <c r="AZ1653" s="37" t="str">
        <f>IFERROR(IF(COUNTA(H1653,I1653,J1653)=3,DATE(J1653,MATCH(I1653,{"Jan";"Feb";"Mar";"Apr";"May";"Jun";"Jul";"Aug";"Sep";"Oct";"Nov";"Dec"},0),H1653),""),"")</f>
        <v/>
      </c>
      <c r="CB1653" s="65"/>
    </row>
    <row r="1654" spans="1:80" ht="29.25" customHeight="1" x14ac:dyDescent="0.35">
      <c r="A1654" s="50"/>
      <c r="B1654" s="78" t="s">
        <v>10538</v>
      </c>
      <c r="C1654" s="78"/>
      <c r="D1654" s="78"/>
      <c r="E1654" s="78"/>
      <c r="F1654" s="78"/>
      <c r="G1654" s="78"/>
      <c r="H1654" s="78"/>
      <c r="I1654" s="50"/>
      <c r="J1654" s="50"/>
      <c r="K1654" s="50"/>
      <c r="L1654" s="50"/>
      <c r="M1654" s="50"/>
      <c r="N1654" s="50"/>
      <c r="O1654" s="50"/>
      <c r="P1654" s="50"/>
      <c r="Q1654" s="5"/>
      <c r="R1654" s="65"/>
      <c r="AN1654" s="63" t="s">
        <v>4885</v>
      </c>
      <c r="AZ1654" s="37" t="str">
        <f>IFERROR(IF(COUNTA(H1654,I1654,J1654)=3,DATE(J1654,MATCH(I1654,{"Jan";"Feb";"Mar";"Apr";"May";"Jun";"Jul";"Aug";"Sep";"Oct";"Nov";"Dec"},0),H1654),""),"")</f>
        <v/>
      </c>
      <c r="CB1654" s="65"/>
    </row>
    <row r="1655" spans="1:80" ht="12" customHeight="1" x14ac:dyDescent="0.25">
      <c r="A1655" s="50"/>
      <c r="B1655" s="50"/>
      <c r="C1655" s="18"/>
      <c r="D1655" s="18"/>
      <c r="E1655" s="18"/>
      <c r="F1655" s="18"/>
      <c r="G1655" s="18"/>
      <c r="H1655" s="18"/>
      <c r="I1655" s="18"/>
      <c r="J1655" s="50"/>
      <c r="K1655" s="50"/>
      <c r="L1655" s="50"/>
      <c r="M1655" s="50"/>
      <c r="N1655" s="50"/>
      <c r="O1655" s="50"/>
      <c r="P1655" s="50"/>
      <c r="Q1655" s="5"/>
      <c r="R1655" s="65"/>
      <c r="AN1655" s="63" t="s">
        <v>4886</v>
      </c>
      <c r="AZ1655" s="37" t="str">
        <f>IFERROR(IF(COUNTA(H1655,I1655,J1655)=3,DATE(J1655,MATCH(I1655,{"Jan";"Feb";"Mar";"Apr";"May";"Jun";"Jul";"Aug";"Sep";"Oct";"Nov";"Dec"},0),H1655),""),"")</f>
        <v/>
      </c>
      <c r="CB1655" s="65"/>
    </row>
    <row r="1656" spans="1:80" x14ac:dyDescent="0.25">
      <c r="A1656" s="50"/>
      <c r="B1656" s="49"/>
      <c r="C1656" s="50"/>
      <c r="D1656" s="50"/>
      <c r="E1656" s="5"/>
      <c r="F1656" s="5"/>
      <c r="G1656" s="50"/>
      <c r="H1656" s="12" t="s">
        <v>92</v>
      </c>
      <c r="I1656" s="5"/>
      <c r="J1656" s="5"/>
      <c r="K1656" s="50"/>
      <c r="L1656" s="50"/>
      <c r="M1656" s="50"/>
      <c r="N1656" s="50"/>
      <c r="O1656" s="50"/>
      <c r="P1656" s="50"/>
      <c r="Q1656" s="5"/>
      <c r="R1656" s="65"/>
      <c r="AN1656" s="63" t="s">
        <v>4887</v>
      </c>
      <c r="AZ1656" s="37" t="str">
        <f>IFERROR(IF(COUNTA(H1656,I1656,J1656)=3,DATE(J1656,MATCH(I1656,{"Jan";"Feb";"Mar";"Apr";"May";"Jun";"Jul";"Aug";"Sep";"Oct";"Nov";"Dec"},0),H1656),""),"")</f>
        <v/>
      </c>
      <c r="CB1656" s="65"/>
    </row>
    <row r="1657" spans="1:80" ht="16.5" thickBot="1" x14ac:dyDescent="0.3">
      <c r="A1657" s="50"/>
      <c r="B1657" s="68" t="str">
        <f>C1518&amp;" TARGET TIMEPOINT RESPONSE:"</f>
        <v>V10 TARGET TIMEPOINT RESPONSE:</v>
      </c>
      <c r="C1657" s="69"/>
      <c r="D1657" s="50"/>
      <c r="E1657" s="5"/>
      <c r="F1657" s="5"/>
      <c r="G1657" s="5"/>
      <c r="H1657" s="7" t="s">
        <v>47</v>
      </c>
      <c r="I1657" s="7" t="s">
        <v>48</v>
      </c>
      <c r="J1657" s="7" t="s">
        <v>49</v>
      </c>
      <c r="K1657" s="50"/>
      <c r="L1657" s="50"/>
      <c r="M1657" s="50"/>
      <c r="N1657" s="50"/>
      <c r="O1657" s="50"/>
      <c r="P1657" s="50"/>
      <c r="Q1657" s="50"/>
      <c r="R1657" s="65"/>
      <c r="S1657" s="67"/>
      <c r="T1657" s="67"/>
      <c r="U1657" s="67"/>
      <c r="V1657" s="67"/>
      <c r="W1657" s="67"/>
      <c r="X1657" s="67"/>
      <c r="Y1657" s="67"/>
      <c r="Z1657" s="67"/>
      <c r="AA1657" s="67"/>
      <c r="AB1657" s="67"/>
      <c r="AC1657" s="67"/>
      <c r="AD1657" s="67"/>
      <c r="AE1657" s="67"/>
      <c r="AF1657" s="67"/>
      <c r="AG1657" s="67"/>
      <c r="AH1657" s="67"/>
      <c r="AI1657" s="67"/>
      <c r="AK1657" s="67"/>
      <c r="AL1657" s="67"/>
      <c r="AM1657" s="67"/>
      <c r="AN1657" s="63" t="s">
        <v>4888</v>
      </c>
      <c r="AO1657" s="67"/>
      <c r="AP1657" s="67"/>
      <c r="AQ1657" s="67"/>
      <c r="AR1657" s="67"/>
      <c r="AS1657" s="67"/>
      <c r="AT1657" s="67"/>
      <c r="AU1657" s="67"/>
      <c r="AV1657" s="67"/>
      <c r="AW1657" s="67"/>
      <c r="AX1657" s="67"/>
      <c r="AY1657" s="67"/>
      <c r="AZ1657" s="37" t="str">
        <f>IFERROR(IF(COUNTA(H1657,I1657,J1657)=3,DATE(J1657,MATCH(I1657,{"Jan";"Feb";"Mar";"Apr";"May";"Jun";"Jul";"Aug";"Sep";"Oct";"Nov";"Dec"},0),H1657),""),"")</f>
        <v/>
      </c>
      <c r="BA1657" s="67"/>
      <c r="BB1657" s="67"/>
      <c r="CB1657" s="65"/>
    </row>
    <row r="1658" spans="1:80" ht="15.75" thickBot="1" x14ac:dyDescent="0.3">
      <c r="A1658" s="50"/>
      <c r="B1658" s="70"/>
      <c r="C1658" s="79"/>
      <c r="D1658" s="50"/>
      <c r="E1658" s="5"/>
      <c r="F1658" s="5"/>
      <c r="G1658" s="5"/>
      <c r="H1658" s="32"/>
      <c r="I1658" s="32"/>
      <c r="J1658" s="32"/>
      <c r="K1658" s="50"/>
      <c r="L1658" s="72" t="str">
        <f ca="1">BA1658&amp;BB1658&amp;BC1658&amp;BD1658&amp;BE1658&amp;BF1658&amp;BG1658&amp;BH1658&amp;BI1658&amp;BJ1658&amp;BK1658</f>
        <v/>
      </c>
      <c r="M1658" s="73"/>
      <c r="N1658" s="73"/>
      <c r="O1658" s="73"/>
      <c r="P1658" s="73"/>
      <c r="Q1658" s="50"/>
      <c r="R1658" s="65"/>
      <c r="S1658" s="67"/>
      <c r="T1658" s="67"/>
      <c r="U1658" s="67"/>
      <c r="V1658" s="67"/>
      <c r="W1658" s="67"/>
      <c r="X1658" s="67"/>
      <c r="Y1658" s="67"/>
      <c r="Z1658" s="67"/>
      <c r="AA1658" s="67"/>
      <c r="AB1658" s="67"/>
      <c r="AC1658" s="67"/>
      <c r="AD1658" s="67"/>
      <c r="AE1658" s="67"/>
      <c r="AF1658" s="67"/>
      <c r="AG1658" s="67"/>
      <c r="AH1658" s="67"/>
      <c r="AI1658" s="67"/>
      <c r="AK1658" s="67"/>
      <c r="AL1658" s="67"/>
      <c r="AM1658" s="67"/>
      <c r="AN1658" s="63" t="s">
        <v>4889</v>
      </c>
      <c r="AO1658" s="67"/>
      <c r="AP1658" s="67"/>
      <c r="AQ1658" s="67"/>
      <c r="AR1658" s="67"/>
      <c r="AS1658" s="67"/>
      <c r="AT1658" s="67"/>
      <c r="AU1658" s="67"/>
      <c r="AV1658" s="67"/>
      <c r="AW1658" s="67"/>
      <c r="AX1658" s="67"/>
      <c r="AY1658" s="67"/>
      <c r="AZ1658" s="37" t="str">
        <f>IFERROR(IF(COUNTA(H1658,I1658,J1658)=3,DATE(J1658,MATCH(I1658,{"Jan";"Feb";"Mar";"Apr";"May";"Jun";"Jul";"Aug";"Sep";"Oct";"Nov";"Dec"},0),H1658),""),"")</f>
        <v/>
      </c>
      <c r="BA1658" s="37" t="str">
        <f>IF(AND(C1521="",H1658="",B1658&lt;&gt;""),"Please enter a complete visit or assessment date.  ","")</f>
        <v/>
      </c>
      <c r="BB1658" s="37" t="str">
        <f>IF(B1658="","",IF(AND(COUNTA(C1521,D1521,E1521)&gt;1,COUNTA(C1521,D1521,E1521)&lt;3),"Please enter a complete visit date.  ",IF(COUNTA(C1521,D1521,E1521)=0,"",IF(COUNTIF(AN$2:AN$7306,C1521&amp;D1521&amp;E1521)&gt;0,"","Enter a valid visit date.  "))))</f>
        <v/>
      </c>
      <c r="BC1658" s="37" t="str">
        <f>IF(AND(COUNTA(H1658,I1658,J1658)&gt;1,COUNTA(H1658,I1658,J1658)&lt;3),"Please enter a complete assessment date.  ",IF(COUNTA(H1658,I1658,J1658)=0,"",IF(COUNTIF(AN$2:AN$7306,H1658&amp;I1658&amp;J1658)&gt;0,"","Enter a valid assessment date.  ")))</f>
        <v/>
      </c>
      <c r="BD1658" s="37" t="str">
        <f>IF(AND(B1658="",H1658&amp;I1658&amp;J1658&lt;&gt;""),"Assessment date entered, but no response is entered.  ","")</f>
        <v/>
      </c>
      <c r="BE1658" s="37" t="str">
        <f ca="1">IF(B1658="","",IF(AZ1521="","",IF(AZ1521&gt;NOW(),"Visit date is in the future.  ","")))</f>
        <v/>
      </c>
      <c r="BF1658" s="37" t="str">
        <f ca="1">IF(AZ1658&lt;&gt;"",IF(AZ1658&gt;NOW(),"Assessment date is in the future.  ",""),"")</f>
        <v/>
      </c>
      <c r="BG1658" s="37" t="str">
        <f>IF(AND(B1658&lt;&gt;"",F1658&lt;&gt;""),"The response cannot be provided if indicated as Not Done.  ","")</f>
        <v/>
      </c>
      <c r="BH1658" s="37" t="str">
        <f>IF(AZ1521="","",IF(AZ1521&lt;=AZ1515,"Visit date is not after visit or assessment dates in the prior visit.  ",""))</f>
        <v/>
      </c>
      <c r="BI1658" s="37" t="str">
        <f>IF(AZ1658&lt;&gt;"",IF(AZ1658&lt;=AZ1515,"Assessment date is not after visit or assessment dates in the prior visit.  ",""),"")</f>
        <v/>
      </c>
      <c r="BJ1658" s="37" t="str">
        <f>IF(AND(C1518="",B1658&lt;&gt;""),"The Visit ID is missing.  ","")</f>
        <v/>
      </c>
      <c r="CA1658" s="37" t="str">
        <f ca="1">IF(BA1658&amp;BB1658&amp;BC1658&amp;BD1658&amp;BE1658&amp;BF1658&amp;BG1658&amp;BH1658&amp;BI1658&amp;BJ1658&amp;BK1658&amp;BL1658&amp;BM1658&amp;BN1658&amp;BO1658&amp;BP1658&amp;BQ1658&amp;BR1658&amp;BS1658&amp;BT1658&amp;BU1658&amp;BV1658&amp;BW1658&amp;BX1658&amp;BY1658&amp;BZ1658&lt;&gt;"","V10Issue","V10Clean")</f>
        <v>V10Clean</v>
      </c>
      <c r="CB1658" s="65"/>
    </row>
    <row r="1659" spans="1:80" x14ac:dyDescent="0.25">
      <c r="A1659" s="50"/>
      <c r="B1659" s="8" t="s">
        <v>1748</v>
      </c>
      <c r="C1659" s="50"/>
      <c r="D1659" s="50"/>
      <c r="E1659" s="5"/>
      <c r="F1659" s="5"/>
      <c r="G1659" s="9"/>
      <c r="H1659" s="8" t="s">
        <v>1749</v>
      </c>
      <c r="I1659" s="8" t="s">
        <v>1750</v>
      </c>
      <c r="J1659" s="8" t="s">
        <v>1751</v>
      </c>
      <c r="K1659" s="50"/>
      <c r="L1659" s="73"/>
      <c r="M1659" s="73"/>
      <c r="N1659" s="73"/>
      <c r="O1659" s="73"/>
      <c r="P1659" s="73"/>
      <c r="Q1659" s="50"/>
      <c r="R1659" s="65"/>
      <c r="S1659" s="67"/>
      <c r="T1659" s="67"/>
      <c r="U1659" s="67"/>
      <c r="V1659" s="67"/>
      <c r="W1659" s="67"/>
      <c r="X1659" s="67"/>
      <c r="Y1659" s="67"/>
      <c r="Z1659" s="67"/>
      <c r="AA1659" s="67"/>
      <c r="AB1659" s="67"/>
      <c r="AC1659" s="67"/>
      <c r="AD1659" s="67"/>
      <c r="AE1659" s="67"/>
      <c r="AF1659" s="67"/>
      <c r="AG1659" s="67"/>
      <c r="AH1659" s="67"/>
      <c r="AI1659" s="67"/>
      <c r="AK1659" s="67"/>
      <c r="AL1659" s="67"/>
      <c r="AM1659" s="67"/>
      <c r="AN1659" s="63" t="s">
        <v>4890</v>
      </c>
      <c r="AO1659" s="67"/>
      <c r="AP1659" s="67"/>
      <c r="AQ1659" s="67"/>
      <c r="AR1659" s="67"/>
      <c r="AS1659" s="67"/>
      <c r="AT1659" s="67"/>
      <c r="AU1659" s="67"/>
      <c r="AV1659" s="67"/>
      <c r="AW1659" s="67"/>
      <c r="AX1659" s="67"/>
      <c r="AY1659" s="67"/>
      <c r="AZ1659" s="37" t="str">
        <f>IFERROR(IF(COUNTA(H1659,I1659,J1659)=3,DATE(J1659,MATCH(I1659,{"Jan";"Feb";"Mar";"Apr";"May";"Jun";"Jul";"Aug";"Sep";"Oct";"Nov";"Dec"},0),H1659),""),"")</f>
        <v/>
      </c>
      <c r="BA1659" s="67"/>
      <c r="BB1659" s="67"/>
      <c r="CB1659" s="65"/>
    </row>
    <row r="1660" spans="1:80" x14ac:dyDescent="0.25">
      <c r="A1660" s="50"/>
      <c r="B1660" s="50"/>
      <c r="C1660" s="50"/>
      <c r="D1660" s="50"/>
      <c r="E1660" s="5"/>
      <c r="F1660" s="5"/>
      <c r="G1660" s="50"/>
      <c r="H1660" s="12" t="s">
        <v>92</v>
      </c>
      <c r="I1660" s="5"/>
      <c r="J1660" s="5"/>
      <c r="K1660" s="50"/>
      <c r="L1660" s="50"/>
      <c r="M1660" s="50"/>
      <c r="N1660" s="50"/>
      <c r="O1660" s="50"/>
      <c r="P1660" s="50"/>
      <c r="Q1660" s="50"/>
      <c r="R1660" s="65"/>
      <c r="S1660" s="67"/>
      <c r="T1660" s="67"/>
      <c r="U1660" s="67"/>
      <c r="V1660" s="67"/>
      <c r="W1660" s="67"/>
      <c r="X1660" s="67"/>
      <c r="Y1660" s="67"/>
      <c r="Z1660" s="67"/>
      <c r="AA1660" s="67"/>
      <c r="AB1660" s="67"/>
      <c r="AC1660" s="67"/>
      <c r="AD1660" s="67"/>
      <c r="AE1660" s="67"/>
      <c r="AF1660" s="67"/>
      <c r="AG1660" s="67"/>
      <c r="AH1660" s="67"/>
      <c r="AI1660" s="67"/>
      <c r="AK1660" s="67"/>
      <c r="AL1660" s="67"/>
      <c r="AM1660" s="67"/>
      <c r="AN1660" s="63" t="s">
        <v>4891</v>
      </c>
      <c r="AO1660" s="67"/>
      <c r="AP1660" s="67"/>
      <c r="AQ1660" s="67"/>
      <c r="AR1660" s="67"/>
      <c r="AS1660" s="67"/>
      <c r="AT1660" s="67"/>
      <c r="AU1660" s="67"/>
      <c r="AV1660" s="67"/>
      <c r="AW1660" s="67"/>
      <c r="AX1660" s="67"/>
      <c r="AY1660" s="67"/>
      <c r="AZ1660" s="37" t="str">
        <f>IFERROR(IF(COUNTA(H1660,I1660,J1660)=3,DATE(J1660,MATCH(I1660,{"Jan";"Feb";"Mar";"Apr";"May";"Jun";"Jul";"Aug";"Sep";"Oct";"Nov";"Dec"},0),H1660),""),"")</f>
        <v/>
      </c>
      <c r="BA1660" s="67"/>
      <c r="BB1660" s="67"/>
      <c r="CB1660" s="65"/>
    </row>
    <row r="1661" spans="1:80" ht="16.5" thickBot="1" x14ac:dyDescent="0.3">
      <c r="A1661" s="50"/>
      <c r="B1661" s="68" t="str">
        <f>C1518&amp;" NON-TARGET TIMEPOINT RESPONSE:"</f>
        <v>V10 NON-TARGET TIMEPOINT RESPONSE:</v>
      </c>
      <c r="C1661" s="69"/>
      <c r="D1661" s="50"/>
      <c r="E1661" s="5"/>
      <c r="F1661" s="5"/>
      <c r="G1661" s="5"/>
      <c r="H1661" s="7" t="s">
        <v>47</v>
      </c>
      <c r="I1661" s="7" t="s">
        <v>48</v>
      </c>
      <c r="J1661" s="7" t="s">
        <v>49</v>
      </c>
      <c r="K1661" s="50"/>
      <c r="L1661" s="50"/>
      <c r="M1661" s="50"/>
      <c r="N1661" s="50"/>
      <c r="O1661" s="50"/>
      <c r="P1661" s="50"/>
      <c r="Q1661" s="50"/>
      <c r="R1661" s="65"/>
      <c r="S1661" s="67"/>
      <c r="T1661" s="67"/>
      <c r="U1661" s="67"/>
      <c r="V1661" s="67"/>
      <c r="W1661" s="67"/>
      <c r="X1661" s="67"/>
      <c r="Y1661" s="67"/>
      <c r="Z1661" s="67"/>
      <c r="AA1661" s="67"/>
      <c r="AB1661" s="67"/>
      <c r="AC1661" s="67"/>
      <c r="AD1661" s="67"/>
      <c r="AE1661" s="67"/>
      <c r="AF1661" s="67"/>
      <c r="AG1661" s="67"/>
      <c r="AH1661" s="67"/>
      <c r="AI1661" s="67"/>
      <c r="AK1661" s="67"/>
      <c r="AL1661" s="67"/>
      <c r="AM1661" s="67"/>
      <c r="AN1661" s="63" t="s">
        <v>4892</v>
      </c>
      <c r="AO1661" s="67"/>
      <c r="AP1661" s="67"/>
      <c r="AQ1661" s="67"/>
      <c r="AR1661" s="67"/>
      <c r="AS1661" s="67"/>
      <c r="AT1661" s="67"/>
      <c r="AU1661" s="67"/>
      <c r="AV1661" s="67"/>
      <c r="AW1661" s="67"/>
      <c r="AX1661" s="67"/>
      <c r="AY1661" s="67"/>
      <c r="AZ1661" s="37" t="str">
        <f>IFERROR(IF(COUNTA(H1661,I1661,J1661)=3,DATE(J1661,MATCH(I1661,{"Jan";"Feb";"Mar";"Apr";"May";"Jun";"Jul";"Aug";"Sep";"Oct";"Nov";"Dec"},0),H1661),""),"")</f>
        <v/>
      </c>
      <c r="BA1661" s="67"/>
      <c r="BB1661" s="67"/>
      <c r="CB1661" s="65"/>
    </row>
    <row r="1662" spans="1:80" ht="15.75" thickBot="1" x14ac:dyDescent="0.3">
      <c r="A1662" s="50"/>
      <c r="B1662" s="70"/>
      <c r="C1662" s="79"/>
      <c r="D1662" s="50"/>
      <c r="E1662" s="5"/>
      <c r="F1662" s="5"/>
      <c r="G1662" s="5"/>
      <c r="H1662" s="32"/>
      <c r="I1662" s="32"/>
      <c r="J1662" s="32"/>
      <c r="K1662" s="50"/>
      <c r="L1662" s="72" t="str">
        <f ca="1">BA1662&amp;BB1662&amp;BC1662&amp;BD1662&amp;BE1662&amp;BF1662&amp;BG1662&amp;BH1662&amp;BI1662&amp;BJ1662&amp;BK1662</f>
        <v/>
      </c>
      <c r="M1662" s="73"/>
      <c r="N1662" s="73"/>
      <c r="O1662" s="73"/>
      <c r="P1662" s="73"/>
      <c r="Q1662" s="50"/>
      <c r="R1662" s="65"/>
      <c r="S1662" s="67"/>
      <c r="T1662" s="67"/>
      <c r="U1662" s="67"/>
      <c r="V1662" s="67"/>
      <c r="W1662" s="67"/>
      <c r="X1662" s="67"/>
      <c r="Y1662" s="67"/>
      <c r="Z1662" s="67"/>
      <c r="AA1662" s="67"/>
      <c r="AB1662" s="67"/>
      <c r="AC1662" s="67"/>
      <c r="AD1662" s="67"/>
      <c r="AE1662" s="67"/>
      <c r="AF1662" s="67"/>
      <c r="AG1662" s="67"/>
      <c r="AH1662" s="67"/>
      <c r="AI1662" s="67"/>
      <c r="AK1662" s="67"/>
      <c r="AL1662" s="67"/>
      <c r="AM1662" s="67"/>
      <c r="AN1662" s="63" t="s">
        <v>4893</v>
      </c>
      <c r="AO1662" s="67"/>
      <c r="AP1662" s="67"/>
      <c r="AQ1662" s="67"/>
      <c r="AR1662" s="67"/>
      <c r="AS1662" s="67"/>
      <c r="AT1662" s="67"/>
      <c r="AU1662" s="67"/>
      <c r="AV1662" s="67"/>
      <c r="AW1662" s="67"/>
      <c r="AX1662" s="67"/>
      <c r="AY1662" s="67"/>
      <c r="AZ1662" s="37" t="str">
        <f>IFERROR(IF(COUNTA(H1662,I1662,J1662)=3,DATE(J1662,MATCH(I1662,{"Jan";"Feb";"Mar";"Apr";"May";"Jun";"Jul";"Aug";"Sep";"Oct";"Nov";"Dec"},0),H1662),""),"")</f>
        <v/>
      </c>
      <c r="BA1662" s="37" t="str">
        <f>IF(AND(C1521="",H1662="",B1662&lt;&gt;""),"Please enter a complete visit or assessment date.  ","")</f>
        <v/>
      </c>
      <c r="BB1662" s="37" t="str">
        <f>IF(B1662="","",IF(AND(COUNTA(C1521,D1521,E1521)&gt;1,COUNTA(C1521,D1521,E1521)&lt;3),"Please enter a complete visit date.  ",IF(COUNTA(C1521,D1521,E1521)=0,"",IF(COUNTIF(AN$2:AN$7306,C1521&amp;D1521&amp;E1521)&gt;0,"","Enter a valid visit date.  "))))</f>
        <v/>
      </c>
      <c r="BC1662" s="37" t="str">
        <f>IF(AND(COUNTA(H1662,I1662,J1662)&gt;1,COUNTA(H1662,I1662,J1662)&lt;3),"Please enter a complete assessment date.  ",IF(COUNTA(H1662,I1662,J1662)=0,"",IF(COUNTIF(AN$2:AN$7306,H1662&amp;I1662&amp;J1662)&gt;0,"","Enter a valid assessment date.  ")))</f>
        <v/>
      </c>
      <c r="BD1662" s="37" t="str">
        <f t="shared" ref="BD1662" si="821">IF(AND(B1662="",H1662&amp;I1662&amp;J1662&lt;&gt;""),"Assessment date entered, but no response is entered.  ","")</f>
        <v/>
      </c>
      <c r="BE1662" s="37" t="str">
        <f ca="1">IF(B1662="","",IF(AZ1521="","",IF(AZ1521&gt;NOW(),"Visit date is in the future.  ","")))</f>
        <v/>
      </c>
      <c r="BF1662" s="37" t="str">
        <f t="shared" ref="BF1662" ca="1" si="822">IF(AZ1662&lt;&gt;"",IF(AZ1662&gt;NOW(),"Assessment date is in the future.  ",""),"")</f>
        <v/>
      </c>
      <c r="BG1662" s="37" t="str">
        <f t="shared" ref="BG1662" si="823">IF(AND(B1662&lt;&gt;"",F1662&lt;&gt;""),"The response cannot be provided if indicated as Not Done.  ","")</f>
        <v/>
      </c>
      <c r="BH1662" s="37" t="str">
        <f>IF(AZ1521="","",IF(AZ1521&lt;=AZ1515,"Visit date is not after visit or assessment dates in the prior visit.  ",""))</f>
        <v/>
      </c>
      <c r="BI1662" s="37" t="str">
        <f>IF(AZ1662&lt;&gt;"",IF(AZ1662&lt;=AZ1515,"Assessment date is not after visit or assessment dates in the prior visit.  ",""),"")</f>
        <v/>
      </c>
      <c r="BJ1662" s="37" t="str">
        <f>IF(AND(C1518="",B1662&lt;&gt;""),"The Visit ID is missing.  ","")</f>
        <v/>
      </c>
      <c r="CA1662" s="37" t="str">
        <f ca="1">IF(BA1662&amp;BB1662&amp;BC1662&amp;BD1662&amp;BE1662&amp;BF1662&amp;BG1662&amp;BH1662&amp;BI1662&amp;BJ1662&amp;BK1662&amp;BL1662&amp;BM1662&amp;BN1662&amp;BO1662&amp;BP1662&amp;BQ1662&amp;BR1662&amp;BS1662&amp;BT1662&amp;BU1662&amp;BV1662&amp;BW1662&amp;BX1662&amp;BY1662&amp;BZ1662&lt;&gt;"","V10Issue","V10Clean")</f>
        <v>V10Clean</v>
      </c>
      <c r="CB1662" s="65"/>
    </row>
    <row r="1663" spans="1:80" x14ac:dyDescent="0.25">
      <c r="A1663" s="50"/>
      <c r="B1663" s="8" t="s">
        <v>1752</v>
      </c>
      <c r="C1663" s="50"/>
      <c r="D1663" s="50"/>
      <c r="E1663" s="5"/>
      <c r="F1663" s="5"/>
      <c r="G1663" s="9"/>
      <c r="H1663" s="8" t="s">
        <v>1753</v>
      </c>
      <c r="I1663" s="8" t="s">
        <v>1754</v>
      </c>
      <c r="J1663" s="8" t="s">
        <v>1755</v>
      </c>
      <c r="K1663" s="50"/>
      <c r="L1663" s="73"/>
      <c r="M1663" s="73"/>
      <c r="N1663" s="73"/>
      <c r="O1663" s="73"/>
      <c r="P1663" s="73"/>
      <c r="Q1663" s="50"/>
      <c r="R1663" s="65"/>
      <c r="S1663" s="67"/>
      <c r="T1663" s="67"/>
      <c r="U1663" s="67"/>
      <c r="V1663" s="67"/>
      <c r="W1663" s="67"/>
      <c r="X1663" s="67"/>
      <c r="Y1663" s="67"/>
      <c r="Z1663" s="67"/>
      <c r="AA1663" s="67"/>
      <c r="AB1663" s="67"/>
      <c r="AC1663" s="67"/>
      <c r="AD1663" s="67"/>
      <c r="AE1663" s="67"/>
      <c r="AF1663" s="67"/>
      <c r="AG1663" s="67"/>
      <c r="AH1663" s="67"/>
      <c r="AI1663" s="67"/>
      <c r="AK1663" s="67"/>
      <c r="AL1663" s="67"/>
      <c r="AM1663" s="67"/>
      <c r="AN1663" s="63" t="s">
        <v>4894</v>
      </c>
      <c r="AO1663" s="67"/>
      <c r="AP1663" s="67"/>
      <c r="AQ1663" s="67"/>
      <c r="AR1663" s="67"/>
      <c r="AS1663" s="67"/>
      <c r="AT1663" s="67"/>
      <c r="AU1663" s="67"/>
      <c r="AV1663" s="67"/>
      <c r="AW1663" s="67"/>
      <c r="AX1663" s="67"/>
      <c r="AY1663" s="67"/>
      <c r="AZ1663" s="37" t="str">
        <f>IFERROR(IF(COUNTA(H1663,I1663,J1663)=3,DATE(J1663,MATCH(I1663,{"Jan";"Feb";"Mar";"Apr";"May";"Jun";"Jul";"Aug";"Sep";"Oct";"Nov";"Dec"},0),H1663),""),"")</f>
        <v/>
      </c>
      <c r="BA1663" s="67"/>
      <c r="BB1663" s="67"/>
      <c r="CB1663" s="65"/>
    </row>
    <row r="1664" spans="1:80" x14ac:dyDescent="0.25">
      <c r="A1664" s="50"/>
      <c r="B1664" s="50"/>
      <c r="C1664" s="50"/>
      <c r="D1664" s="50"/>
      <c r="E1664" s="5"/>
      <c r="F1664" s="5"/>
      <c r="G1664" s="50"/>
      <c r="H1664" s="12" t="s">
        <v>92</v>
      </c>
      <c r="I1664" s="5"/>
      <c r="J1664" s="5"/>
      <c r="K1664" s="50"/>
      <c r="L1664" s="50"/>
      <c r="M1664" s="50"/>
      <c r="N1664" s="50"/>
      <c r="O1664" s="50"/>
      <c r="P1664" s="50"/>
      <c r="Q1664" s="50"/>
      <c r="R1664" s="65"/>
      <c r="S1664" s="67"/>
      <c r="T1664" s="67"/>
      <c r="U1664" s="67"/>
      <c r="V1664" s="67"/>
      <c r="W1664" s="67"/>
      <c r="X1664" s="67"/>
      <c r="Y1664" s="67"/>
      <c r="Z1664" s="67"/>
      <c r="AA1664" s="67"/>
      <c r="AB1664" s="67"/>
      <c r="AC1664" s="67"/>
      <c r="AD1664" s="67"/>
      <c r="AE1664" s="67"/>
      <c r="AF1664" s="67"/>
      <c r="AG1664" s="67"/>
      <c r="AH1664" s="67"/>
      <c r="AI1664" s="67"/>
      <c r="AK1664" s="67"/>
      <c r="AL1664" s="67"/>
      <c r="AM1664" s="67"/>
      <c r="AN1664" s="63" t="s">
        <v>4895</v>
      </c>
      <c r="AO1664" s="67"/>
      <c r="AP1664" s="67"/>
      <c r="AQ1664" s="67"/>
      <c r="AR1664" s="67"/>
      <c r="AS1664" s="67"/>
      <c r="AT1664" s="67"/>
      <c r="AU1664" s="67"/>
      <c r="AV1664" s="67"/>
      <c r="AW1664" s="67"/>
      <c r="AX1664" s="67"/>
      <c r="AY1664" s="67"/>
      <c r="AZ1664" s="37" t="str">
        <f>IFERROR(IF(COUNTA(H1664,I1664,J1664)=3,DATE(J1664,MATCH(I1664,{"Jan";"Feb";"Mar";"Apr";"May";"Jun";"Jul";"Aug";"Sep";"Oct";"Nov";"Dec"},0),H1664),""),"")</f>
        <v/>
      </c>
      <c r="BA1664" s="67"/>
      <c r="BB1664" s="67"/>
      <c r="CB1664" s="65"/>
    </row>
    <row r="1665" spans="1:80" ht="16.5" thickBot="1" x14ac:dyDescent="0.3">
      <c r="A1665" s="50"/>
      <c r="B1665" s="68" t="str">
        <f>C1518&amp;" OVERALL TIMEPOINT RESPONSE:"</f>
        <v>V10 OVERALL TIMEPOINT RESPONSE:</v>
      </c>
      <c r="C1665" s="69"/>
      <c r="D1665" s="50"/>
      <c r="E1665" s="5"/>
      <c r="F1665" s="5"/>
      <c r="G1665" s="5"/>
      <c r="H1665" s="7" t="s">
        <v>47</v>
      </c>
      <c r="I1665" s="7" t="s">
        <v>48</v>
      </c>
      <c r="J1665" s="7" t="s">
        <v>49</v>
      </c>
      <c r="K1665" s="50"/>
      <c r="L1665" s="50"/>
      <c r="M1665" s="50"/>
      <c r="N1665" s="50"/>
      <c r="O1665" s="50"/>
      <c r="P1665" s="50"/>
      <c r="Q1665" s="50"/>
      <c r="R1665" s="65"/>
      <c r="S1665" s="67"/>
      <c r="T1665" s="67"/>
      <c r="U1665" s="67"/>
      <c r="V1665" s="67"/>
      <c r="W1665" s="67"/>
      <c r="X1665" s="67"/>
      <c r="Y1665" s="67"/>
      <c r="Z1665" s="67"/>
      <c r="AA1665" s="67"/>
      <c r="AB1665" s="67"/>
      <c r="AC1665" s="67"/>
      <c r="AD1665" s="67"/>
      <c r="AE1665" s="67"/>
      <c r="AF1665" s="67"/>
      <c r="AG1665" s="67"/>
      <c r="AH1665" s="67"/>
      <c r="AI1665" s="67"/>
      <c r="AK1665" s="67"/>
      <c r="AL1665" s="67"/>
      <c r="AM1665" s="67"/>
      <c r="AN1665" s="63" t="s">
        <v>4896</v>
      </c>
      <c r="AO1665" s="67"/>
      <c r="AP1665" s="67"/>
      <c r="AQ1665" s="67"/>
      <c r="AR1665" s="67"/>
      <c r="AS1665" s="67"/>
      <c r="AT1665" s="67"/>
      <c r="AU1665" s="67"/>
      <c r="AV1665" s="67"/>
      <c r="AW1665" s="67"/>
      <c r="AX1665" s="67"/>
      <c r="AY1665" s="67"/>
      <c r="AZ1665" s="37" t="str">
        <f>IFERROR(IF(COUNTA(H1665,I1665,J1665)=3,DATE(J1665,MATCH(I1665,{"Jan";"Feb";"Mar";"Apr";"May";"Jun";"Jul";"Aug";"Sep";"Oct";"Nov";"Dec"},0),H1665),""),"")</f>
        <v/>
      </c>
      <c r="BA1665" s="67"/>
      <c r="BB1665" s="67"/>
      <c r="CB1665" s="65"/>
    </row>
    <row r="1666" spans="1:80" ht="15.75" thickBot="1" x14ac:dyDescent="0.3">
      <c r="A1666" s="50"/>
      <c r="B1666" s="70"/>
      <c r="C1666" s="71"/>
      <c r="D1666" s="42"/>
      <c r="E1666" s="5"/>
      <c r="F1666" s="5"/>
      <c r="G1666" s="5"/>
      <c r="H1666" s="32"/>
      <c r="I1666" s="32"/>
      <c r="J1666" s="32"/>
      <c r="K1666" s="50"/>
      <c r="L1666" s="72" t="str">
        <f ca="1">BA1666&amp;BB1666&amp;BC1666&amp;BD1666&amp;BE1666&amp;BF1666&amp;BG1666&amp;BH1666&amp;BI1666&amp;BJ1666&amp;BK1666</f>
        <v/>
      </c>
      <c r="M1666" s="73"/>
      <c r="N1666" s="73"/>
      <c r="O1666" s="73"/>
      <c r="P1666" s="73"/>
      <c r="Q1666" s="42"/>
      <c r="R1666" s="65"/>
      <c r="S1666" s="65"/>
      <c r="T1666" s="65"/>
      <c r="U1666" s="65"/>
      <c r="V1666" s="65"/>
      <c r="W1666" s="65"/>
      <c r="X1666" s="67"/>
      <c r="Y1666" s="67"/>
      <c r="Z1666" s="67"/>
      <c r="AA1666" s="67"/>
      <c r="AB1666" s="67"/>
      <c r="AC1666" s="67"/>
      <c r="AD1666" s="67"/>
      <c r="AE1666" s="67"/>
      <c r="AF1666" s="67"/>
      <c r="AG1666" s="67"/>
      <c r="AH1666" s="67"/>
      <c r="AI1666" s="67"/>
      <c r="AK1666" s="67"/>
      <c r="AL1666" s="67"/>
      <c r="AM1666" s="67"/>
      <c r="AN1666" s="63" t="s">
        <v>4897</v>
      </c>
      <c r="AO1666" s="67"/>
      <c r="AP1666" s="67"/>
      <c r="AQ1666" s="67"/>
      <c r="AR1666" s="67"/>
      <c r="AS1666" s="67"/>
      <c r="AT1666" s="67"/>
      <c r="AU1666" s="67"/>
      <c r="AV1666" s="67"/>
      <c r="AW1666" s="67"/>
      <c r="AX1666" s="67"/>
      <c r="AY1666" s="67"/>
      <c r="AZ1666" s="37" t="str">
        <f>IFERROR(IF(COUNTA(H1666,I1666,J1666)=3,DATE(J1666,MATCH(I1666,{"Jan";"Feb";"Mar";"Apr";"May";"Jun";"Jul";"Aug";"Sep";"Oct";"Nov";"Dec"},0),H1666),""),"")</f>
        <v/>
      </c>
      <c r="BA1666" s="37" t="str">
        <f>IF(AND(C1521="",H1666="",B1666&lt;&gt;""),"Please enter a complete visit or assessment date.  ","")</f>
        <v/>
      </c>
      <c r="BB1666" s="37" t="str">
        <f>IF(B1666="","",IF(AND(COUNTA(C1521,D1521,E1521)&gt;1,COUNTA(C1521,D1521,E1521)&lt;3),"Please enter a complete visit date.  ",IF(COUNTA(C1521,D1521,E1521)=0,"",IF(COUNTIF(AN$2:AN$7306,C1521&amp;D1521&amp;E1521)&gt;0,"","Enter a valid visit date.  "))))</f>
        <v/>
      </c>
      <c r="BC1666" s="37" t="str">
        <f>IF(AND(COUNTA(H1666,I1666,J1666)&gt;1,COUNTA(H1666,I1666,J1666)&lt;3),"Please enter a complete assessment date.  ",IF(COUNTA(H1666,I1666,J1666)=0,"",IF(COUNTIF(AN$2:AN$7306,H1666&amp;I1666&amp;J1666)&gt;0,"","Enter a valid assessment date.  ")))</f>
        <v/>
      </c>
      <c r="BD1666" s="37" t="str">
        <f t="shared" ref="BD1666" si="824">IF(AND(B1666="",H1666&amp;I1666&amp;J1666&lt;&gt;""),"Assessment date entered, but no response is entered.  ","")</f>
        <v/>
      </c>
      <c r="BE1666" s="37" t="str">
        <f ca="1">IF(B1666="","",IF(AZ1521="","",IF(AZ1521&gt;NOW(),"Visit date is in the future.  ","")))</f>
        <v/>
      </c>
      <c r="BF1666" s="37" t="str">
        <f t="shared" ref="BF1666" ca="1" si="825">IF(AZ1666&lt;&gt;"",IF(AZ1666&gt;NOW(),"Assessment date is in the future.  ",""),"")</f>
        <v/>
      </c>
      <c r="BG1666" s="37" t="str">
        <f t="shared" ref="BG1666" si="826">IF(AND(B1666&lt;&gt;"",F1666&lt;&gt;""),"The response cannot be provided if indicated as Not Done.  ","")</f>
        <v/>
      </c>
      <c r="BH1666" s="37" t="str">
        <f>IF(AZ1521="","",IF(AZ1521&lt;=AZ1515,"Visit date is not after visit or assessment dates in the prior visit.  ",""))</f>
        <v/>
      </c>
      <c r="BI1666" s="37" t="str">
        <f>IF(AZ1666&lt;&gt;"",IF(AZ1666&lt;=AZ1515,"Assessment date is not after visit or assessment dates in the prior visit.  ",""),"")</f>
        <v/>
      </c>
      <c r="BJ1666" s="37" t="str">
        <f>IF(AND(C1518="",B1666&lt;&gt;""),"The Visit ID is missing.  ","")</f>
        <v/>
      </c>
      <c r="CA1666" s="37" t="str">
        <f ca="1">IF(BA1666&amp;BB1666&amp;BC1666&amp;BD1666&amp;BE1666&amp;BF1666&amp;BG1666&amp;BH1666&amp;BI1666&amp;BJ1666&amp;BK1666&amp;BL1666&amp;BM1666&amp;BN1666&amp;BO1666&amp;BP1666&amp;BQ1666&amp;BR1666&amp;BS1666&amp;BT1666&amp;BU1666&amp;BV1666&amp;BW1666&amp;BX1666&amp;BY1666&amp;BZ1666&lt;&gt;"","V10Issue","V10Clean")</f>
        <v>V10Clean</v>
      </c>
      <c r="CB1666" s="65"/>
    </row>
    <row r="1667" spans="1:80" x14ac:dyDescent="0.25">
      <c r="A1667" s="50"/>
      <c r="B1667" s="8" t="s">
        <v>1756</v>
      </c>
      <c r="C1667" s="50"/>
      <c r="D1667" s="42"/>
      <c r="E1667" s="5"/>
      <c r="F1667" s="5"/>
      <c r="G1667" s="9"/>
      <c r="H1667" s="8" t="s">
        <v>1757</v>
      </c>
      <c r="I1667" s="8" t="s">
        <v>1758</v>
      </c>
      <c r="J1667" s="8" t="s">
        <v>1759</v>
      </c>
      <c r="K1667" s="50"/>
      <c r="L1667" s="73"/>
      <c r="M1667" s="73"/>
      <c r="N1667" s="73"/>
      <c r="O1667" s="73"/>
      <c r="P1667" s="73"/>
      <c r="Q1667" s="42"/>
      <c r="R1667" s="65"/>
      <c r="S1667" s="65"/>
      <c r="T1667" s="65"/>
      <c r="U1667" s="65"/>
      <c r="V1667" s="65"/>
      <c r="W1667" s="65"/>
      <c r="X1667" s="67"/>
      <c r="Y1667" s="67"/>
      <c r="Z1667" s="67"/>
      <c r="AA1667" s="67"/>
      <c r="AB1667" s="67"/>
      <c r="AC1667" s="67"/>
      <c r="AD1667" s="67"/>
      <c r="AE1667" s="67"/>
      <c r="AF1667" s="67"/>
      <c r="AG1667" s="67"/>
      <c r="AH1667" s="67"/>
      <c r="AI1667" s="67"/>
      <c r="AK1667" s="67"/>
      <c r="AL1667" s="67"/>
      <c r="AM1667" s="67"/>
      <c r="AN1667" s="63" t="s">
        <v>4898</v>
      </c>
      <c r="AO1667" s="67"/>
      <c r="AP1667" s="67"/>
      <c r="AQ1667" s="67"/>
      <c r="AR1667" s="67"/>
      <c r="AS1667" s="67"/>
      <c r="AT1667" s="67"/>
      <c r="AU1667" s="67"/>
      <c r="AV1667" s="67"/>
      <c r="AW1667" s="67"/>
      <c r="AX1667" s="67" t="str">
        <f>C1518&amp;"Max"</f>
        <v>V10Max</v>
      </c>
      <c r="AY1667" s="37" t="s">
        <v>358</v>
      </c>
      <c r="AZ1667" s="37" t="str">
        <f>IF(MAX(AZ1517:AZ1649)=0,"",MAX(AZ1517:AZ1649))</f>
        <v/>
      </c>
      <c r="BA1667" s="67"/>
      <c r="BB1667" s="67"/>
      <c r="CB1667" s="65"/>
    </row>
    <row r="1668" spans="1:80" x14ac:dyDescent="0.25">
      <c r="A1668" s="42"/>
      <c r="B1668" s="18"/>
      <c r="C1668" s="18"/>
      <c r="D1668" s="18"/>
      <c r="E1668" s="18"/>
      <c r="F1668" s="18"/>
      <c r="G1668" s="18"/>
      <c r="H1668" s="18"/>
      <c r="I1668" s="18"/>
      <c r="J1668" s="18"/>
      <c r="K1668" s="18"/>
      <c r="L1668" s="18"/>
      <c r="M1668" s="18"/>
      <c r="N1668" s="18"/>
      <c r="O1668" s="18"/>
      <c r="P1668" s="18"/>
      <c r="Q1668" s="42"/>
      <c r="R1668" s="65"/>
      <c r="S1668" s="65"/>
      <c r="T1668" s="65"/>
      <c r="U1668" s="65"/>
      <c r="V1668" s="65"/>
      <c r="W1668" s="65"/>
      <c r="X1668" s="65"/>
      <c r="Y1668" s="65"/>
      <c r="Z1668" s="65"/>
      <c r="AA1668" s="65"/>
      <c r="AB1668" s="65"/>
      <c r="AC1668" s="65"/>
      <c r="AD1668" s="65"/>
      <c r="AE1668" s="65"/>
      <c r="AF1668" s="65"/>
      <c r="AG1668" s="65"/>
      <c r="AH1668" s="65"/>
      <c r="AI1668" s="65"/>
      <c r="AJ1668" s="65"/>
      <c r="AK1668" s="65"/>
      <c r="AL1668" s="65"/>
      <c r="AM1668" s="65"/>
      <c r="AN1668" s="63" t="s">
        <v>4899</v>
      </c>
      <c r="AO1668" s="65"/>
      <c r="AP1668" s="65"/>
      <c r="AQ1668" s="65"/>
      <c r="AR1668" s="65"/>
      <c r="AS1668" s="65"/>
      <c r="AT1668" s="65"/>
      <c r="AU1668" s="65"/>
      <c r="AV1668" s="65"/>
      <c r="AW1668" s="65"/>
      <c r="AX1668" s="65" t="str">
        <f>C1518&amp;"Min"</f>
        <v>V10Min</v>
      </c>
      <c r="AY1668" s="65" t="s">
        <v>359</v>
      </c>
      <c r="AZ1668" s="37" t="str">
        <f>IF(MIN(AZ1517:AZ1649)=0,"",MIN(AZ1517:AZ1649))</f>
        <v/>
      </c>
      <c r="BA1668" s="67"/>
      <c r="BB1668" s="67"/>
      <c r="BD1668" s="65"/>
      <c r="BE1668" s="65"/>
      <c r="BF1668" s="65"/>
      <c r="BG1668" s="65"/>
      <c r="BH1668" s="65"/>
      <c r="BI1668" s="65"/>
      <c r="BK1668" s="65"/>
      <c r="BL1668" s="65"/>
      <c r="BM1668" s="65"/>
      <c r="BN1668" s="65"/>
      <c r="BO1668" s="65"/>
      <c r="BP1668" s="65"/>
      <c r="BQ1668" s="65"/>
      <c r="BR1668" s="65"/>
      <c r="BS1668" s="65"/>
      <c r="BT1668" s="65"/>
      <c r="BU1668" s="65"/>
      <c r="BV1668" s="65"/>
      <c r="BW1668" s="65"/>
      <c r="BX1668" s="65"/>
      <c r="BY1668" s="65"/>
      <c r="BZ1668" s="65"/>
      <c r="CA1668" s="65"/>
      <c r="CB1668" s="65"/>
    </row>
    <row r="1669" spans="1:80" x14ac:dyDescent="0.25">
      <c r="A1669" s="51"/>
      <c r="B1669" s="51"/>
      <c r="C1669" s="51"/>
      <c r="D1669" s="51"/>
      <c r="E1669" s="51"/>
      <c r="F1669" s="51"/>
      <c r="G1669" s="51"/>
      <c r="H1669" s="19"/>
      <c r="I1669" s="4"/>
      <c r="J1669" s="4"/>
      <c r="K1669" s="4"/>
      <c r="L1669" s="51"/>
      <c r="M1669" s="51"/>
      <c r="N1669" s="51"/>
      <c r="O1669" s="51"/>
      <c r="P1669" s="51"/>
      <c r="Q1669" s="4"/>
      <c r="AN1669" s="63" t="s">
        <v>4900</v>
      </c>
      <c r="AZ1669" s="37" t="str">
        <f>IFERROR(IF(COUNTA(C1669,D1669,E1669)=3,DATE(E1669,MATCH(D1669,{"Jan";"Feb";"Mar";"Apr";"May";"Jun";"Jul";"Aug";"Sep";"Oct";"Nov";"Dec"},0),C1669),""),"")</f>
        <v/>
      </c>
      <c r="CA1669" s="65"/>
    </row>
    <row r="1670" spans="1:80" ht="19.5" x14ac:dyDescent="0.4">
      <c r="A1670" s="51"/>
      <c r="B1670" s="22" t="s">
        <v>1760</v>
      </c>
      <c r="C1670" s="86" t="s">
        <v>567</v>
      </c>
      <c r="D1670" s="94"/>
      <c r="E1670" s="94"/>
      <c r="F1670" s="94"/>
      <c r="G1670" s="95"/>
      <c r="H1670" s="4"/>
      <c r="I1670" s="4"/>
      <c r="J1670" s="4"/>
      <c r="K1670" s="4"/>
      <c r="L1670" s="51"/>
      <c r="M1670" s="51"/>
      <c r="N1670" s="51"/>
      <c r="O1670" s="51"/>
      <c r="P1670" s="51"/>
      <c r="Q1670" s="4"/>
      <c r="AN1670" s="63" t="s">
        <v>4901</v>
      </c>
      <c r="AZ1670" s="37" t="str">
        <f>IFERROR(IF(COUNTA(C1670,D1670,E1670)=3,DATE(E1670,MATCH(D1670,{"Jan";"Feb";"Mar";"Apr";"May";"Jun";"Jul";"Aug";"Sep";"Oct";"Nov";"Dec"},0),C1670),""),"")</f>
        <v/>
      </c>
    </row>
    <row r="1671" spans="1:80" x14ac:dyDescent="0.25">
      <c r="A1671" s="51"/>
      <c r="B1671" s="51"/>
      <c r="C1671" s="23" t="s">
        <v>1761</v>
      </c>
      <c r="D1671" s="51"/>
      <c r="E1671" s="51"/>
      <c r="F1671" s="51"/>
      <c r="G1671" s="19"/>
      <c r="H1671" s="4"/>
      <c r="I1671" s="4"/>
      <c r="J1671" s="4"/>
      <c r="K1671" s="4"/>
      <c r="L1671" s="51"/>
      <c r="M1671" s="51"/>
      <c r="N1671" s="51"/>
      <c r="O1671" s="51"/>
      <c r="P1671" s="51"/>
      <c r="Q1671" s="4"/>
      <c r="AN1671" s="63" t="s">
        <v>4902</v>
      </c>
      <c r="AZ1671" s="37" t="str">
        <f>IFERROR(IF(COUNTA(C1671,D1671,E1671)=3,DATE(E1671,MATCH(D1671,{"Jan";"Feb";"Mar";"Apr";"May";"Jun";"Jul";"Aug";"Sep";"Oct";"Nov";"Dec"},0),C1671),""),"")</f>
        <v/>
      </c>
    </row>
    <row r="1672" spans="1:80" x14ac:dyDescent="0.25">
      <c r="A1672" s="51"/>
      <c r="B1672" s="4"/>
      <c r="C1672" s="20" t="s">
        <v>47</v>
      </c>
      <c r="D1672" s="20" t="s">
        <v>48</v>
      </c>
      <c r="E1672" s="20" t="s">
        <v>49</v>
      </c>
      <c r="F1672" s="51"/>
      <c r="G1672" s="51"/>
      <c r="H1672" s="19"/>
      <c r="I1672" s="4"/>
      <c r="J1672" s="4"/>
      <c r="K1672" s="4"/>
      <c r="L1672" s="51"/>
      <c r="M1672" s="51"/>
      <c r="N1672" s="51"/>
      <c r="O1672" s="51"/>
      <c r="P1672" s="51"/>
      <c r="Q1672" s="4"/>
      <c r="AN1672" s="63" t="s">
        <v>4903</v>
      </c>
      <c r="AZ1672" s="37" t="str">
        <f>IFERROR(IF(COUNTA(C1672,D1672,E1672)=3,DATE(E1672,MATCH(D1672,{"Jan";"Feb";"Mar";"Apr";"May";"Jun";"Jul";"Aug";"Sep";"Oct";"Nov";"Dec"},0),C1672),""),"")</f>
        <v/>
      </c>
    </row>
    <row r="1673" spans="1:80" x14ac:dyDescent="0.25">
      <c r="A1673" s="51"/>
      <c r="B1673" s="21" t="s">
        <v>93</v>
      </c>
      <c r="C1673" s="32"/>
      <c r="D1673" s="32"/>
      <c r="E1673" s="32"/>
      <c r="F1673" s="96" t="s">
        <v>369</v>
      </c>
      <c r="G1673" s="91"/>
      <c r="H1673" s="91"/>
      <c r="I1673" s="91"/>
      <c r="J1673" s="91"/>
      <c r="K1673" s="91"/>
      <c r="L1673" s="91"/>
      <c r="M1673" s="91"/>
      <c r="N1673" s="91"/>
      <c r="O1673" s="51"/>
      <c r="P1673" s="51"/>
      <c r="Q1673" s="4"/>
      <c r="AN1673" s="63" t="s">
        <v>4904</v>
      </c>
      <c r="AZ1673" s="37" t="str">
        <f>IFERROR(IF(COUNTA(C1673,D1673,E1673)=3,DATE(E1673,MATCH(D1673,{"Jan";"Feb";"Mar";"Apr";"May";"Jun";"Jul";"Aug";"Sep";"Oct";"Nov";"Dec"},0),C1673),""),"")</f>
        <v/>
      </c>
    </row>
    <row r="1674" spans="1:80" ht="19.5" x14ac:dyDescent="0.4">
      <c r="A1674" s="51"/>
      <c r="B1674" s="22"/>
      <c r="C1674" s="23" t="s">
        <v>1762</v>
      </c>
      <c r="D1674" s="23" t="s">
        <v>1763</v>
      </c>
      <c r="E1674" s="23" t="s">
        <v>1764</v>
      </c>
      <c r="F1674" s="51"/>
      <c r="G1674" s="51"/>
      <c r="H1674" s="19"/>
      <c r="I1674" s="4"/>
      <c r="J1674" s="4"/>
      <c r="K1674" s="4"/>
      <c r="L1674" s="51"/>
      <c r="M1674" s="51"/>
      <c r="N1674" s="51"/>
      <c r="O1674" s="51"/>
      <c r="P1674" s="51"/>
      <c r="Q1674" s="4"/>
      <c r="AN1674" s="63" t="s">
        <v>4905</v>
      </c>
    </row>
    <row r="1675" spans="1:80" x14ac:dyDescent="0.25">
      <c r="A1675" s="51"/>
      <c r="B1675" s="4"/>
      <c r="C1675" s="25"/>
      <c r="D1675" s="25"/>
      <c r="E1675" s="25"/>
      <c r="F1675" s="25"/>
      <c r="G1675" s="4"/>
      <c r="H1675" s="19" t="s">
        <v>92</v>
      </c>
      <c r="I1675" s="4"/>
      <c r="J1675" s="4"/>
      <c r="K1675" s="4"/>
      <c r="L1675" s="51"/>
      <c r="M1675" s="4"/>
      <c r="N1675" s="4"/>
      <c r="O1675" s="4"/>
      <c r="P1675" s="4"/>
      <c r="Q1675" s="24"/>
      <c r="R1675" s="66"/>
      <c r="S1675" s="66"/>
      <c r="T1675" s="66"/>
      <c r="U1675" s="66"/>
      <c r="V1675" s="66"/>
      <c r="W1675" s="66"/>
      <c r="X1675" s="66"/>
      <c r="Y1675" s="66"/>
      <c r="Z1675" s="66"/>
      <c r="AA1675" s="66"/>
      <c r="AB1675" s="66"/>
      <c r="AC1675" s="66"/>
      <c r="AD1675" s="66"/>
      <c r="AE1675" s="66"/>
      <c r="AF1675" s="66"/>
      <c r="AG1675" s="66"/>
      <c r="AH1675" s="66"/>
      <c r="AI1675" s="66"/>
      <c r="AK1675" s="66"/>
      <c r="AL1675" s="66"/>
      <c r="AM1675" s="66"/>
      <c r="AN1675" s="63" t="s">
        <v>4906</v>
      </c>
      <c r="AO1675" s="66"/>
      <c r="AP1675" s="66"/>
      <c r="AQ1675" s="66"/>
      <c r="AR1675" s="66"/>
      <c r="AS1675" s="66"/>
      <c r="AT1675" s="66"/>
      <c r="AU1675" s="66"/>
      <c r="AV1675" s="66"/>
      <c r="AW1675" s="66"/>
      <c r="AX1675" s="66"/>
      <c r="AY1675" s="66"/>
      <c r="BA1675" s="66"/>
      <c r="BB1675" s="66"/>
    </row>
    <row r="1676" spans="1:80" x14ac:dyDescent="0.25">
      <c r="A1676" s="51"/>
      <c r="B1676" s="4"/>
      <c r="C1676" s="25" t="s">
        <v>35</v>
      </c>
      <c r="D1676" s="25" t="s">
        <v>36</v>
      </c>
      <c r="E1676" s="25"/>
      <c r="F1676" s="25" t="s">
        <v>315</v>
      </c>
      <c r="G1676" s="4"/>
      <c r="H1676" s="25" t="s">
        <v>47</v>
      </c>
      <c r="I1676" s="25" t="s">
        <v>48</v>
      </c>
      <c r="J1676" s="25" t="s">
        <v>49</v>
      </c>
      <c r="K1676" s="4"/>
      <c r="L1676" s="51"/>
      <c r="M1676" s="4"/>
      <c r="N1676" s="4"/>
      <c r="O1676" s="4"/>
      <c r="P1676" s="4"/>
      <c r="Q1676" s="24"/>
      <c r="R1676" s="66"/>
      <c r="S1676" s="66"/>
      <c r="T1676" s="66"/>
      <c r="U1676" s="66"/>
      <c r="V1676" s="66"/>
      <c r="W1676" s="66"/>
      <c r="X1676" s="66"/>
      <c r="Y1676" s="66"/>
      <c r="Z1676" s="66"/>
      <c r="AA1676" s="66"/>
      <c r="AB1676" s="66"/>
      <c r="AC1676" s="66"/>
      <c r="AD1676" s="66"/>
      <c r="AE1676" s="66"/>
      <c r="AF1676" s="66"/>
      <c r="AG1676" s="66"/>
      <c r="AH1676" s="66"/>
      <c r="AI1676" s="66"/>
      <c r="AK1676" s="66"/>
      <c r="AL1676" s="66"/>
      <c r="AM1676" s="66"/>
      <c r="AN1676" s="63" t="s">
        <v>4907</v>
      </c>
      <c r="AO1676" s="66"/>
      <c r="AP1676" s="66"/>
      <c r="AQ1676" s="66"/>
      <c r="AR1676" s="66"/>
      <c r="AS1676" s="66"/>
      <c r="AT1676" s="66"/>
      <c r="AU1676" s="66"/>
      <c r="AV1676" s="66"/>
      <c r="AW1676" s="66"/>
      <c r="AX1676" s="66"/>
      <c r="AY1676" s="66"/>
      <c r="BA1676" s="66"/>
      <c r="BB1676" s="66"/>
    </row>
    <row r="1677" spans="1:80" x14ac:dyDescent="0.25">
      <c r="A1677" s="51"/>
      <c r="B1677" s="34" t="str">
        <f xml:space="preserve"> C1670&amp;" Target Lesion (T1)"</f>
        <v>V11 Target Lesion (T1)</v>
      </c>
      <c r="C1677" s="16"/>
      <c r="D1677" s="15" t="s">
        <v>9</v>
      </c>
      <c r="E1677" s="4"/>
      <c r="F1677" s="17"/>
      <c r="G1677" s="4"/>
      <c r="H1677" s="32"/>
      <c r="I1677" s="32"/>
      <c r="J1677" s="32"/>
      <c r="K1677" s="4"/>
      <c r="L1677" s="51"/>
      <c r="M1677" s="51"/>
      <c r="N1677" s="51"/>
      <c r="O1677" s="51"/>
      <c r="P1677" s="51"/>
      <c r="Q1677" s="51"/>
      <c r="R1677" s="67"/>
      <c r="S1677" s="67"/>
      <c r="T1677" s="67"/>
      <c r="U1677" s="67"/>
      <c r="V1677" s="67"/>
      <c r="W1677" s="67"/>
      <c r="X1677" s="67"/>
      <c r="Y1677" s="67"/>
      <c r="Z1677" s="67"/>
      <c r="AA1677" s="67"/>
      <c r="AB1677" s="67"/>
      <c r="AC1677" s="67"/>
      <c r="AD1677" s="67"/>
      <c r="AE1677" s="67"/>
      <c r="AF1677" s="67"/>
      <c r="AG1677" s="67"/>
      <c r="AH1677" s="67"/>
      <c r="AI1677" s="67"/>
      <c r="AK1677" s="67"/>
      <c r="AL1677" s="67"/>
      <c r="AM1677" s="67"/>
      <c r="AN1677" s="63" t="s">
        <v>4908</v>
      </c>
      <c r="AO1677" s="67"/>
      <c r="AP1677" s="67"/>
      <c r="AQ1677" s="67"/>
      <c r="AR1677" s="67"/>
      <c r="AS1677" s="67"/>
      <c r="AT1677" s="67"/>
      <c r="AU1677" s="67"/>
      <c r="AV1677" s="67"/>
      <c r="AW1677" s="67"/>
      <c r="AX1677" s="67"/>
      <c r="AY1677" s="67"/>
      <c r="AZ1677" s="37" t="str">
        <f>IFERROR(IF(COUNTA(H1677,I1677,J1677)=3,DATE(J1677,MATCH(I1677,{"Jan";"Feb";"Mar";"Apr";"May";"Jun";"Jul";"Aug";"Sep";"Oct";"Nov";"Dec"},0),H1677),""),"")</f>
        <v/>
      </c>
      <c r="BA1677" s="67"/>
      <c r="BB1677" s="67"/>
    </row>
    <row r="1678" spans="1:80" x14ac:dyDescent="0.25">
      <c r="A1678" s="51"/>
      <c r="B1678" s="23" t="s">
        <v>1765</v>
      </c>
      <c r="C1678" s="23" t="s">
        <v>1766</v>
      </c>
      <c r="D1678" s="23" t="s">
        <v>1767</v>
      </c>
      <c r="E1678" s="26"/>
      <c r="F1678" s="23" t="s">
        <v>1768</v>
      </c>
      <c r="G1678" s="26"/>
      <c r="H1678" s="23" t="s">
        <v>1769</v>
      </c>
      <c r="I1678" s="23" t="s">
        <v>1770</v>
      </c>
      <c r="J1678" s="23" t="s">
        <v>1771</v>
      </c>
      <c r="K1678" s="4"/>
      <c r="L1678" s="27"/>
      <c r="M1678" s="28"/>
      <c r="N1678" s="27"/>
      <c r="O1678" s="28"/>
      <c r="P1678" s="27"/>
      <c r="Q1678" s="24"/>
      <c r="R1678" s="66"/>
      <c r="S1678" s="66"/>
      <c r="T1678" s="66"/>
      <c r="U1678" s="66"/>
      <c r="V1678" s="66"/>
      <c r="W1678" s="66"/>
      <c r="X1678" s="66"/>
      <c r="Y1678" s="66"/>
      <c r="Z1678" s="66"/>
      <c r="AA1678" s="66"/>
      <c r="AB1678" s="66"/>
      <c r="AC1678" s="66"/>
      <c r="AD1678" s="66"/>
      <c r="AE1678" s="66"/>
      <c r="AF1678" s="66"/>
      <c r="AG1678" s="66"/>
      <c r="AH1678" s="66"/>
      <c r="AI1678" s="66"/>
      <c r="AK1678" s="66"/>
      <c r="AL1678" s="66"/>
      <c r="AM1678" s="66"/>
      <c r="AN1678" s="63" t="s">
        <v>4909</v>
      </c>
      <c r="AO1678" s="66"/>
      <c r="AP1678" s="66"/>
      <c r="AQ1678" s="66"/>
      <c r="AR1678" s="66"/>
      <c r="AS1678" s="66"/>
      <c r="AT1678" s="66"/>
      <c r="AU1678" s="66"/>
      <c r="AV1678" s="66"/>
      <c r="AW1678" s="66"/>
      <c r="AX1678" s="66"/>
      <c r="AY1678" s="66"/>
      <c r="AZ1678" s="37" t="str">
        <f>IFERROR(IF(COUNTA(H1678,I1678,J1678)=3,DATE(J1678,MATCH(I1678,{"Jan";"Feb";"Mar";"Apr";"May";"Jun";"Jul";"Aug";"Sep";"Oct";"Nov";"Dec"},0),H1678),""),"")</f>
        <v/>
      </c>
      <c r="BA1678" s="66"/>
      <c r="BB1678" s="66"/>
    </row>
    <row r="1679" spans="1:80" x14ac:dyDescent="0.25">
      <c r="A1679" s="51"/>
      <c r="B1679" s="90" t="str">
        <f ca="1">BA1679&amp;BB1679&amp;BC1679&amp;BD1679&amp;BE1679&amp;BF1679&amp;BG1679&amp;BH1679&amp;BI1679&amp;BJ1679&amp;BK1679&amp;BL1679&amp;BM1679</f>
        <v/>
      </c>
      <c r="C1679" s="91"/>
      <c r="D1679" s="91"/>
      <c r="E1679" s="91"/>
      <c r="F1679" s="91"/>
      <c r="G1679" s="91"/>
      <c r="H1679" s="91"/>
      <c r="I1679" s="91"/>
      <c r="J1679" s="91"/>
      <c r="K1679" s="91"/>
      <c r="L1679" s="91"/>
      <c r="M1679" s="91"/>
      <c r="N1679" s="91"/>
      <c r="O1679" s="91"/>
      <c r="P1679" s="91"/>
      <c r="Q1679" s="4"/>
      <c r="AN1679" s="63" t="s">
        <v>4910</v>
      </c>
      <c r="AZ1679" s="37" t="str">
        <f>IFERROR(IF(COUNTA(H1679,I1679,J1679)=3,DATE(J1679,MATCH(I1679,{"Jan";"Feb";"Mar";"Apr";"May";"Jun";"Jul";"Aug";"Sep";"Oct";"Nov";"Dec"},0),H1679),""),"")</f>
        <v/>
      </c>
      <c r="BA1679" s="37" t="str">
        <f>IF(AND(C1673="",H1677="",C1677&lt;&gt;""),"Please enter a complete visit or assessment date.  ","")</f>
        <v/>
      </c>
      <c r="BB1679" s="37" t="str">
        <f>IF(C1677="","",IF(AND(COUNTA(C1673,D1673,E1673)&gt;1,COUNTA(C1673,D1673,E1673)&lt;3),"Please enter a complete visit date.  ",IF(COUNTA(C1673,D1673,E1673)=0,"",IF(COUNTIF(AN$2:AN$7306,C1673&amp;D1673&amp;E1673)&gt;0,"","Enter a valid visit date.  "))))</f>
        <v/>
      </c>
      <c r="BC1679" s="37" t="str">
        <f>IF(AND(COUNTA(H1677,I1677,J1677)&gt;1,COUNTA(H1677,I1677,J1677)&lt;3),"Please enter a complete assessment date.  ",IF(COUNTA(H1677,I1677,J1677)=0,"",IF(COUNTIF(AN$2:AN$7306,H1677&amp;I1677&amp;J1677)&gt;0,"","Enter a valid assessment date.  ")))</f>
        <v/>
      </c>
      <c r="BD1679" s="37" t="str">
        <f>IF(AND(C1677="",H1677&amp;I1677&amp;H1677&amp;J1677&lt;&gt;""),"Information on this lesion exists, but no evaluation result is entered.  ","")</f>
        <v/>
      </c>
      <c r="BE1679" s="37" t="str">
        <f ca="1">IF(C1677="","",IF(AZ1673="","",IF(AZ1673&gt;NOW(),"Visit date is in the future.  ","")))</f>
        <v/>
      </c>
      <c r="BF1679" s="37" t="str">
        <f t="shared" ref="BF1679" ca="1" si="827">IF(AZ1677&lt;&gt;"",IF(AZ1677&gt;NOW(),"Assessment date is in the future.  ",""),"")</f>
        <v/>
      </c>
      <c r="BG1679" s="37" t="str">
        <f>IF(AND(C1677&lt;&gt;"",F1677&lt;&gt;""),"The result cannot be provided if indicated as Not Done.  ","")</f>
        <v/>
      </c>
      <c r="BH1679" s="37" t="str">
        <f>IF(AZ1673="","",IF(AZ1673&lt;=AZ1667,"Visit date is not after visit or assessment dates in the prior visit.  ",""))</f>
        <v/>
      </c>
      <c r="BI1679" s="37" t="str">
        <f>IF(AZ1677&lt;&gt;"",IF(AZ1677&lt;=AZ1667,"Assessment date is not after visit or assessment dates in the prior visit.  ",""),"")</f>
        <v/>
      </c>
      <c r="BJ1679" s="37" t="str">
        <f>IF(AND(C1670="",OR(C1677&lt;&gt;"",F1677&lt;&gt;"")),"The Visit ID is missing.  ","")</f>
        <v/>
      </c>
      <c r="BK1679" s="37" t="str">
        <f>IF(AND(OR(C1677&lt;&gt;"",F1677&lt;&gt;""),C$19=""),"No V0 lesion information exists for this same lesion (if you are adding a NEW lesion, go to New Lesion section).  ","")</f>
        <v/>
      </c>
      <c r="BL1679" s="37" t="str">
        <f>IF(AND(C1677&lt;&gt;"",D1677=""),"Select a Unit.  ","")</f>
        <v/>
      </c>
      <c r="BM1679" s="37" t="str">
        <f>IF(AND(C1677&lt;&gt;"",COUNTIF(AJ$2:AJ$21,C1670)&gt;1),"Visit ID already used.  ","")</f>
        <v/>
      </c>
      <c r="CA1679" s="37" t="e">
        <f ca="1">IF(BA1679&amp;BB1679&amp;BC1679&amp;BD1679&amp;BE1679&amp;BF1679&amp;BG1679&amp;BH1679&amp;BI1679&amp;BJ1679&amp;BK1679&amp;BL1679&amp;BM1679&amp;BN1679&amp;BO1679&amp;BP1679&amp;BQ1679&amp;BR1679&amp;BS1679&amp;BT1679&amp;BU1679&amp;#REF!&amp;BW1679&amp;BX1679&amp;BY1679&amp;BZ1679&lt;&gt;"","V11Issue","V11Clean")</f>
        <v>#REF!</v>
      </c>
    </row>
    <row r="1680" spans="1:80" x14ac:dyDescent="0.25">
      <c r="A1680" s="51"/>
      <c r="B1680" s="91"/>
      <c r="C1680" s="91"/>
      <c r="D1680" s="91"/>
      <c r="E1680" s="91"/>
      <c r="F1680" s="91"/>
      <c r="G1680" s="91"/>
      <c r="H1680" s="91"/>
      <c r="I1680" s="91"/>
      <c r="J1680" s="91"/>
      <c r="K1680" s="91"/>
      <c r="L1680" s="91"/>
      <c r="M1680" s="91"/>
      <c r="N1680" s="91"/>
      <c r="O1680" s="91"/>
      <c r="P1680" s="91"/>
      <c r="Q1680" s="4"/>
      <c r="AN1680" s="63" t="s">
        <v>4911</v>
      </c>
      <c r="AZ1680" s="37" t="str">
        <f>IFERROR(IF(COUNTA(H1680,I1680,J1680)=3,DATE(J1680,MATCH(I1680,{"Jan";"Feb";"Mar";"Apr";"May";"Jun";"Jul";"Aug";"Sep";"Oct";"Nov";"Dec"},0),H1680),""),"")</f>
        <v/>
      </c>
    </row>
    <row r="1681" spans="1:79" x14ac:dyDescent="0.25">
      <c r="A1681" s="51"/>
      <c r="B1681" s="4"/>
      <c r="C1681" s="25"/>
      <c r="D1681" s="25"/>
      <c r="E1681" s="25"/>
      <c r="F1681" s="25"/>
      <c r="G1681" s="4"/>
      <c r="H1681" s="19" t="s">
        <v>92</v>
      </c>
      <c r="I1681" s="4"/>
      <c r="J1681" s="4"/>
      <c r="K1681" s="4"/>
      <c r="L1681" s="51"/>
      <c r="M1681" s="4"/>
      <c r="N1681" s="4"/>
      <c r="O1681" s="4"/>
      <c r="P1681" s="4"/>
      <c r="Q1681" s="4"/>
      <c r="AN1681" s="63" t="s">
        <v>4912</v>
      </c>
      <c r="AZ1681" s="37" t="str">
        <f>IFERROR(IF(COUNTA(H1681,I1681,J1681)=3,DATE(J1681,MATCH(I1681,{"Jan";"Feb";"Mar";"Apr";"May";"Jun";"Jul";"Aug";"Sep";"Oct";"Nov";"Dec"},0),H1681),""),"")</f>
        <v/>
      </c>
    </row>
    <row r="1682" spans="1:79" x14ac:dyDescent="0.25">
      <c r="A1682" s="51"/>
      <c r="B1682" s="4"/>
      <c r="C1682" s="25" t="s">
        <v>35</v>
      </c>
      <c r="D1682" s="25" t="s">
        <v>36</v>
      </c>
      <c r="E1682" s="25"/>
      <c r="F1682" s="25" t="s">
        <v>315</v>
      </c>
      <c r="G1682" s="4"/>
      <c r="H1682" s="25" t="s">
        <v>47</v>
      </c>
      <c r="I1682" s="25" t="s">
        <v>48</v>
      </c>
      <c r="J1682" s="25" t="s">
        <v>49</v>
      </c>
      <c r="K1682" s="4"/>
      <c r="L1682" s="51"/>
      <c r="M1682" s="4"/>
      <c r="N1682" s="4"/>
      <c r="O1682" s="4"/>
      <c r="P1682" s="4"/>
      <c r="Q1682" s="4"/>
      <c r="AN1682" s="63" t="s">
        <v>4913</v>
      </c>
      <c r="AZ1682" s="37" t="str">
        <f>IFERROR(IF(COUNTA(H1682,I1682,J1682)=3,DATE(J1682,MATCH(I1682,{"Jan";"Feb";"Mar";"Apr";"May";"Jun";"Jul";"Aug";"Sep";"Oct";"Nov";"Dec"},0),H1682),""),"")</f>
        <v/>
      </c>
    </row>
    <row r="1683" spans="1:79" x14ac:dyDescent="0.25">
      <c r="A1683" s="51"/>
      <c r="B1683" s="34" t="str">
        <f xml:space="preserve"> C1670&amp;" Target Lesion (T2)"</f>
        <v>V11 Target Lesion (T2)</v>
      </c>
      <c r="C1683" s="16"/>
      <c r="D1683" s="15" t="s">
        <v>9</v>
      </c>
      <c r="E1683" s="4"/>
      <c r="F1683" s="17"/>
      <c r="G1683" s="4"/>
      <c r="H1683" s="32"/>
      <c r="I1683" s="32"/>
      <c r="J1683" s="32"/>
      <c r="K1683" s="4"/>
      <c r="L1683" s="51"/>
      <c r="M1683" s="51"/>
      <c r="N1683" s="51"/>
      <c r="O1683" s="51"/>
      <c r="P1683" s="51"/>
      <c r="Q1683" s="4"/>
      <c r="AN1683" s="63" t="s">
        <v>4914</v>
      </c>
      <c r="AZ1683" s="37" t="str">
        <f>IFERROR(IF(COUNTA(H1683,I1683,J1683)=3,DATE(J1683,MATCH(I1683,{"Jan";"Feb";"Mar";"Apr";"May";"Jun";"Jul";"Aug";"Sep";"Oct";"Nov";"Dec"},0),H1683),""),"")</f>
        <v/>
      </c>
    </row>
    <row r="1684" spans="1:79" x14ac:dyDescent="0.25">
      <c r="A1684" s="51"/>
      <c r="B1684" s="23" t="s">
        <v>1772</v>
      </c>
      <c r="C1684" s="23" t="s">
        <v>1773</v>
      </c>
      <c r="D1684" s="23" t="s">
        <v>1774</v>
      </c>
      <c r="E1684" s="26"/>
      <c r="F1684" s="23" t="s">
        <v>1775</v>
      </c>
      <c r="G1684" s="26"/>
      <c r="H1684" s="23" t="s">
        <v>1776</v>
      </c>
      <c r="I1684" s="23" t="s">
        <v>1777</v>
      </c>
      <c r="J1684" s="23" t="s">
        <v>1778</v>
      </c>
      <c r="K1684" s="4"/>
      <c r="L1684" s="27"/>
      <c r="M1684" s="28"/>
      <c r="N1684" s="27"/>
      <c r="O1684" s="28"/>
      <c r="P1684" s="27"/>
      <c r="Q1684" s="4"/>
      <c r="AN1684" s="63" t="s">
        <v>4915</v>
      </c>
      <c r="AZ1684" s="37" t="str">
        <f>IFERROR(IF(COUNTA(H1684,I1684,J1684)=3,DATE(J1684,MATCH(I1684,{"Jan";"Feb";"Mar";"Apr";"May";"Jun";"Jul";"Aug";"Sep";"Oct";"Nov";"Dec"},0),H1684),""),"")</f>
        <v/>
      </c>
    </row>
    <row r="1685" spans="1:79" x14ac:dyDescent="0.25">
      <c r="A1685" s="51"/>
      <c r="B1685" s="90" t="str">
        <f ca="1">BA1685&amp;BB1685&amp;BC1685&amp;BD1685&amp;BE1685&amp;BF1685&amp;BG1685&amp;BH1685&amp;BI1685&amp;BJ1685&amp;BK1685&amp;BL1685&amp;BM1685</f>
        <v/>
      </c>
      <c r="C1685" s="91"/>
      <c r="D1685" s="91"/>
      <c r="E1685" s="91"/>
      <c r="F1685" s="91"/>
      <c r="G1685" s="91"/>
      <c r="H1685" s="91"/>
      <c r="I1685" s="91"/>
      <c r="J1685" s="91"/>
      <c r="K1685" s="91"/>
      <c r="L1685" s="91"/>
      <c r="M1685" s="91"/>
      <c r="N1685" s="91"/>
      <c r="O1685" s="91"/>
      <c r="P1685" s="91"/>
      <c r="Q1685" s="4"/>
      <c r="AN1685" s="63" t="s">
        <v>4916</v>
      </c>
      <c r="AZ1685" s="37" t="str">
        <f>IFERROR(IF(COUNTA(H1685,I1685,J1685)=3,DATE(J1685,MATCH(I1685,{"Jan";"Feb";"Mar";"Apr";"May";"Jun";"Jul";"Aug";"Sep";"Oct";"Nov";"Dec"},0),H1685),""),"")</f>
        <v/>
      </c>
      <c r="BA1685" s="37" t="str">
        <f>IF(AND(C1673="",H1683="",C1683&lt;&gt;""),"Please enter a complete visit or assessment date.  ","")</f>
        <v/>
      </c>
      <c r="BB1685" s="37" t="str">
        <f>IF(C1683="","",IF(AND(COUNTA(C1673,D1673,E1673)&gt;1,COUNTA(C1673,D1673,E1673)&lt;3),"Please enter a complete visit date.  ",IF(COUNTA(C1673,D1673,E1673)=0,"",IF(COUNTIF(AN$2:AN$7306,C1673&amp;D1673&amp;E1673)&gt;0,"","Enter a valid visit date.  "))))</f>
        <v/>
      </c>
      <c r="BC1685" s="37" t="str">
        <f>IF(AND(COUNTA(H1683,I1683,J1683)&gt;1,COUNTA(H1683,I1683,J1683)&lt;3),"Please enter a complete assessment date.  ",IF(COUNTA(H1683,I1683,J1683)=0,"",IF(COUNTIF(AN$2:AN$7306,H1683&amp;I1683&amp;J1683)&gt;0,"","Enter a valid assessment date.  ")))</f>
        <v/>
      </c>
      <c r="BD1685" s="37" t="str">
        <f t="shared" ref="BD1685" si="828">IF(AND(C1683="",H1683&amp;I1683&amp;H1683&amp;J1683&lt;&gt;""),"Information on this lesion exists, but no evaluation result is entered.  ","")</f>
        <v/>
      </c>
      <c r="BE1685" s="37" t="str">
        <f ca="1">IF(C1683="","",IF(AZ1673="","",IF(AZ1673&gt;NOW(),"Visit date is in the future.  ","")))</f>
        <v/>
      </c>
      <c r="BF1685" s="37" t="str">
        <f t="shared" ref="BF1685" ca="1" si="829">IF(AZ1683&lt;&gt;"",IF(AZ1683&gt;NOW(),"Assessment date is in the future.  ",""),"")</f>
        <v/>
      </c>
      <c r="BG1685" s="37" t="str">
        <f t="shared" ref="BG1685" si="830">IF(AND(C1683&lt;&gt;"",F1683&lt;&gt;""),"The result cannot be provided if indicated as Not Done.  ","")</f>
        <v/>
      </c>
      <c r="BH1685" s="37" t="str">
        <f>IF(AZ1673="","",IF(AZ1673&lt;=AZ1667,"Visit date is not after visit or assessment dates in the prior visit.  ",""))</f>
        <v/>
      </c>
      <c r="BI1685" s="37" t="str">
        <f>IF(AZ1683&lt;&gt;"",IF(AZ1683&lt;=AZ1667,"Assessment date is not after visit or assessment dates in the prior visit.  ",""),"")</f>
        <v/>
      </c>
      <c r="BJ1685" s="37" t="str">
        <f>IF(AND(C1670="",OR(C1683&lt;&gt;"",F1683&lt;&gt;"")),"The Visit ID is missing.  ","")</f>
        <v/>
      </c>
      <c r="BK1685" s="37" t="str">
        <f>IF(AND(OR(C1683&lt;&gt;"",F1683&lt;&gt;""),C$25=""),"No V0 lesion information exists for this same lesion (if you are adding a NEW lesion, go to New Lesion section).  ","")</f>
        <v/>
      </c>
      <c r="BL1685" s="37" t="str">
        <f t="shared" ref="BL1685" si="831">IF(AND(C1683&lt;&gt;"",D1683=""),"Select a Unit.  ","")</f>
        <v/>
      </c>
      <c r="BM1685" s="37" t="str">
        <f>IF(AND(C1683&lt;&gt;"",COUNTIF(AJ$2:AJ$21,C1670)&gt;1),"Visit ID already used.  ","")</f>
        <v/>
      </c>
      <c r="CA1685" s="37" t="e">
        <f ca="1">IF(BA1685&amp;BB1685&amp;BC1685&amp;BD1685&amp;BE1685&amp;BF1685&amp;BG1685&amp;BH1685&amp;BI1685&amp;BJ1685&amp;BK1685&amp;BL1685&amp;BM1685&amp;BN1685&amp;BO1685&amp;BP1685&amp;BQ1685&amp;BR1685&amp;BS1685&amp;BT1685&amp;BU1685&amp;#REF!&amp;BW1685&amp;BX1685&amp;BY1685&amp;BZ1685&lt;&gt;"","V11Issue","V11Clean")</f>
        <v>#REF!</v>
      </c>
    </row>
    <row r="1686" spans="1:79" x14ac:dyDescent="0.25">
      <c r="A1686" s="51"/>
      <c r="B1686" s="91"/>
      <c r="C1686" s="91"/>
      <c r="D1686" s="91"/>
      <c r="E1686" s="91"/>
      <c r="F1686" s="91"/>
      <c r="G1686" s="91"/>
      <c r="H1686" s="91"/>
      <c r="I1686" s="91"/>
      <c r="J1686" s="91"/>
      <c r="K1686" s="91"/>
      <c r="L1686" s="91"/>
      <c r="M1686" s="91"/>
      <c r="N1686" s="91"/>
      <c r="O1686" s="91"/>
      <c r="P1686" s="91"/>
      <c r="Q1686" s="4"/>
      <c r="AN1686" s="63" t="s">
        <v>4917</v>
      </c>
      <c r="AZ1686" s="37" t="str">
        <f>IFERROR(IF(COUNTA(H1686,I1686,J1686)=3,DATE(J1686,MATCH(I1686,{"Jan";"Feb";"Mar";"Apr";"May";"Jun";"Jul";"Aug";"Sep";"Oct";"Nov";"Dec"},0),H1686),""),"")</f>
        <v/>
      </c>
    </row>
    <row r="1687" spans="1:79" x14ac:dyDescent="0.25">
      <c r="A1687" s="51"/>
      <c r="B1687" s="4"/>
      <c r="C1687" s="25"/>
      <c r="D1687" s="25"/>
      <c r="E1687" s="25"/>
      <c r="F1687" s="25"/>
      <c r="G1687" s="4"/>
      <c r="H1687" s="19" t="s">
        <v>92</v>
      </c>
      <c r="I1687" s="4"/>
      <c r="J1687" s="4"/>
      <c r="K1687" s="4"/>
      <c r="L1687" s="51"/>
      <c r="M1687" s="4"/>
      <c r="N1687" s="4"/>
      <c r="O1687" s="4"/>
      <c r="P1687" s="4"/>
      <c r="Q1687" s="4"/>
      <c r="AN1687" s="63" t="s">
        <v>4918</v>
      </c>
      <c r="AZ1687" s="37" t="str">
        <f>IFERROR(IF(COUNTA(H1687,I1687,J1687)=3,DATE(J1687,MATCH(I1687,{"Jan";"Feb";"Mar";"Apr";"May";"Jun";"Jul";"Aug";"Sep";"Oct";"Nov";"Dec"},0),H1687),""),"")</f>
        <v/>
      </c>
    </row>
    <row r="1688" spans="1:79" x14ac:dyDescent="0.25">
      <c r="A1688" s="51"/>
      <c r="B1688" s="4"/>
      <c r="C1688" s="25" t="s">
        <v>35</v>
      </c>
      <c r="D1688" s="25" t="s">
        <v>36</v>
      </c>
      <c r="E1688" s="25"/>
      <c r="F1688" s="25" t="s">
        <v>315</v>
      </c>
      <c r="G1688" s="4"/>
      <c r="H1688" s="25" t="s">
        <v>47</v>
      </c>
      <c r="I1688" s="25" t="s">
        <v>48</v>
      </c>
      <c r="J1688" s="25" t="s">
        <v>49</v>
      </c>
      <c r="K1688" s="4"/>
      <c r="L1688" s="51"/>
      <c r="M1688" s="4"/>
      <c r="N1688" s="4"/>
      <c r="O1688" s="4"/>
      <c r="P1688" s="4"/>
      <c r="Q1688" s="4"/>
      <c r="AN1688" s="63" t="s">
        <v>4919</v>
      </c>
      <c r="AZ1688" s="37" t="str">
        <f>IFERROR(IF(COUNTA(H1688,I1688,J1688)=3,DATE(J1688,MATCH(I1688,{"Jan";"Feb";"Mar";"Apr";"May";"Jun";"Jul";"Aug";"Sep";"Oct";"Nov";"Dec"},0),H1688),""),"")</f>
        <v/>
      </c>
    </row>
    <row r="1689" spans="1:79" x14ac:dyDescent="0.25">
      <c r="A1689" s="51"/>
      <c r="B1689" s="34" t="str">
        <f xml:space="preserve"> C1670&amp;"  Target Lesion (T3)"</f>
        <v>V11  Target Lesion (T3)</v>
      </c>
      <c r="C1689" s="16"/>
      <c r="D1689" s="15" t="s">
        <v>9</v>
      </c>
      <c r="E1689" s="4"/>
      <c r="F1689" s="17"/>
      <c r="G1689" s="4"/>
      <c r="H1689" s="32"/>
      <c r="I1689" s="32"/>
      <c r="J1689" s="32"/>
      <c r="K1689" s="4"/>
      <c r="L1689" s="51"/>
      <c r="M1689" s="51"/>
      <c r="N1689" s="51"/>
      <c r="O1689" s="51"/>
      <c r="P1689" s="51"/>
      <c r="Q1689" s="4"/>
      <c r="AN1689" s="63" t="s">
        <v>4920</v>
      </c>
      <c r="AZ1689" s="37" t="str">
        <f>IFERROR(IF(COUNTA(H1689,I1689,J1689)=3,DATE(J1689,MATCH(I1689,{"Jan";"Feb";"Mar";"Apr";"May";"Jun";"Jul";"Aug";"Sep";"Oct";"Nov";"Dec"},0),H1689),""),"")</f>
        <v/>
      </c>
    </row>
    <row r="1690" spans="1:79" x14ac:dyDescent="0.25">
      <c r="A1690" s="51"/>
      <c r="B1690" s="23" t="s">
        <v>1779</v>
      </c>
      <c r="C1690" s="23" t="s">
        <v>1780</v>
      </c>
      <c r="D1690" s="23" t="s">
        <v>1781</v>
      </c>
      <c r="E1690" s="26"/>
      <c r="F1690" s="23" t="s">
        <v>1782</v>
      </c>
      <c r="G1690" s="26"/>
      <c r="H1690" s="23" t="s">
        <v>1783</v>
      </c>
      <c r="I1690" s="23" t="s">
        <v>1784</v>
      </c>
      <c r="J1690" s="23" t="s">
        <v>1785</v>
      </c>
      <c r="K1690" s="4"/>
      <c r="L1690" s="27"/>
      <c r="M1690" s="28"/>
      <c r="N1690" s="27"/>
      <c r="O1690" s="28"/>
      <c r="P1690" s="27"/>
      <c r="Q1690" s="4"/>
      <c r="AN1690" s="63" t="s">
        <v>4921</v>
      </c>
      <c r="AZ1690" s="37" t="str">
        <f>IFERROR(IF(COUNTA(H1690,I1690,J1690)=3,DATE(J1690,MATCH(I1690,{"Jan";"Feb";"Mar";"Apr";"May";"Jun";"Jul";"Aug";"Sep";"Oct";"Nov";"Dec"},0),H1690),""),"")</f>
        <v/>
      </c>
    </row>
    <row r="1691" spans="1:79" x14ac:dyDescent="0.25">
      <c r="A1691" s="51"/>
      <c r="B1691" s="90" t="str">
        <f ca="1">BA1691&amp;BB1691&amp;BC1691&amp;BD1691&amp;BE1691&amp;BF1691&amp;BG1691&amp;BH1691&amp;BI1691&amp;BJ1691&amp;BK1691&amp;BL1691&amp;BM1691</f>
        <v/>
      </c>
      <c r="C1691" s="91"/>
      <c r="D1691" s="91"/>
      <c r="E1691" s="91"/>
      <c r="F1691" s="91"/>
      <c r="G1691" s="91"/>
      <c r="H1691" s="91"/>
      <c r="I1691" s="91"/>
      <c r="J1691" s="91"/>
      <c r="K1691" s="91"/>
      <c r="L1691" s="91"/>
      <c r="M1691" s="91"/>
      <c r="N1691" s="91"/>
      <c r="O1691" s="91"/>
      <c r="P1691" s="91"/>
      <c r="Q1691" s="4"/>
      <c r="AN1691" s="63" t="s">
        <v>4922</v>
      </c>
      <c r="AZ1691" s="37" t="str">
        <f>IFERROR(IF(COUNTA(H1691,I1691,J1691)=3,DATE(J1691,MATCH(I1691,{"Jan";"Feb";"Mar";"Apr";"May";"Jun";"Jul";"Aug";"Sep";"Oct";"Nov";"Dec"},0),H1691),""),"")</f>
        <v/>
      </c>
      <c r="BA1691" s="37" t="str">
        <f>IF(AND(C1673="",H1689="",C1689&lt;&gt;""),"Please enter a complete visit or assessment date.  ","")</f>
        <v/>
      </c>
      <c r="BB1691" s="37" t="str">
        <f>IF(C1689="","",IF(AND(COUNTA(C1673,D1673,E1673)&gt;1,COUNTA(C1673,D1673,E1673)&lt;3),"Please enter a complete visit date.  ",IF(COUNTA(C1673,D1673,E1673)=0,"",IF(COUNTIF(AN$2:AN$7306,C1673&amp;D1673&amp;E1673)&gt;0,"","Enter a valid visit date.  "))))</f>
        <v/>
      </c>
      <c r="BC1691" s="37" t="str">
        <f>IF(AND(COUNTA(H1689,I1689,J1689)&gt;1,COUNTA(H1689,I1689,J1689)&lt;3),"Please enter a complete assessment date.  ",IF(COUNTA(H1689,I1689,J1689)=0,"",IF(COUNTIF(AN$2:AN$7306,H1689&amp;I1689&amp;J1689)&gt;0,"","Enter a valid assessment date.  ")))</f>
        <v/>
      </c>
      <c r="BD1691" s="37" t="str">
        <f t="shared" ref="BD1691" si="832">IF(AND(C1689="",H1689&amp;I1689&amp;H1689&amp;J1689&lt;&gt;""),"Information on this lesion exists, but no evaluation result is entered.  ","")</f>
        <v/>
      </c>
      <c r="BE1691" s="37" t="str">
        <f ca="1">IF(C1689="","",IF(AZ1673="","",IF(AZ1673&gt;NOW(),"Visit date is in the future.  ","")))</f>
        <v/>
      </c>
      <c r="BF1691" s="37" t="str">
        <f t="shared" ref="BF1691" ca="1" si="833">IF(AZ1689&lt;&gt;"",IF(AZ1689&gt;NOW(),"Assessment date is in the future.  ",""),"")</f>
        <v/>
      </c>
      <c r="BG1691" s="37" t="str">
        <f t="shared" ref="BG1691" si="834">IF(AND(C1689&lt;&gt;"",F1689&lt;&gt;""),"The result cannot be provided if indicated as Not Done.  ","")</f>
        <v/>
      </c>
      <c r="BH1691" s="37" t="str">
        <f>IF(AZ1673="","",IF(AZ1673&lt;=AZ1667,"Visit date is not after visit or assessment dates in the prior visit.  ",""))</f>
        <v/>
      </c>
      <c r="BI1691" s="37" t="str">
        <f>IF(AZ1689&lt;&gt;"",IF(AZ1689&lt;=AZ1667,"Assessment date is not after visit or assessment dates in the prior visit.  ",""),"")</f>
        <v/>
      </c>
      <c r="BJ1691" s="37" t="str">
        <f>IF(AND(C1670="",OR(C1689&lt;&gt;"",F1689&lt;&gt;"")),"The Visit ID is missing.  ","")</f>
        <v/>
      </c>
      <c r="BK1691" s="37" t="str">
        <f>IF(AND(OR(C1689&lt;&gt;"",F1689&lt;&gt;""),C$31=""),"No V0 lesion information exists for this same lesion (if you are adding a NEW lesion, go to New Lesion section).  ","")</f>
        <v/>
      </c>
      <c r="BL1691" s="37" t="str">
        <f t="shared" ref="BL1691" si="835">IF(AND(C1689&lt;&gt;"",D1689=""),"Select a Unit.  ","")</f>
        <v/>
      </c>
      <c r="BM1691" s="37" t="str">
        <f>IF(AND(C1689&lt;&gt;"",COUNTIF(AJ$2:AJ$21,C1670)&gt;1),"Visit ID already used.  ","")</f>
        <v/>
      </c>
      <c r="CA1691" s="37" t="e">
        <f ca="1">IF(BA1691&amp;BB1691&amp;BC1691&amp;BD1691&amp;BE1691&amp;BF1691&amp;BG1691&amp;BH1691&amp;BI1691&amp;BJ1691&amp;BK1691&amp;BL1691&amp;BM1691&amp;BN1691&amp;BO1691&amp;BP1691&amp;BQ1691&amp;BR1691&amp;BS1691&amp;BT1691&amp;BU1691&amp;#REF!&amp;BW1691&amp;BX1691&amp;BY1691&amp;BZ1691&lt;&gt;"","V11Issue","V11Clean")</f>
        <v>#REF!</v>
      </c>
    </row>
    <row r="1692" spans="1:79" x14ac:dyDescent="0.25">
      <c r="A1692" s="51"/>
      <c r="B1692" s="91"/>
      <c r="C1692" s="91"/>
      <c r="D1692" s="91"/>
      <c r="E1692" s="91"/>
      <c r="F1692" s="91"/>
      <c r="G1692" s="91"/>
      <c r="H1692" s="91"/>
      <c r="I1692" s="91"/>
      <c r="J1692" s="91"/>
      <c r="K1692" s="91"/>
      <c r="L1692" s="91"/>
      <c r="M1692" s="91"/>
      <c r="N1692" s="91"/>
      <c r="O1692" s="91"/>
      <c r="P1692" s="91"/>
      <c r="Q1692" s="4"/>
      <c r="AN1692" s="63" t="s">
        <v>4923</v>
      </c>
      <c r="AZ1692" s="37" t="str">
        <f>IFERROR(IF(COUNTA(H1692,I1692,J1692)=3,DATE(J1692,MATCH(I1692,{"Jan";"Feb";"Mar";"Apr";"May";"Jun";"Jul";"Aug";"Sep";"Oct";"Nov";"Dec"},0),H1692),""),"")</f>
        <v/>
      </c>
    </row>
    <row r="1693" spans="1:79" x14ac:dyDescent="0.25">
      <c r="A1693" s="51"/>
      <c r="B1693" s="4"/>
      <c r="C1693" s="25"/>
      <c r="D1693" s="25"/>
      <c r="E1693" s="25"/>
      <c r="F1693" s="25"/>
      <c r="G1693" s="4"/>
      <c r="H1693" s="19" t="s">
        <v>92</v>
      </c>
      <c r="I1693" s="4"/>
      <c r="J1693" s="4"/>
      <c r="K1693" s="4"/>
      <c r="L1693" s="51"/>
      <c r="M1693" s="4"/>
      <c r="N1693" s="4"/>
      <c r="O1693" s="4"/>
      <c r="P1693" s="4"/>
      <c r="Q1693" s="4"/>
      <c r="AN1693" s="63" t="s">
        <v>4924</v>
      </c>
      <c r="AZ1693" s="37" t="str">
        <f>IFERROR(IF(COUNTA(H1693,I1693,J1693)=3,DATE(J1693,MATCH(I1693,{"Jan";"Feb";"Mar";"Apr";"May";"Jun";"Jul";"Aug";"Sep";"Oct";"Nov";"Dec"},0),H1693),""),"")</f>
        <v/>
      </c>
    </row>
    <row r="1694" spans="1:79" x14ac:dyDescent="0.25">
      <c r="A1694" s="51"/>
      <c r="B1694" s="4"/>
      <c r="C1694" s="25" t="s">
        <v>35</v>
      </c>
      <c r="D1694" s="25" t="s">
        <v>36</v>
      </c>
      <c r="E1694" s="25"/>
      <c r="F1694" s="25" t="s">
        <v>315</v>
      </c>
      <c r="G1694" s="4"/>
      <c r="H1694" s="25" t="s">
        <v>47</v>
      </c>
      <c r="I1694" s="25" t="s">
        <v>48</v>
      </c>
      <c r="J1694" s="25" t="s">
        <v>49</v>
      </c>
      <c r="K1694" s="4"/>
      <c r="L1694" s="51"/>
      <c r="M1694" s="4"/>
      <c r="N1694" s="4"/>
      <c r="O1694" s="4"/>
      <c r="P1694" s="4"/>
      <c r="Q1694" s="4"/>
      <c r="AN1694" s="63" t="s">
        <v>4925</v>
      </c>
      <c r="AZ1694" s="37" t="str">
        <f>IFERROR(IF(COUNTA(H1694,I1694,J1694)=3,DATE(J1694,MATCH(I1694,{"Jan";"Feb";"Mar";"Apr";"May";"Jun";"Jul";"Aug";"Sep";"Oct";"Nov";"Dec"},0),H1694),""),"")</f>
        <v/>
      </c>
    </row>
    <row r="1695" spans="1:79" x14ac:dyDescent="0.25">
      <c r="A1695" s="51"/>
      <c r="B1695" s="34" t="str">
        <f xml:space="preserve"> C1670&amp;"  Target Lesion (T4)"</f>
        <v>V11  Target Lesion (T4)</v>
      </c>
      <c r="C1695" s="16"/>
      <c r="D1695" s="15" t="s">
        <v>9</v>
      </c>
      <c r="E1695" s="4"/>
      <c r="F1695" s="17"/>
      <c r="G1695" s="4"/>
      <c r="H1695" s="32"/>
      <c r="I1695" s="32"/>
      <c r="J1695" s="32"/>
      <c r="K1695" s="4"/>
      <c r="L1695" s="51"/>
      <c r="M1695" s="51"/>
      <c r="N1695" s="51"/>
      <c r="O1695" s="51"/>
      <c r="P1695" s="51"/>
      <c r="Q1695" s="4"/>
      <c r="AN1695" s="63" t="s">
        <v>4926</v>
      </c>
      <c r="AZ1695" s="37" t="str">
        <f>IFERROR(IF(COUNTA(H1695,I1695,J1695)=3,DATE(J1695,MATCH(I1695,{"Jan";"Feb";"Mar";"Apr";"May";"Jun";"Jul";"Aug";"Sep";"Oct";"Nov";"Dec"},0),H1695),""),"")</f>
        <v/>
      </c>
    </row>
    <row r="1696" spans="1:79" x14ac:dyDescent="0.25">
      <c r="A1696" s="51"/>
      <c r="B1696" s="23" t="s">
        <v>1786</v>
      </c>
      <c r="C1696" s="23" t="s">
        <v>1787</v>
      </c>
      <c r="D1696" s="23" t="s">
        <v>1788</v>
      </c>
      <c r="E1696" s="26"/>
      <c r="F1696" s="23" t="s">
        <v>1789</v>
      </c>
      <c r="G1696" s="26"/>
      <c r="H1696" s="23" t="s">
        <v>1790</v>
      </c>
      <c r="I1696" s="23" t="s">
        <v>1791</v>
      </c>
      <c r="J1696" s="23" t="s">
        <v>1792</v>
      </c>
      <c r="K1696" s="4"/>
      <c r="L1696" s="27"/>
      <c r="M1696" s="28"/>
      <c r="N1696" s="27"/>
      <c r="O1696" s="28"/>
      <c r="P1696" s="27"/>
      <c r="Q1696" s="4"/>
      <c r="AN1696" s="63" t="s">
        <v>4927</v>
      </c>
      <c r="AZ1696" s="37" t="str">
        <f>IFERROR(IF(COUNTA(H1696,I1696,J1696)=3,DATE(J1696,MATCH(I1696,{"Jan";"Feb";"Mar";"Apr";"May";"Jun";"Jul";"Aug";"Sep";"Oct";"Nov";"Dec"},0),H1696),""),"")</f>
        <v/>
      </c>
    </row>
    <row r="1697" spans="1:79" x14ac:dyDescent="0.25">
      <c r="A1697" s="51"/>
      <c r="B1697" s="90" t="str">
        <f ca="1">BA1697&amp;BB1697&amp;BC1697&amp;BD1697&amp;BE1697&amp;BF1697&amp;BG1697&amp;BH1697&amp;BI1697&amp;BJ1697&amp;BK1697&amp;BL1697&amp;BM1697</f>
        <v/>
      </c>
      <c r="C1697" s="91"/>
      <c r="D1697" s="91"/>
      <c r="E1697" s="91"/>
      <c r="F1697" s="91"/>
      <c r="G1697" s="91"/>
      <c r="H1697" s="91"/>
      <c r="I1697" s="91"/>
      <c r="J1697" s="91"/>
      <c r="K1697" s="91"/>
      <c r="L1697" s="91"/>
      <c r="M1697" s="91"/>
      <c r="N1697" s="91"/>
      <c r="O1697" s="91"/>
      <c r="P1697" s="91"/>
      <c r="Q1697" s="4"/>
      <c r="AN1697" s="63" t="s">
        <v>4928</v>
      </c>
      <c r="AZ1697" s="37" t="str">
        <f>IFERROR(IF(COUNTA(H1697,I1697,J1697)=3,DATE(J1697,MATCH(I1697,{"Jan";"Feb";"Mar";"Apr";"May";"Jun";"Jul";"Aug";"Sep";"Oct";"Nov";"Dec"},0),H1697),""),"")</f>
        <v/>
      </c>
      <c r="BA1697" s="37" t="str">
        <f>IF(AND(C1673="",H1695="",C1695&lt;&gt;""),"Please enter a complete visit or assessment date.  ","")</f>
        <v/>
      </c>
      <c r="BB1697" s="37" t="str">
        <f>IF(C1695="","",IF(AND(COUNTA(C1673,D1673,E1673)&gt;1,COUNTA(C1673,D1673,E1673)&lt;3),"Please enter a complete visit date.  ",IF(COUNTA(C1673,D1673,E1673)=0,"",IF(COUNTIF(AN$2:AN$7306,C1673&amp;D1673&amp;E1673)&gt;0,"","Enter a valid visit date.  "))))</f>
        <v/>
      </c>
      <c r="BC1697" s="37" t="str">
        <f>IF(AND(COUNTA(H1695,I1695,J1695)&gt;1,COUNTA(H1695,I1695,J1695)&lt;3),"Please enter a complete assessment date.  ",IF(COUNTA(H1695,I1695,J1695)=0,"",IF(COUNTIF(AN$2:AN$7306,H1695&amp;I1695&amp;J1695)&gt;0,"","Enter a valid assessment date.  ")))</f>
        <v/>
      </c>
      <c r="BD1697" s="37" t="str">
        <f t="shared" ref="BD1697" si="836">IF(AND(C1695="",H1695&amp;I1695&amp;H1695&amp;J1695&lt;&gt;""),"Information on this lesion exists, but no evaluation result is entered.  ","")</f>
        <v/>
      </c>
      <c r="BE1697" s="37" t="str">
        <f ca="1">IF(C1695="","",IF(AZ1673="","",IF(AZ1673&gt;NOW(),"Visit date is in the future.  ","")))</f>
        <v/>
      </c>
      <c r="BF1697" s="37" t="str">
        <f t="shared" ref="BF1697" ca="1" si="837">IF(AZ1695&lt;&gt;"",IF(AZ1695&gt;NOW(),"Assessment date is in the future.  ",""),"")</f>
        <v/>
      </c>
      <c r="BG1697" s="37" t="str">
        <f t="shared" ref="BG1697" si="838">IF(AND(C1695&lt;&gt;"",F1695&lt;&gt;""),"The result cannot be provided if indicated as Not Done.  ","")</f>
        <v/>
      </c>
      <c r="BH1697" s="37" t="str">
        <f>IF(AZ1673="","",IF(AZ1673&lt;=AZ1667,"Visit date is not after visit or assessment dates in the prior visit.  ",""))</f>
        <v/>
      </c>
      <c r="BI1697" s="37" t="str">
        <f>IF(AZ1695&lt;&gt;"",IF(AZ1695&lt;=AZ1667,"Assessment date is not after visit or assessment dates in the prior visit.  ",""),"")</f>
        <v/>
      </c>
      <c r="BJ1697" s="37" t="str">
        <f>IF(AND(C1670="",OR(C1695&lt;&gt;"",F1695&lt;&gt;"")),"The Visit ID is missing.  ","")</f>
        <v/>
      </c>
      <c r="BK1697" s="37" t="str">
        <f>IF(AND(OR(C1695&lt;&gt;"",F1695&lt;&gt;""),C$37=""),"No V0 lesion information exists for this same lesion (if you are adding a NEW lesion, go to New Lesion section).  ","")</f>
        <v/>
      </c>
      <c r="BL1697" s="37" t="str">
        <f t="shared" ref="BL1697" si="839">IF(AND(C1695&lt;&gt;"",D1695=""),"Select a Unit.  ","")</f>
        <v/>
      </c>
      <c r="BM1697" s="37" t="str">
        <f>IF(AND(C1695&lt;&gt;"",COUNTIF(AJ$2:AJ$21,C1670)&gt;1),"Visit ID already used.  ","")</f>
        <v/>
      </c>
      <c r="CA1697" s="37" t="e">
        <f ca="1">IF(BA1697&amp;BB1697&amp;BC1697&amp;BD1697&amp;BE1697&amp;BF1697&amp;BG1697&amp;BH1697&amp;BI1697&amp;BJ1697&amp;BK1697&amp;BL1697&amp;BM1697&amp;BN1697&amp;BO1697&amp;BP1697&amp;BQ1697&amp;BR1697&amp;BS1697&amp;BT1697&amp;BU1697&amp;#REF!&amp;BW1697&amp;BX1697&amp;BY1697&amp;BZ1697&lt;&gt;"","V11Issue","V11Clean")</f>
        <v>#REF!</v>
      </c>
    </row>
    <row r="1698" spans="1:79" x14ac:dyDescent="0.25">
      <c r="A1698" s="51"/>
      <c r="B1698" s="91"/>
      <c r="C1698" s="91"/>
      <c r="D1698" s="91"/>
      <c r="E1698" s="91"/>
      <c r="F1698" s="91"/>
      <c r="G1698" s="91"/>
      <c r="H1698" s="91"/>
      <c r="I1698" s="91"/>
      <c r="J1698" s="91"/>
      <c r="K1698" s="91"/>
      <c r="L1698" s="91"/>
      <c r="M1698" s="91"/>
      <c r="N1698" s="91"/>
      <c r="O1698" s="91"/>
      <c r="P1698" s="91"/>
      <c r="Q1698" s="51"/>
      <c r="R1698" s="67"/>
      <c r="S1698" s="67"/>
      <c r="T1698" s="67"/>
      <c r="U1698" s="67"/>
      <c r="V1698" s="67"/>
      <c r="W1698" s="67"/>
      <c r="X1698" s="67"/>
      <c r="Y1698" s="67"/>
      <c r="Z1698" s="67"/>
      <c r="AA1698" s="67"/>
      <c r="AB1698" s="67"/>
      <c r="AC1698" s="67"/>
      <c r="AD1698" s="67"/>
      <c r="AE1698" s="67"/>
      <c r="AF1698" s="67"/>
      <c r="AG1698" s="67"/>
      <c r="AH1698" s="67"/>
      <c r="AI1698" s="67"/>
      <c r="AK1698" s="67"/>
      <c r="AL1698" s="67"/>
      <c r="AM1698" s="67"/>
      <c r="AN1698" s="63" t="s">
        <v>4929</v>
      </c>
      <c r="AO1698" s="67"/>
      <c r="AP1698" s="67"/>
      <c r="AQ1698" s="67"/>
      <c r="AR1698" s="67"/>
      <c r="AS1698" s="67"/>
      <c r="AT1698" s="67"/>
      <c r="AU1698" s="67"/>
      <c r="AV1698" s="67"/>
      <c r="AW1698" s="67"/>
      <c r="AX1698" s="67"/>
      <c r="AY1698" s="67"/>
      <c r="AZ1698" s="37" t="str">
        <f>IFERROR(IF(COUNTA(H1698,I1698,J1698)=3,DATE(J1698,MATCH(I1698,{"Jan";"Feb";"Mar";"Apr";"May";"Jun";"Jul";"Aug";"Sep";"Oct";"Nov";"Dec"},0),H1698),""),"")</f>
        <v/>
      </c>
    </row>
    <row r="1699" spans="1:79" x14ac:dyDescent="0.25">
      <c r="A1699" s="51"/>
      <c r="B1699" s="4"/>
      <c r="C1699" s="25"/>
      <c r="D1699" s="25"/>
      <c r="E1699" s="25"/>
      <c r="F1699" s="25"/>
      <c r="G1699" s="4"/>
      <c r="H1699" s="19" t="s">
        <v>92</v>
      </c>
      <c r="I1699" s="4"/>
      <c r="J1699" s="4"/>
      <c r="K1699" s="4"/>
      <c r="L1699" s="51"/>
      <c r="M1699" s="4"/>
      <c r="N1699" s="4"/>
      <c r="O1699" s="4"/>
      <c r="P1699" s="4"/>
      <c r="Q1699" s="51"/>
      <c r="R1699" s="67"/>
      <c r="S1699" s="67"/>
      <c r="T1699" s="67"/>
      <c r="U1699" s="67"/>
      <c r="V1699" s="67"/>
      <c r="W1699" s="67"/>
      <c r="X1699" s="67"/>
      <c r="Y1699" s="67"/>
      <c r="Z1699" s="67"/>
      <c r="AA1699" s="67"/>
      <c r="AB1699" s="67"/>
      <c r="AC1699" s="67"/>
      <c r="AD1699" s="67"/>
      <c r="AE1699" s="67"/>
      <c r="AF1699" s="67"/>
      <c r="AG1699" s="67"/>
      <c r="AH1699" s="67"/>
      <c r="AI1699" s="67"/>
      <c r="AK1699" s="67"/>
      <c r="AL1699" s="67"/>
      <c r="AM1699" s="67"/>
      <c r="AN1699" s="63" t="s">
        <v>4930</v>
      </c>
      <c r="AO1699" s="67"/>
      <c r="AP1699" s="67"/>
      <c r="AQ1699" s="67"/>
      <c r="AR1699" s="67"/>
      <c r="AS1699" s="67"/>
      <c r="AT1699" s="67"/>
      <c r="AU1699" s="67"/>
      <c r="AV1699" s="67"/>
      <c r="AW1699" s="67"/>
      <c r="AX1699" s="67"/>
      <c r="AY1699" s="67"/>
      <c r="AZ1699" s="37" t="str">
        <f>IFERROR(IF(COUNTA(H1699,I1699,J1699)=3,DATE(J1699,MATCH(I1699,{"Jan";"Feb";"Mar";"Apr";"May";"Jun";"Jul";"Aug";"Sep";"Oct";"Nov";"Dec"},0),H1699),""),"")</f>
        <v/>
      </c>
    </row>
    <row r="1700" spans="1:79" x14ac:dyDescent="0.25">
      <c r="A1700" s="51"/>
      <c r="B1700" s="4"/>
      <c r="C1700" s="25" t="s">
        <v>35</v>
      </c>
      <c r="D1700" s="25" t="s">
        <v>36</v>
      </c>
      <c r="E1700" s="25"/>
      <c r="F1700" s="25" t="s">
        <v>315</v>
      </c>
      <c r="G1700" s="4"/>
      <c r="H1700" s="25" t="s">
        <v>47</v>
      </c>
      <c r="I1700" s="25" t="s">
        <v>48</v>
      </c>
      <c r="J1700" s="25" t="s">
        <v>49</v>
      </c>
      <c r="K1700" s="4"/>
      <c r="L1700" s="51"/>
      <c r="M1700" s="4"/>
      <c r="N1700" s="4"/>
      <c r="O1700" s="4"/>
      <c r="P1700" s="4"/>
      <c r="Q1700" s="51"/>
      <c r="R1700" s="67"/>
      <c r="S1700" s="67"/>
      <c r="T1700" s="67"/>
      <c r="U1700" s="67"/>
      <c r="V1700" s="67"/>
      <c r="W1700" s="67"/>
      <c r="X1700" s="67"/>
      <c r="Y1700" s="67"/>
      <c r="Z1700" s="67"/>
      <c r="AA1700" s="67"/>
      <c r="AB1700" s="67"/>
      <c r="AC1700" s="67"/>
      <c r="AD1700" s="67"/>
      <c r="AE1700" s="67"/>
      <c r="AF1700" s="67"/>
      <c r="AG1700" s="67"/>
      <c r="AH1700" s="67"/>
      <c r="AI1700" s="67"/>
      <c r="AK1700" s="67"/>
      <c r="AL1700" s="67"/>
      <c r="AM1700" s="67"/>
      <c r="AN1700" s="63" t="s">
        <v>4931</v>
      </c>
      <c r="AO1700" s="67"/>
      <c r="AP1700" s="67"/>
      <c r="AQ1700" s="67"/>
      <c r="AR1700" s="67"/>
      <c r="AS1700" s="67"/>
      <c r="AT1700" s="67"/>
      <c r="AU1700" s="67"/>
      <c r="AV1700" s="67"/>
      <c r="AW1700" s="67"/>
      <c r="AX1700" s="67"/>
      <c r="AY1700" s="67"/>
      <c r="AZ1700" s="37" t="str">
        <f>IFERROR(IF(COUNTA(H1700,I1700,J1700)=3,DATE(J1700,MATCH(I1700,{"Jan";"Feb";"Mar";"Apr";"May";"Jun";"Jul";"Aug";"Sep";"Oct";"Nov";"Dec"},0),H1700),""),"")</f>
        <v/>
      </c>
    </row>
    <row r="1701" spans="1:79" x14ac:dyDescent="0.25">
      <c r="A1701" s="51"/>
      <c r="B1701" s="34" t="str">
        <f xml:space="preserve"> C1670&amp;"  Target Lesion (T5)"</f>
        <v>V11  Target Lesion (T5)</v>
      </c>
      <c r="C1701" s="16"/>
      <c r="D1701" s="15" t="s">
        <v>9</v>
      </c>
      <c r="E1701" s="4"/>
      <c r="F1701" s="17"/>
      <c r="G1701" s="4"/>
      <c r="H1701" s="32"/>
      <c r="I1701" s="32"/>
      <c r="J1701" s="32"/>
      <c r="K1701" s="4"/>
      <c r="L1701" s="51"/>
      <c r="M1701" s="51"/>
      <c r="N1701" s="51"/>
      <c r="O1701" s="51"/>
      <c r="P1701" s="51"/>
      <c r="Q1701" s="51"/>
      <c r="R1701" s="67"/>
      <c r="S1701" s="67"/>
      <c r="T1701" s="67"/>
      <c r="U1701" s="67"/>
      <c r="V1701" s="67"/>
      <c r="W1701" s="67"/>
      <c r="X1701" s="67"/>
      <c r="Y1701" s="67"/>
      <c r="Z1701" s="67"/>
      <c r="AA1701" s="67"/>
      <c r="AB1701" s="67"/>
      <c r="AC1701" s="67"/>
      <c r="AD1701" s="67"/>
      <c r="AE1701" s="67"/>
      <c r="AF1701" s="67"/>
      <c r="AG1701" s="67"/>
      <c r="AH1701" s="67"/>
      <c r="AI1701" s="67"/>
      <c r="AK1701" s="67"/>
      <c r="AL1701" s="67"/>
      <c r="AM1701" s="67"/>
      <c r="AN1701" s="63" t="s">
        <v>4932</v>
      </c>
      <c r="AO1701" s="67"/>
      <c r="AP1701" s="67"/>
      <c r="AQ1701" s="67"/>
      <c r="AR1701" s="67"/>
      <c r="AS1701" s="67"/>
      <c r="AT1701" s="67"/>
      <c r="AU1701" s="67"/>
      <c r="AV1701" s="67"/>
      <c r="AW1701" s="67"/>
      <c r="AX1701" s="67"/>
      <c r="AY1701" s="67"/>
      <c r="AZ1701" s="37" t="str">
        <f>IFERROR(IF(COUNTA(H1701,I1701,J1701)=3,DATE(J1701,MATCH(I1701,{"Jan";"Feb";"Mar";"Apr";"May";"Jun";"Jul";"Aug";"Sep";"Oct";"Nov";"Dec"},0),H1701),""),"")</f>
        <v/>
      </c>
    </row>
    <row r="1702" spans="1:79" x14ac:dyDescent="0.25">
      <c r="A1702" s="51"/>
      <c r="B1702" s="23" t="s">
        <v>1793</v>
      </c>
      <c r="C1702" s="23" t="s">
        <v>1794</v>
      </c>
      <c r="D1702" s="23" t="s">
        <v>1795</v>
      </c>
      <c r="E1702" s="26"/>
      <c r="F1702" s="23" t="s">
        <v>1796</v>
      </c>
      <c r="G1702" s="26"/>
      <c r="H1702" s="23" t="s">
        <v>1797</v>
      </c>
      <c r="I1702" s="23" t="s">
        <v>1798</v>
      </c>
      <c r="J1702" s="23" t="s">
        <v>1799</v>
      </c>
      <c r="K1702" s="4"/>
      <c r="L1702" s="27"/>
      <c r="M1702" s="28"/>
      <c r="N1702" s="27"/>
      <c r="O1702" s="28"/>
      <c r="P1702" s="27"/>
      <c r="Q1702" s="51"/>
      <c r="R1702" s="67"/>
      <c r="S1702" s="67"/>
      <c r="T1702" s="67"/>
      <c r="U1702" s="67"/>
      <c r="V1702" s="67"/>
      <c r="W1702" s="67"/>
      <c r="X1702" s="67"/>
      <c r="Y1702" s="67"/>
      <c r="Z1702" s="67"/>
      <c r="AA1702" s="67"/>
      <c r="AB1702" s="67"/>
      <c r="AC1702" s="67"/>
      <c r="AD1702" s="67"/>
      <c r="AE1702" s="67"/>
      <c r="AF1702" s="67"/>
      <c r="AG1702" s="67"/>
      <c r="AH1702" s="67"/>
      <c r="AI1702" s="67"/>
      <c r="AK1702" s="67"/>
      <c r="AL1702" s="67"/>
      <c r="AM1702" s="67"/>
      <c r="AN1702" s="63" t="s">
        <v>4933</v>
      </c>
      <c r="AO1702" s="67"/>
      <c r="AP1702" s="67"/>
      <c r="AQ1702" s="67"/>
      <c r="AR1702" s="67"/>
      <c r="AS1702" s="67"/>
      <c r="AT1702" s="67"/>
      <c r="AU1702" s="67"/>
      <c r="AV1702" s="67"/>
      <c r="AW1702" s="67"/>
      <c r="AX1702" s="67"/>
      <c r="AY1702" s="67"/>
      <c r="AZ1702" s="37" t="str">
        <f>IFERROR(IF(COUNTA(H1702,I1702,J1702)=3,DATE(J1702,MATCH(I1702,{"Jan";"Feb";"Mar";"Apr";"May";"Jun";"Jul";"Aug";"Sep";"Oct";"Nov";"Dec"},0),H1702),""),"")</f>
        <v/>
      </c>
    </row>
    <row r="1703" spans="1:79" x14ac:dyDescent="0.25">
      <c r="A1703" s="51"/>
      <c r="B1703" s="90" t="str">
        <f ca="1">BA1703&amp;BB1703&amp;BC1703&amp;BD1703&amp;BE1703&amp;BF1703&amp;BG1703&amp;BH1703&amp;BI1703&amp;BJ1703&amp;BK1703&amp;BL1703&amp;BM1703</f>
        <v/>
      </c>
      <c r="C1703" s="91"/>
      <c r="D1703" s="91"/>
      <c r="E1703" s="91"/>
      <c r="F1703" s="91"/>
      <c r="G1703" s="91"/>
      <c r="H1703" s="91"/>
      <c r="I1703" s="91"/>
      <c r="J1703" s="91"/>
      <c r="K1703" s="91"/>
      <c r="L1703" s="91"/>
      <c r="M1703" s="91"/>
      <c r="N1703" s="91"/>
      <c r="O1703" s="91"/>
      <c r="P1703" s="91"/>
      <c r="Q1703" s="51"/>
      <c r="R1703" s="67"/>
      <c r="S1703" s="67"/>
      <c r="T1703" s="67"/>
      <c r="U1703" s="67"/>
      <c r="V1703" s="67"/>
      <c r="W1703" s="67"/>
      <c r="X1703" s="67"/>
      <c r="Y1703" s="67"/>
      <c r="Z1703" s="67"/>
      <c r="AA1703" s="67"/>
      <c r="AB1703" s="67"/>
      <c r="AC1703" s="67"/>
      <c r="AD1703" s="67"/>
      <c r="AE1703" s="67"/>
      <c r="AF1703" s="67"/>
      <c r="AG1703" s="67"/>
      <c r="AH1703" s="67"/>
      <c r="AI1703" s="67"/>
      <c r="AK1703" s="67"/>
      <c r="AL1703" s="67"/>
      <c r="AM1703" s="67"/>
      <c r="AN1703" s="63" t="s">
        <v>4934</v>
      </c>
      <c r="AO1703" s="67"/>
      <c r="AP1703" s="67"/>
      <c r="AQ1703" s="67"/>
      <c r="AR1703" s="67"/>
      <c r="AS1703" s="67"/>
      <c r="AT1703" s="67"/>
      <c r="AU1703" s="67"/>
      <c r="AV1703" s="67"/>
      <c r="AW1703" s="67"/>
      <c r="AX1703" s="67"/>
      <c r="AY1703" s="67"/>
      <c r="AZ1703" s="37" t="str">
        <f>IFERROR(IF(COUNTA(H1703,I1703,J1703)=3,DATE(J1703,MATCH(I1703,{"Jan";"Feb";"Mar";"Apr";"May";"Jun";"Jul";"Aug";"Sep";"Oct";"Nov";"Dec"},0),H1703),""),"")</f>
        <v/>
      </c>
      <c r="BA1703" s="37" t="str">
        <f>IF(AND(C1673="",H1701="",C1701&lt;&gt;""),"Please enter a complete visit or assessment date.  ","")</f>
        <v/>
      </c>
      <c r="BB1703" s="37" t="str">
        <f>IF(C1701="","",IF(AND(COUNTA(C1673,D1673,E1673)&gt;1,COUNTA(C1673,D1673,E1673)&lt;3),"Please enter a complete visit date.  ",IF(COUNTA(C1673,D1673,E1673)=0,"",IF(COUNTIF(AN$2:AN$7306,C1673&amp;D1673&amp;E1673)&gt;0,"","Enter a valid visit date.  "))))</f>
        <v/>
      </c>
      <c r="BC1703" s="37" t="str">
        <f>IF(AND(COUNTA(H1701,I1701,J1701)&gt;1,COUNTA(H1701,I1701,J1701)&lt;3),"Please enter a complete assessment date.  ",IF(COUNTA(H1701,I1701,J1701)=0,"",IF(COUNTIF(AN$2:AN$7306,H1701&amp;I1701&amp;J1701)&gt;0,"","Enter a valid assessment date.  ")))</f>
        <v/>
      </c>
      <c r="BD1703" s="37" t="str">
        <f t="shared" ref="BD1703" si="840">IF(AND(C1701="",H1701&amp;I1701&amp;H1701&amp;J1701&lt;&gt;""),"Information on this lesion exists, but no evaluation result is entered.  ","")</f>
        <v/>
      </c>
      <c r="BE1703" s="37" t="str">
        <f ca="1">IF(C1701="","",IF(AZ1673="","",IF(AZ1673&gt;NOW(),"Visit date is in the future.  ","")))</f>
        <v/>
      </c>
      <c r="BF1703" s="37" t="str">
        <f t="shared" ref="BF1703" ca="1" si="841">IF(AZ1701&lt;&gt;"",IF(AZ1701&gt;NOW(),"Assessment date is in the future.  ",""),"")</f>
        <v/>
      </c>
      <c r="BG1703" s="37" t="str">
        <f t="shared" ref="BG1703" si="842">IF(AND(C1701&lt;&gt;"",F1701&lt;&gt;""),"The result cannot be provided if indicated as Not Done.  ","")</f>
        <v/>
      </c>
      <c r="BH1703" s="37" t="str">
        <f>IF(AZ1673="","",IF(AZ1673&lt;=AZ1667,"Visit date is not after visit or assessment dates in the prior visit.  ",""))</f>
        <v/>
      </c>
      <c r="BI1703" s="37" t="str">
        <f>IF(AZ1701&lt;&gt;"",IF(AZ1701&lt;=AZ1667,"Assessment date is not after visit or assessment dates in the prior visit.  ",""),"")</f>
        <v/>
      </c>
      <c r="BJ1703" s="37" t="str">
        <f>IF(AND(C1670="",OR(C1701&lt;&gt;"",F1701&lt;&gt;"")),"The Visit ID is missing.  ","")</f>
        <v/>
      </c>
      <c r="BK1703" s="37" t="str">
        <f>IF(AND(OR(C1701&lt;&gt;"",F1701&lt;&gt;""),C$43=""),"No V0 lesion information exists for this same lesion (if you are adding a NEW lesion, go to New Lesion section).  ","")</f>
        <v/>
      </c>
      <c r="BL1703" s="37" t="str">
        <f t="shared" ref="BL1703" si="843">IF(AND(C1701&lt;&gt;"",D1701=""),"Select a Unit.  ","")</f>
        <v/>
      </c>
      <c r="BM1703" s="37" t="str">
        <f>IF(AND(C1701&lt;&gt;"",COUNTIF(AJ$2:AJ$21,C1670)&gt;1),"Visit ID already used.  ","")</f>
        <v/>
      </c>
      <c r="CA1703" s="37" t="e">
        <f ca="1">IF(BA1703&amp;BB1703&amp;BC1703&amp;BD1703&amp;BE1703&amp;BF1703&amp;BG1703&amp;BH1703&amp;BI1703&amp;BJ1703&amp;BK1703&amp;BL1703&amp;BM1703&amp;BN1703&amp;BO1703&amp;BP1703&amp;BQ1703&amp;BR1703&amp;BS1703&amp;BT1703&amp;BU1703&amp;#REF!&amp;BW1703&amp;BX1703&amp;BY1703&amp;BZ1703&lt;&gt;"","V11Issue","V11Clean")</f>
        <v>#REF!</v>
      </c>
    </row>
    <row r="1704" spans="1:79" x14ac:dyDescent="0.25">
      <c r="A1704" s="51"/>
      <c r="B1704" s="91"/>
      <c r="C1704" s="91"/>
      <c r="D1704" s="91"/>
      <c r="E1704" s="91"/>
      <c r="F1704" s="91"/>
      <c r="G1704" s="91"/>
      <c r="H1704" s="91"/>
      <c r="I1704" s="91"/>
      <c r="J1704" s="91"/>
      <c r="K1704" s="91"/>
      <c r="L1704" s="91"/>
      <c r="M1704" s="91"/>
      <c r="N1704" s="91"/>
      <c r="O1704" s="91"/>
      <c r="P1704" s="91"/>
      <c r="Q1704" s="51"/>
      <c r="R1704" s="67"/>
      <c r="S1704" s="67"/>
      <c r="T1704" s="67"/>
      <c r="U1704" s="67"/>
      <c r="V1704" s="67"/>
      <c r="W1704" s="67"/>
      <c r="X1704" s="67"/>
      <c r="Y1704" s="67"/>
      <c r="Z1704" s="67"/>
      <c r="AA1704" s="67"/>
      <c r="AB1704" s="67"/>
      <c r="AC1704" s="67"/>
      <c r="AD1704" s="67"/>
      <c r="AE1704" s="67"/>
      <c r="AF1704" s="67"/>
      <c r="AG1704" s="67"/>
      <c r="AH1704" s="67"/>
      <c r="AI1704" s="67"/>
      <c r="AK1704" s="67"/>
      <c r="AL1704" s="67"/>
      <c r="AM1704" s="67"/>
      <c r="AN1704" s="63" t="s">
        <v>4935</v>
      </c>
      <c r="AO1704" s="67"/>
      <c r="AP1704" s="67"/>
      <c r="AQ1704" s="67"/>
      <c r="AR1704" s="67"/>
      <c r="AS1704" s="67"/>
      <c r="AT1704" s="67"/>
      <c r="AU1704" s="67"/>
      <c r="AV1704" s="67"/>
      <c r="AW1704" s="67"/>
      <c r="AX1704" s="67"/>
      <c r="AY1704" s="67"/>
      <c r="AZ1704" s="37" t="str">
        <f>IFERROR(IF(COUNTA(H1704,I1704,J1704)=3,DATE(J1704,MATCH(I1704,{"Jan";"Feb";"Mar";"Apr";"May";"Jun";"Jul";"Aug";"Sep";"Oct";"Nov";"Dec"},0),H1704),""),"")</f>
        <v/>
      </c>
    </row>
    <row r="1705" spans="1:79" x14ac:dyDescent="0.25">
      <c r="A1705" s="51"/>
      <c r="B1705" s="4"/>
      <c r="C1705" s="25"/>
      <c r="D1705" s="25"/>
      <c r="E1705" s="25"/>
      <c r="F1705" s="25"/>
      <c r="G1705" s="4"/>
      <c r="H1705" s="19" t="s">
        <v>92</v>
      </c>
      <c r="I1705" s="4"/>
      <c r="J1705" s="4"/>
      <c r="K1705" s="4"/>
      <c r="L1705" s="51"/>
      <c r="M1705" s="4"/>
      <c r="N1705" s="4"/>
      <c r="O1705" s="4"/>
      <c r="P1705" s="4"/>
      <c r="Q1705" s="51"/>
      <c r="R1705" s="67"/>
      <c r="S1705" s="67"/>
      <c r="T1705" s="67"/>
      <c r="U1705" s="67"/>
      <c r="V1705" s="67"/>
      <c r="W1705" s="67"/>
      <c r="X1705" s="67"/>
      <c r="Y1705" s="67"/>
      <c r="Z1705" s="67"/>
      <c r="AA1705" s="67"/>
      <c r="AB1705" s="67"/>
      <c r="AC1705" s="67"/>
      <c r="AD1705" s="67"/>
      <c r="AE1705" s="67"/>
      <c r="AF1705" s="67"/>
      <c r="AG1705" s="67"/>
      <c r="AH1705" s="67"/>
      <c r="AI1705" s="67"/>
      <c r="AK1705" s="67"/>
      <c r="AL1705" s="67"/>
      <c r="AM1705" s="67"/>
      <c r="AN1705" s="63" t="s">
        <v>4936</v>
      </c>
      <c r="AO1705" s="67"/>
      <c r="AP1705" s="67"/>
      <c r="AQ1705" s="67"/>
      <c r="AR1705" s="67"/>
      <c r="AS1705" s="67"/>
      <c r="AT1705" s="67"/>
      <c r="AU1705" s="67"/>
      <c r="AV1705" s="67"/>
      <c r="AW1705" s="67"/>
      <c r="AX1705" s="67"/>
      <c r="AY1705" s="67"/>
      <c r="AZ1705" s="37" t="str">
        <f>IFERROR(IF(COUNTA(H1705,I1705,J1705)=3,DATE(J1705,MATCH(I1705,{"Jan";"Feb";"Mar";"Apr";"May";"Jun";"Jul";"Aug";"Sep";"Oct";"Nov";"Dec"},0),H1705),""),"")</f>
        <v/>
      </c>
    </row>
    <row r="1706" spans="1:79" x14ac:dyDescent="0.25">
      <c r="A1706" s="51"/>
      <c r="B1706" s="4"/>
      <c r="C1706" s="25" t="s">
        <v>35</v>
      </c>
      <c r="D1706" s="25" t="s">
        <v>36</v>
      </c>
      <c r="E1706" s="25"/>
      <c r="F1706" s="25" t="s">
        <v>315</v>
      </c>
      <c r="G1706" s="4"/>
      <c r="H1706" s="25" t="s">
        <v>47</v>
      </c>
      <c r="I1706" s="25" t="s">
        <v>48</v>
      </c>
      <c r="J1706" s="25" t="s">
        <v>49</v>
      </c>
      <c r="K1706" s="4"/>
      <c r="L1706" s="51"/>
      <c r="M1706" s="4"/>
      <c r="N1706" s="4"/>
      <c r="O1706" s="4"/>
      <c r="P1706" s="4"/>
      <c r="Q1706" s="51"/>
      <c r="R1706" s="67"/>
      <c r="S1706" s="67"/>
      <c r="T1706" s="67"/>
      <c r="U1706" s="67"/>
      <c r="V1706" s="67"/>
      <c r="W1706" s="67"/>
      <c r="X1706" s="67"/>
      <c r="Y1706" s="67"/>
      <c r="Z1706" s="67"/>
      <c r="AA1706" s="67"/>
      <c r="AB1706" s="67"/>
      <c r="AC1706" s="67"/>
      <c r="AD1706" s="67"/>
      <c r="AE1706" s="67"/>
      <c r="AF1706" s="67"/>
      <c r="AG1706" s="67"/>
      <c r="AH1706" s="67"/>
      <c r="AI1706" s="67"/>
      <c r="AK1706" s="67"/>
      <c r="AL1706" s="67"/>
      <c r="AM1706" s="67"/>
      <c r="AN1706" s="63" t="s">
        <v>4937</v>
      </c>
      <c r="AO1706" s="67"/>
      <c r="AP1706" s="67"/>
      <c r="AQ1706" s="67"/>
      <c r="AR1706" s="67"/>
      <c r="AS1706" s="67"/>
      <c r="AT1706" s="67"/>
      <c r="AU1706" s="67"/>
      <c r="AV1706" s="67"/>
      <c r="AW1706" s="67"/>
      <c r="AX1706" s="67"/>
      <c r="AY1706" s="67"/>
      <c r="AZ1706" s="37" t="str">
        <f>IFERROR(IF(COUNTA(H1706,I1706,J1706)=3,DATE(J1706,MATCH(I1706,{"Jan";"Feb";"Mar";"Apr";"May";"Jun";"Jul";"Aug";"Sep";"Oct";"Nov";"Dec"},0),H1706),""),"")</f>
        <v/>
      </c>
    </row>
    <row r="1707" spans="1:79" x14ac:dyDescent="0.25">
      <c r="A1707" s="51"/>
      <c r="B1707" s="34" t="str">
        <f xml:space="preserve"> C1670&amp;" Target Lesion (T6)"</f>
        <v>V11 Target Lesion (T6)</v>
      </c>
      <c r="C1707" s="16"/>
      <c r="D1707" s="15" t="s">
        <v>9</v>
      </c>
      <c r="E1707" s="4"/>
      <c r="F1707" s="17"/>
      <c r="G1707" s="4"/>
      <c r="H1707" s="32"/>
      <c r="I1707" s="32"/>
      <c r="J1707" s="32"/>
      <c r="K1707" s="4"/>
      <c r="L1707" s="51"/>
      <c r="M1707" s="51"/>
      <c r="N1707" s="51"/>
      <c r="O1707" s="51"/>
      <c r="P1707" s="51"/>
      <c r="Q1707" s="51"/>
      <c r="R1707" s="67"/>
      <c r="S1707" s="67"/>
      <c r="T1707" s="67"/>
      <c r="U1707" s="67"/>
      <c r="V1707" s="67"/>
      <c r="W1707" s="67"/>
      <c r="X1707" s="67"/>
      <c r="Y1707" s="67"/>
      <c r="Z1707" s="67"/>
      <c r="AA1707" s="67"/>
      <c r="AB1707" s="67"/>
      <c r="AC1707" s="67"/>
      <c r="AD1707" s="67"/>
      <c r="AE1707" s="67"/>
      <c r="AF1707" s="67"/>
      <c r="AG1707" s="67"/>
      <c r="AH1707" s="67"/>
      <c r="AI1707" s="67"/>
      <c r="AK1707" s="67"/>
      <c r="AL1707" s="67"/>
      <c r="AM1707" s="67"/>
      <c r="AN1707" s="63" t="s">
        <v>4938</v>
      </c>
      <c r="AO1707" s="67"/>
      <c r="AP1707" s="67"/>
      <c r="AQ1707" s="67"/>
      <c r="AR1707" s="67"/>
      <c r="AS1707" s="67"/>
      <c r="AT1707" s="67"/>
      <c r="AU1707" s="67"/>
      <c r="AV1707" s="67"/>
      <c r="AW1707" s="67"/>
      <c r="AX1707" s="67"/>
      <c r="AY1707" s="67"/>
      <c r="AZ1707" s="37" t="str">
        <f>IFERROR(IF(COUNTA(H1707,I1707,J1707)=3,DATE(J1707,MATCH(I1707,{"Jan";"Feb";"Mar";"Apr";"May";"Jun";"Jul";"Aug";"Sep";"Oct";"Nov";"Dec"},0),H1707),""),"")</f>
        <v/>
      </c>
    </row>
    <row r="1708" spans="1:79" x14ac:dyDescent="0.25">
      <c r="A1708" s="51"/>
      <c r="B1708" s="23" t="s">
        <v>1800</v>
      </c>
      <c r="C1708" s="23" t="s">
        <v>1801</v>
      </c>
      <c r="D1708" s="23" t="s">
        <v>1802</v>
      </c>
      <c r="E1708" s="26"/>
      <c r="F1708" s="23" t="s">
        <v>1803</v>
      </c>
      <c r="G1708" s="26"/>
      <c r="H1708" s="23" t="s">
        <v>1804</v>
      </c>
      <c r="I1708" s="23" t="s">
        <v>1805</v>
      </c>
      <c r="J1708" s="23" t="s">
        <v>1806</v>
      </c>
      <c r="K1708" s="4"/>
      <c r="L1708" s="27"/>
      <c r="M1708" s="28"/>
      <c r="N1708" s="27"/>
      <c r="O1708" s="28"/>
      <c r="P1708" s="27"/>
      <c r="Q1708" s="51"/>
      <c r="R1708" s="67"/>
      <c r="S1708" s="67"/>
      <c r="T1708" s="67"/>
      <c r="U1708" s="67"/>
      <c r="V1708" s="67"/>
      <c r="W1708" s="67"/>
      <c r="X1708" s="67"/>
      <c r="Y1708" s="67"/>
      <c r="Z1708" s="67"/>
      <c r="AA1708" s="67"/>
      <c r="AB1708" s="67"/>
      <c r="AC1708" s="67"/>
      <c r="AD1708" s="67"/>
      <c r="AE1708" s="67"/>
      <c r="AF1708" s="67"/>
      <c r="AG1708" s="67"/>
      <c r="AH1708" s="67"/>
      <c r="AI1708" s="67"/>
      <c r="AK1708" s="67"/>
      <c r="AL1708" s="67"/>
      <c r="AM1708" s="67"/>
      <c r="AN1708" s="63" t="s">
        <v>4939</v>
      </c>
      <c r="AO1708" s="67"/>
      <c r="AP1708" s="67"/>
      <c r="AQ1708" s="67"/>
      <c r="AR1708" s="67"/>
      <c r="AS1708" s="67"/>
      <c r="AT1708" s="67"/>
      <c r="AU1708" s="67"/>
      <c r="AV1708" s="67"/>
      <c r="AW1708" s="67"/>
      <c r="AX1708" s="67"/>
      <c r="AY1708" s="67"/>
      <c r="AZ1708" s="37" t="str">
        <f>IFERROR(IF(COUNTA(H1708,I1708,J1708)=3,DATE(J1708,MATCH(I1708,{"Jan";"Feb";"Mar";"Apr";"May";"Jun";"Jul";"Aug";"Sep";"Oct";"Nov";"Dec"},0),H1708),""),"")</f>
        <v/>
      </c>
    </row>
    <row r="1709" spans="1:79" x14ac:dyDescent="0.25">
      <c r="A1709" s="51"/>
      <c r="B1709" s="90" t="str">
        <f ca="1">BA1709&amp;BB1709&amp;BC1709&amp;BD1709&amp;BE1709&amp;BF1709&amp;BG1709&amp;BH1709&amp;BI1709&amp;BJ1709&amp;BK1709&amp;BL1709&amp;BM1709</f>
        <v/>
      </c>
      <c r="C1709" s="91"/>
      <c r="D1709" s="91"/>
      <c r="E1709" s="91"/>
      <c r="F1709" s="91"/>
      <c r="G1709" s="91"/>
      <c r="H1709" s="91"/>
      <c r="I1709" s="91"/>
      <c r="J1709" s="91"/>
      <c r="K1709" s="91"/>
      <c r="L1709" s="91"/>
      <c r="M1709" s="91"/>
      <c r="N1709" s="91"/>
      <c r="O1709" s="91"/>
      <c r="P1709" s="91"/>
      <c r="Q1709" s="51"/>
      <c r="R1709" s="67"/>
      <c r="S1709" s="67"/>
      <c r="T1709" s="67"/>
      <c r="U1709" s="67"/>
      <c r="V1709" s="67"/>
      <c r="W1709" s="67"/>
      <c r="X1709" s="67"/>
      <c r="Y1709" s="67"/>
      <c r="Z1709" s="67"/>
      <c r="AA1709" s="67"/>
      <c r="AB1709" s="67"/>
      <c r="AC1709" s="67"/>
      <c r="AD1709" s="67"/>
      <c r="AE1709" s="67"/>
      <c r="AF1709" s="67"/>
      <c r="AG1709" s="67"/>
      <c r="AH1709" s="67"/>
      <c r="AI1709" s="67"/>
      <c r="AK1709" s="67"/>
      <c r="AL1709" s="67"/>
      <c r="AM1709" s="67"/>
      <c r="AN1709" s="63" t="s">
        <v>4940</v>
      </c>
      <c r="AO1709" s="67"/>
      <c r="AP1709" s="67"/>
      <c r="AQ1709" s="67"/>
      <c r="AR1709" s="67"/>
      <c r="AS1709" s="67"/>
      <c r="AT1709" s="67"/>
      <c r="AU1709" s="67"/>
      <c r="AV1709" s="67"/>
      <c r="AW1709" s="67"/>
      <c r="AX1709" s="67"/>
      <c r="AY1709" s="67"/>
      <c r="AZ1709" s="37" t="str">
        <f>IFERROR(IF(COUNTA(H1709,I1709,J1709)=3,DATE(J1709,MATCH(I1709,{"Jan";"Feb";"Mar";"Apr";"May";"Jun";"Jul";"Aug";"Sep";"Oct";"Nov";"Dec"},0),H1709),""),"")</f>
        <v/>
      </c>
      <c r="BA1709" s="37" t="str">
        <f>IF(AND(C1673="",H1707="",C1707&lt;&gt;""),"Please enter a complete visit or assessment date.  ","")</f>
        <v/>
      </c>
      <c r="BB1709" s="37" t="str">
        <f>IF(C1707="","",IF(AND(COUNTA(C1673,D1673,E1673)&gt;1,COUNTA(C1673,D1673,E1673)&lt;3),"Please enter a complete visit date.  ",IF(COUNTA(C1673,D1673,E1673)=0,"",IF(COUNTIF(AN$2:AN$7306,C1673&amp;D1673&amp;E1673)&gt;0,"","Enter a valid visit date.  "))))</f>
        <v/>
      </c>
      <c r="BC1709" s="37" t="str">
        <f>IF(AND(COUNTA(H1707,I1707,J1707)&gt;1,COUNTA(H1707,I1707,J1707)&lt;3),"Please enter a complete assessment date.  ",IF(COUNTA(H1707,I1707,J1707)=0,"",IF(COUNTIF(AN$2:AN$7306,H1707&amp;I1707&amp;J1707)&gt;0,"","Enter a valid assessment date.  ")))</f>
        <v/>
      </c>
      <c r="BD1709" s="37" t="str">
        <f t="shared" ref="BD1709" si="844">IF(AND(C1707="",H1707&amp;I1707&amp;H1707&amp;J1707&lt;&gt;""),"Information on this lesion exists, but no evaluation result is entered.  ","")</f>
        <v/>
      </c>
      <c r="BE1709" s="37" t="str">
        <f ca="1">IF(C1707="","",IF(AZ1673="","",IF(AZ1673&gt;NOW(),"Visit date is in the future.  ","")))</f>
        <v/>
      </c>
      <c r="BF1709" s="37" t="str">
        <f t="shared" ref="BF1709" ca="1" si="845">IF(AZ1707&lt;&gt;"",IF(AZ1707&gt;NOW(),"Assessment date is in the future.  ",""),"")</f>
        <v/>
      </c>
      <c r="BG1709" s="37" t="str">
        <f t="shared" ref="BG1709" si="846">IF(AND(C1707&lt;&gt;"",F1707&lt;&gt;""),"The result cannot be provided if indicated as Not Done.  ","")</f>
        <v/>
      </c>
      <c r="BH1709" s="37" t="str">
        <f>IF(AZ1673="","",IF(AZ1673&lt;=AZ1667,"Visit date is not after visit or assessment dates in the prior visit.  ",""))</f>
        <v/>
      </c>
      <c r="BI1709" s="37" t="str">
        <f>IF(AZ1707&lt;&gt;"",IF(AZ1707&lt;=AZ1667,"Assessment date is not after visit or assessment dates in the prior visit.  ",""),"")</f>
        <v/>
      </c>
      <c r="BJ1709" s="37" t="str">
        <f>IF(AND(C1670="",OR(C1707&lt;&gt;"",F1707&lt;&gt;"")),"The Visit ID is missing.  ","")</f>
        <v/>
      </c>
      <c r="BK1709" s="37" t="str">
        <f>IF(AND(OR(C1707&lt;&gt;"",F1707&lt;&gt;""),C$49=""),"No V0 lesion information exists for this same lesion (if you are adding a NEW lesion, go to New Lesion section).  ","")</f>
        <v/>
      </c>
      <c r="BL1709" s="37" t="str">
        <f t="shared" ref="BL1709" si="847">IF(AND(C1707&lt;&gt;"",D1707=""),"Select a Unit.  ","")</f>
        <v/>
      </c>
      <c r="BM1709" s="37" t="str">
        <f t="shared" ref="BM1709" si="848">IF(AND(C1707&lt;&gt;"",COUNTIF(AJ$2:AJ$21,C1676)&gt;1),"Visit ID already used.  ","")</f>
        <v/>
      </c>
      <c r="CA1709" s="37" t="e">
        <f ca="1">IF(BA1709&amp;BB1709&amp;BC1709&amp;BD1709&amp;BE1709&amp;BF1709&amp;BG1709&amp;BH1709&amp;BI1709&amp;BJ1709&amp;BK1709&amp;BL1709&amp;BM1709&amp;BN1709&amp;BO1709&amp;BP1709&amp;BQ1709&amp;BR1709&amp;BS1709&amp;BT1709&amp;BU1709&amp;#REF!&amp;BW1709&amp;BX1709&amp;BY1709&amp;BZ1709&lt;&gt;"","V11Issue","V11Clean")</f>
        <v>#REF!</v>
      </c>
    </row>
    <row r="1710" spans="1:79" x14ac:dyDescent="0.25">
      <c r="A1710" s="51"/>
      <c r="B1710" s="91"/>
      <c r="C1710" s="91"/>
      <c r="D1710" s="91"/>
      <c r="E1710" s="91"/>
      <c r="F1710" s="91"/>
      <c r="G1710" s="91"/>
      <c r="H1710" s="91"/>
      <c r="I1710" s="91"/>
      <c r="J1710" s="91"/>
      <c r="K1710" s="91"/>
      <c r="L1710" s="91"/>
      <c r="M1710" s="91"/>
      <c r="N1710" s="91"/>
      <c r="O1710" s="91"/>
      <c r="P1710" s="91"/>
      <c r="Q1710" s="51"/>
      <c r="R1710" s="67"/>
      <c r="S1710" s="67"/>
      <c r="T1710" s="67"/>
      <c r="U1710" s="67"/>
      <c r="V1710" s="67"/>
      <c r="W1710" s="67"/>
      <c r="X1710" s="67"/>
      <c r="Y1710" s="67"/>
      <c r="Z1710" s="67"/>
      <c r="AA1710" s="67"/>
      <c r="AB1710" s="67"/>
      <c r="AC1710" s="67"/>
      <c r="AD1710" s="67"/>
      <c r="AE1710" s="67"/>
      <c r="AF1710" s="67"/>
      <c r="AG1710" s="67"/>
      <c r="AH1710" s="67"/>
      <c r="AI1710" s="67"/>
      <c r="AK1710" s="67"/>
      <c r="AL1710" s="67"/>
      <c r="AM1710" s="67"/>
      <c r="AN1710" s="63" t="s">
        <v>4941</v>
      </c>
      <c r="AO1710" s="67"/>
      <c r="AP1710" s="67"/>
      <c r="AQ1710" s="67"/>
      <c r="AR1710" s="67"/>
      <c r="AS1710" s="67"/>
      <c r="AT1710" s="67"/>
      <c r="AU1710" s="67"/>
      <c r="AV1710" s="67"/>
      <c r="AW1710" s="67"/>
      <c r="AX1710" s="67"/>
      <c r="AY1710" s="67"/>
      <c r="AZ1710" s="37" t="str">
        <f>IFERROR(IF(COUNTA(H1710,I1710,J1710)=3,DATE(J1710,MATCH(I1710,{"Jan";"Feb";"Mar";"Apr";"May";"Jun";"Jul";"Aug";"Sep";"Oct";"Nov";"Dec"},0),H1710),""),"")</f>
        <v/>
      </c>
    </row>
    <row r="1711" spans="1:79" x14ac:dyDescent="0.25">
      <c r="A1711" s="51"/>
      <c r="B1711" s="4"/>
      <c r="C1711" s="25"/>
      <c r="D1711" s="25"/>
      <c r="E1711" s="25"/>
      <c r="F1711" s="25"/>
      <c r="G1711" s="4"/>
      <c r="H1711" s="19" t="s">
        <v>92</v>
      </c>
      <c r="I1711" s="4"/>
      <c r="J1711" s="4"/>
      <c r="K1711" s="4"/>
      <c r="L1711" s="51"/>
      <c r="M1711" s="4"/>
      <c r="N1711" s="4"/>
      <c r="O1711" s="4"/>
      <c r="P1711" s="4"/>
      <c r="Q1711" s="51"/>
      <c r="R1711" s="67"/>
      <c r="S1711" s="67"/>
      <c r="T1711" s="67"/>
      <c r="U1711" s="67"/>
      <c r="V1711" s="67"/>
      <c r="W1711" s="67"/>
      <c r="X1711" s="67"/>
      <c r="Y1711" s="67"/>
      <c r="Z1711" s="67"/>
      <c r="AA1711" s="67"/>
      <c r="AB1711" s="67"/>
      <c r="AC1711" s="67"/>
      <c r="AD1711" s="67"/>
      <c r="AE1711" s="67"/>
      <c r="AF1711" s="67"/>
      <c r="AG1711" s="67"/>
      <c r="AH1711" s="67"/>
      <c r="AI1711" s="67"/>
      <c r="AK1711" s="67"/>
      <c r="AL1711" s="67"/>
      <c r="AM1711" s="67"/>
      <c r="AN1711" s="63" t="s">
        <v>4942</v>
      </c>
      <c r="AO1711" s="67"/>
      <c r="AP1711" s="67"/>
      <c r="AQ1711" s="67"/>
      <c r="AR1711" s="67"/>
      <c r="AS1711" s="67"/>
      <c r="AT1711" s="67"/>
      <c r="AU1711" s="67"/>
      <c r="AV1711" s="67"/>
      <c r="AW1711" s="67"/>
      <c r="AX1711" s="67"/>
      <c r="AY1711" s="67"/>
      <c r="AZ1711" s="37" t="str">
        <f>IFERROR(IF(COUNTA(H1711,I1711,J1711)=3,DATE(J1711,MATCH(I1711,{"Jan";"Feb";"Mar";"Apr";"May";"Jun";"Jul";"Aug";"Sep";"Oct";"Nov";"Dec"},0),H1711),""),"")</f>
        <v/>
      </c>
    </row>
    <row r="1712" spans="1:79" x14ac:dyDescent="0.25">
      <c r="A1712" s="51"/>
      <c r="B1712" s="4"/>
      <c r="C1712" s="25" t="s">
        <v>35</v>
      </c>
      <c r="D1712" s="25" t="s">
        <v>36</v>
      </c>
      <c r="E1712" s="25"/>
      <c r="F1712" s="25" t="s">
        <v>315</v>
      </c>
      <c r="G1712" s="4"/>
      <c r="H1712" s="25" t="s">
        <v>47</v>
      </c>
      <c r="I1712" s="25" t="s">
        <v>48</v>
      </c>
      <c r="J1712" s="25" t="s">
        <v>49</v>
      </c>
      <c r="K1712" s="4"/>
      <c r="L1712" s="51"/>
      <c r="M1712" s="4"/>
      <c r="N1712" s="4"/>
      <c r="O1712" s="4"/>
      <c r="P1712" s="4"/>
      <c r="Q1712" s="51"/>
      <c r="R1712" s="67"/>
      <c r="S1712" s="67"/>
      <c r="T1712" s="67"/>
      <c r="U1712" s="67"/>
      <c r="V1712" s="67"/>
      <c r="W1712" s="67"/>
      <c r="X1712" s="67"/>
      <c r="Y1712" s="67"/>
      <c r="Z1712" s="67"/>
      <c r="AA1712" s="67"/>
      <c r="AB1712" s="67"/>
      <c r="AC1712" s="67"/>
      <c r="AD1712" s="67"/>
      <c r="AE1712" s="67"/>
      <c r="AF1712" s="67"/>
      <c r="AG1712" s="67"/>
      <c r="AH1712" s="67"/>
      <c r="AI1712" s="67"/>
      <c r="AK1712" s="67"/>
      <c r="AL1712" s="67"/>
      <c r="AM1712" s="67"/>
      <c r="AN1712" s="63" t="s">
        <v>4943</v>
      </c>
      <c r="AO1712" s="67"/>
      <c r="AP1712" s="67"/>
      <c r="AQ1712" s="67"/>
      <c r="AR1712" s="67"/>
      <c r="AS1712" s="67"/>
      <c r="AT1712" s="67"/>
      <c r="AU1712" s="67"/>
      <c r="AV1712" s="67"/>
      <c r="AW1712" s="67"/>
      <c r="AX1712" s="67"/>
      <c r="AY1712" s="67"/>
      <c r="AZ1712" s="37" t="str">
        <f>IFERROR(IF(COUNTA(H1712,I1712,J1712)=3,DATE(J1712,MATCH(I1712,{"Jan";"Feb";"Mar";"Apr";"May";"Jun";"Jul";"Aug";"Sep";"Oct";"Nov";"Dec"},0),H1712),""),"")</f>
        <v/>
      </c>
    </row>
    <row r="1713" spans="1:79" x14ac:dyDescent="0.25">
      <c r="A1713" s="51"/>
      <c r="B1713" s="34" t="str">
        <f xml:space="preserve"> C1670&amp;"  Target Lesion (T7)"</f>
        <v>V11  Target Lesion (T7)</v>
      </c>
      <c r="C1713" s="16"/>
      <c r="D1713" s="15" t="s">
        <v>9</v>
      </c>
      <c r="E1713" s="4"/>
      <c r="F1713" s="17"/>
      <c r="G1713" s="4"/>
      <c r="H1713" s="32"/>
      <c r="I1713" s="32"/>
      <c r="J1713" s="32"/>
      <c r="K1713" s="4"/>
      <c r="L1713" s="51"/>
      <c r="M1713" s="51"/>
      <c r="N1713" s="51"/>
      <c r="O1713" s="51"/>
      <c r="P1713" s="51"/>
      <c r="Q1713" s="51"/>
      <c r="R1713" s="67"/>
      <c r="S1713" s="67"/>
      <c r="T1713" s="67"/>
      <c r="U1713" s="67"/>
      <c r="V1713" s="67"/>
      <c r="W1713" s="67"/>
      <c r="X1713" s="67"/>
      <c r="Y1713" s="67"/>
      <c r="Z1713" s="67"/>
      <c r="AA1713" s="67"/>
      <c r="AB1713" s="67"/>
      <c r="AC1713" s="67"/>
      <c r="AD1713" s="67"/>
      <c r="AE1713" s="67"/>
      <c r="AF1713" s="67"/>
      <c r="AG1713" s="67"/>
      <c r="AH1713" s="67"/>
      <c r="AI1713" s="67"/>
      <c r="AK1713" s="67"/>
      <c r="AL1713" s="67"/>
      <c r="AM1713" s="67"/>
      <c r="AN1713" s="63" t="s">
        <v>4944</v>
      </c>
      <c r="AO1713" s="67"/>
      <c r="AP1713" s="67"/>
      <c r="AQ1713" s="67"/>
      <c r="AR1713" s="67"/>
      <c r="AS1713" s="67"/>
      <c r="AT1713" s="67"/>
      <c r="AU1713" s="67"/>
      <c r="AV1713" s="67"/>
      <c r="AW1713" s="67"/>
      <c r="AX1713" s="67"/>
      <c r="AY1713" s="67"/>
      <c r="AZ1713" s="37" t="str">
        <f>IFERROR(IF(COUNTA(H1713,I1713,J1713)=3,DATE(J1713,MATCH(I1713,{"Jan";"Feb";"Mar";"Apr";"May";"Jun";"Jul";"Aug";"Sep";"Oct";"Nov";"Dec"},0),H1713),""),"")</f>
        <v/>
      </c>
    </row>
    <row r="1714" spans="1:79" x14ac:dyDescent="0.25">
      <c r="A1714" s="51"/>
      <c r="B1714" s="23" t="s">
        <v>1807</v>
      </c>
      <c r="C1714" s="23" t="s">
        <v>1808</v>
      </c>
      <c r="D1714" s="23" t="s">
        <v>1809</v>
      </c>
      <c r="E1714" s="26"/>
      <c r="F1714" s="23" t="s">
        <v>1810</v>
      </c>
      <c r="G1714" s="26"/>
      <c r="H1714" s="23" t="s">
        <v>1811</v>
      </c>
      <c r="I1714" s="23" t="s">
        <v>1812</v>
      </c>
      <c r="J1714" s="23" t="s">
        <v>1813</v>
      </c>
      <c r="K1714" s="4"/>
      <c r="L1714" s="27"/>
      <c r="M1714" s="28"/>
      <c r="N1714" s="27"/>
      <c r="O1714" s="28"/>
      <c r="P1714" s="27"/>
      <c r="Q1714" s="51"/>
      <c r="R1714" s="67"/>
      <c r="S1714" s="67"/>
      <c r="T1714" s="67"/>
      <c r="U1714" s="67"/>
      <c r="V1714" s="67"/>
      <c r="W1714" s="67"/>
      <c r="X1714" s="67"/>
      <c r="Y1714" s="67"/>
      <c r="Z1714" s="67"/>
      <c r="AA1714" s="67"/>
      <c r="AB1714" s="67"/>
      <c r="AC1714" s="67"/>
      <c r="AD1714" s="67"/>
      <c r="AE1714" s="67"/>
      <c r="AF1714" s="67"/>
      <c r="AG1714" s="67"/>
      <c r="AH1714" s="67"/>
      <c r="AI1714" s="67"/>
      <c r="AK1714" s="67"/>
      <c r="AL1714" s="67"/>
      <c r="AM1714" s="67"/>
      <c r="AN1714" s="63" t="s">
        <v>4945</v>
      </c>
      <c r="AO1714" s="67"/>
      <c r="AP1714" s="67"/>
      <c r="AQ1714" s="67"/>
      <c r="AR1714" s="67"/>
      <c r="AS1714" s="67"/>
      <c r="AT1714" s="67"/>
      <c r="AU1714" s="67"/>
      <c r="AV1714" s="67"/>
      <c r="AW1714" s="67"/>
      <c r="AX1714" s="67"/>
      <c r="AY1714" s="67"/>
      <c r="AZ1714" s="37" t="str">
        <f>IFERROR(IF(COUNTA(H1714,I1714,J1714)=3,DATE(J1714,MATCH(I1714,{"Jan";"Feb";"Mar";"Apr";"May";"Jun";"Jul";"Aug";"Sep";"Oct";"Nov";"Dec"},0),H1714),""),"")</f>
        <v/>
      </c>
    </row>
    <row r="1715" spans="1:79" x14ac:dyDescent="0.25">
      <c r="A1715" s="51"/>
      <c r="B1715" s="90" t="str">
        <f ca="1">BA1715&amp;BB1715&amp;BC1715&amp;BD1715&amp;BE1715&amp;BF1715&amp;BG1715&amp;BH1715&amp;BI1715&amp;BJ1715&amp;BK1715&amp;BL1715&amp;BM1715</f>
        <v/>
      </c>
      <c r="C1715" s="91"/>
      <c r="D1715" s="91"/>
      <c r="E1715" s="91"/>
      <c r="F1715" s="91"/>
      <c r="G1715" s="91"/>
      <c r="H1715" s="91"/>
      <c r="I1715" s="91"/>
      <c r="J1715" s="91"/>
      <c r="K1715" s="91"/>
      <c r="L1715" s="91"/>
      <c r="M1715" s="91"/>
      <c r="N1715" s="91"/>
      <c r="O1715" s="91"/>
      <c r="P1715" s="91"/>
      <c r="Q1715" s="51"/>
      <c r="R1715" s="67"/>
      <c r="S1715" s="67"/>
      <c r="T1715" s="67"/>
      <c r="U1715" s="67"/>
      <c r="V1715" s="67"/>
      <c r="W1715" s="67"/>
      <c r="X1715" s="67"/>
      <c r="Y1715" s="67"/>
      <c r="Z1715" s="67"/>
      <c r="AA1715" s="67"/>
      <c r="AB1715" s="67"/>
      <c r="AC1715" s="67"/>
      <c r="AD1715" s="67"/>
      <c r="AE1715" s="67"/>
      <c r="AF1715" s="67"/>
      <c r="AG1715" s="67"/>
      <c r="AH1715" s="67"/>
      <c r="AI1715" s="67"/>
      <c r="AK1715" s="67"/>
      <c r="AL1715" s="67"/>
      <c r="AM1715" s="67"/>
      <c r="AN1715" s="63" t="s">
        <v>4946</v>
      </c>
      <c r="AO1715" s="67"/>
      <c r="AP1715" s="67"/>
      <c r="AQ1715" s="67"/>
      <c r="AR1715" s="67"/>
      <c r="AS1715" s="67"/>
      <c r="AT1715" s="67"/>
      <c r="AU1715" s="67"/>
      <c r="AV1715" s="67"/>
      <c r="AW1715" s="67"/>
      <c r="AX1715" s="67"/>
      <c r="AY1715" s="67"/>
      <c r="AZ1715" s="37" t="str">
        <f>IFERROR(IF(COUNTA(H1715,I1715,J1715)=3,DATE(J1715,MATCH(I1715,{"Jan";"Feb";"Mar";"Apr";"May";"Jun";"Jul";"Aug";"Sep";"Oct";"Nov";"Dec"},0),H1715),""),"")</f>
        <v/>
      </c>
      <c r="BA1715" s="37" t="str">
        <f>IF(AND(C1673="",H1713="",C1713&lt;&gt;""),"Please enter a complete visit or assessment date.  ","")</f>
        <v/>
      </c>
      <c r="BB1715" s="37" t="str">
        <f>IF(C1713="","",IF(AND(COUNTA(C1673,D1673,E1673)&gt;1,COUNTA(C1673,D1673,E1673)&lt;3),"Please enter a complete visit date.  ",IF(COUNTA(C1673,D1673,E1673)=0,"",IF(COUNTIF(AN$2:AN$7306,C1673&amp;D1673&amp;E1673)&gt;0,"","Enter a valid visit date.  "))))</f>
        <v/>
      </c>
      <c r="BC1715" s="37" t="str">
        <f>IF(AND(COUNTA(H1713,I1713,J1713)&gt;1,COUNTA(H1713,I1713,J1713)&lt;3),"Please enter a complete assessment date.  ",IF(COUNTA(H1713,I1713,J1713)=0,"",IF(COUNTIF(AN$2:AN$7306,H1713&amp;I1713&amp;J1713)&gt;0,"","Enter a valid assessment date.  ")))</f>
        <v/>
      </c>
      <c r="BD1715" s="37" t="str">
        <f t="shared" ref="BD1715" si="849">IF(AND(C1713="",H1713&amp;I1713&amp;H1713&amp;J1713&lt;&gt;""),"Information on this lesion exists, but no evaluation result is entered.  ","")</f>
        <v/>
      </c>
      <c r="BE1715" s="37" t="str">
        <f ca="1">IF(C1713="","",IF(AZ1673="","",IF(AZ1673&gt;NOW(),"Visit date is in the future.  ","")))</f>
        <v/>
      </c>
      <c r="BF1715" s="37" t="str">
        <f t="shared" ref="BF1715" ca="1" si="850">IF(AZ1713&lt;&gt;"",IF(AZ1713&gt;NOW(),"Assessment date is in the future.  ",""),"")</f>
        <v/>
      </c>
      <c r="BG1715" s="37" t="str">
        <f t="shared" ref="BG1715" si="851">IF(AND(C1713&lt;&gt;"",F1713&lt;&gt;""),"The result cannot be provided if indicated as Not Done.  ","")</f>
        <v/>
      </c>
      <c r="BH1715" s="37" t="str">
        <f>IF(AZ1673="","",IF(AZ1673&lt;=AZ1667,"Visit date is not after visit or assessment dates in the prior visit.  ",""))</f>
        <v/>
      </c>
      <c r="BI1715" s="37" t="str">
        <f>IF(AZ1713&lt;&gt;"",IF(AZ1713&lt;=AZ1667,"Assessment date is not after visit or assessment dates in the prior visit.  ",""),"")</f>
        <v/>
      </c>
      <c r="BJ1715" s="37" t="str">
        <f>IF(AND(C1670="",OR(C1713&lt;&gt;"",F1713&lt;&gt;"")),"The Visit ID is missing.  ","")</f>
        <v/>
      </c>
      <c r="BK1715" s="37" t="str">
        <f>IF(AND(OR(C1713&lt;&gt;"",F1713&lt;&gt;""),C$55=""),"No V0 lesion information exists for this same lesion (if you are adding a NEW lesion, go to New Lesion section).  ","")</f>
        <v/>
      </c>
      <c r="BL1715" s="37" t="str">
        <f t="shared" ref="BL1715" si="852">IF(AND(C1713&lt;&gt;"",D1713=""),"Select a Unit.  ","")</f>
        <v/>
      </c>
      <c r="BM1715" s="37" t="str">
        <f>IF(AND(C1713&lt;&gt;"",COUNTIF(AJ$2:AJ$21,C1670)&gt;1),"Visit ID already used.  ","")</f>
        <v/>
      </c>
      <c r="CA1715" s="37" t="e">
        <f ca="1">IF(BA1715&amp;BB1715&amp;BC1715&amp;BD1715&amp;BE1715&amp;BF1715&amp;BG1715&amp;BH1715&amp;BI1715&amp;BJ1715&amp;BK1715&amp;BL1715&amp;BM1715&amp;BN1715&amp;BO1715&amp;BP1715&amp;BQ1715&amp;BR1715&amp;BS1715&amp;BT1715&amp;BU1715&amp;#REF!&amp;BW1715&amp;BX1715&amp;BY1715&amp;BZ1715&lt;&gt;"","V11Issue","V11Clean")</f>
        <v>#REF!</v>
      </c>
    </row>
    <row r="1716" spans="1:79" x14ac:dyDescent="0.25">
      <c r="A1716" s="51"/>
      <c r="B1716" s="91"/>
      <c r="C1716" s="91"/>
      <c r="D1716" s="91"/>
      <c r="E1716" s="91"/>
      <c r="F1716" s="91"/>
      <c r="G1716" s="91"/>
      <c r="H1716" s="91"/>
      <c r="I1716" s="91"/>
      <c r="J1716" s="91"/>
      <c r="K1716" s="91"/>
      <c r="L1716" s="91"/>
      <c r="M1716" s="91"/>
      <c r="N1716" s="91"/>
      <c r="O1716" s="91"/>
      <c r="P1716" s="91"/>
      <c r="Q1716" s="51"/>
      <c r="R1716" s="67"/>
      <c r="S1716" s="67"/>
      <c r="T1716" s="67"/>
      <c r="U1716" s="67"/>
      <c r="V1716" s="67"/>
      <c r="W1716" s="67"/>
      <c r="X1716" s="67"/>
      <c r="Y1716" s="67"/>
      <c r="Z1716" s="67"/>
      <c r="AA1716" s="67"/>
      <c r="AB1716" s="67"/>
      <c r="AC1716" s="67"/>
      <c r="AD1716" s="67"/>
      <c r="AE1716" s="67"/>
      <c r="AF1716" s="67"/>
      <c r="AG1716" s="67"/>
      <c r="AH1716" s="67"/>
      <c r="AI1716" s="67"/>
      <c r="AK1716" s="67"/>
      <c r="AL1716" s="67"/>
      <c r="AM1716" s="67"/>
      <c r="AN1716" s="63" t="s">
        <v>4947</v>
      </c>
      <c r="AO1716" s="67"/>
      <c r="AP1716" s="67"/>
      <c r="AQ1716" s="67"/>
      <c r="AR1716" s="67"/>
      <c r="AS1716" s="67"/>
      <c r="AT1716" s="67"/>
      <c r="AU1716" s="67"/>
      <c r="AV1716" s="67"/>
      <c r="AW1716" s="67"/>
      <c r="AX1716" s="67"/>
      <c r="AY1716" s="67"/>
      <c r="AZ1716" s="37" t="str">
        <f>IFERROR(IF(COUNTA(H1716,I1716,J1716)=3,DATE(J1716,MATCH(I1716,{"Jan";"Feb";"Mar";"Apr";"May";"Jun";"Jul";"Aug";"Sep";"Oct";"Nov";"Dec"},0),H1716),""),"")</f>
        <v/>
      </c>
    </row>
    <row r="1717" spans="1:79" x14ac:dyDescent="0.25">
      <c r="A1717" s="51"/>
      <c r="B1717" s="4"/>
      <c r="C1717" s="25"/>
      <c r="D1717" s="25"/>
      <c r="E1717" s="25"/>
      <c r="F1717" s="25"/>
      <c r="G1717" s="4"/>
      <c r="H1717" s="19" t="s">
        <v>92</v>
      </c>
      <c r="I1717" s="4"/>
      <c r="J1717" s="4"/>
      <c r="K1717" s="4"/>
      <c r="L1717" s="51"/>
      <c r="M1717" s="4"/>
      <c r="N1717" s="4"/>
      <c r="O1717" s="4"/>
      <c r="P1717" s="4"/>
      <c r="Q1717" s="51"/>
      <c r="R1717" s="67"/>
      <c r="S1717" s="67"/>
      <c r="T1717" s="67"/>
      <c r="U1717" s="67"/>
      <c r="V1717" s="67"/>
      <c r="W1717" s="67"/>
      <c r="X1717" s="67"/>
      <c r="Y1717" s="67"/>
      <c r="Z1717" s="67"/>
      <c r="AA1717" s="67"/>
      <c r="AB1717" s="67"/>
      <c r="AC1717" s="67"/>
      <c r="AD1717" s="67"/>
      <c r="AE1717" s="67"/>
      <c r="AF1717" s="67"/>
      <c r="AG1717" s="67"/>
      <c r="AH1717" s="67"/>
      <c r="AI1717" s="67"/>
      <c r="AK1717" s="67"/>
      <c r="AL1717" s="67"/>
      <c r="AM1717" s="67"/>
      <c r="AN1717" s="63" t="s">
        <v>4948</v>
      </c>
      <c r="AO1717" s="67"/>
      <c r="AP1717" s="67"/>
      <c r="AQ1717" s="67"/>
      <c r="AR1717" s="67"/>
      <c r="AS1717" s="67"/>
      <c r="AT1717" s="67"/>
      <c r="AU1717" s="67"/>
      <c r="AV1717" s="67"/>
      <c r="AW1717" s="67"/>
      <c r="AX1717" s="67"/>
      <c r="AY1717" s="67"/>
      <c r="AZ1717" s="37" t="str">
        <f>IFERROR(IF(COUNTA(H1717,I1717,J1717)=3,DATE(J1717,MATCH(I1717,{"Jan";"Feb";"Mar";"Apr";"May";"Jun";"Jul";"Aug";"Sep";"Oct";"Nov";"Dec"},0),H1717),""),"")</f>
        <v/>
      </c>
    </row>
    <row r="1718" spans="1:79" x14ac:dyDescent="0.25">
      <c r="A1718" s="51"/>
      <c r="B1718" s="4"/>
      <c r="C1718" s="25" t="s">
        <v>35</v>
      </c>
      <c r="D1718" s="25" t="s">
        <v>36</v>
      </c>
      <c r="E1718" s="25"/>
      <c r="F1718" s="25" t="s">
        <v>315</v>
      </c>
      <c r="G1718" s="4"/>
      <c r="H1718" s="25" t="s">
        <v>47</v>
      </c>
      <c r="I1718" s="25" t="s">
        <v>48</v>
      </c>
      <c r="J1718" s="25" t="s">
        <v>49</v>
      </c>
      <c r="K1718" s="4"/>
      <c r="L1718" s="51"/>
      <c r="M1718" s="4"/>
      <c r="N1718" s="4"/>
      <c r="O1718" s="4"/>
      <c r="P1718" s="4"/>
      <c r="Q1718" s="51"/>
      <c r="R1718" s="67"/>
      <c r="S1718" s="67"/>
      <c r="T1718" s="67"/>
      <c r="U1718" s="67"/>
      <c r="V1718" s="67"/>
      <c r="W1718" s="67"/>
      <c r="X1718" s="67"/>
      <c r="Y1718" s="67"/>
      <c r="Z1718" s="67"/>
      <c r="AA1718" s="67"/>
      <c r="AB1718" s="67"/>
      <c r="AC1718" s="67"/>
      <c r="AD1718" s="67"/>
      <c r="AE1718" s="67"/>
      <c r="AF1718" s="67"/>
      <c r="AG1718" s="67"/>
      <c r="AH1718" s="67"/>
      <c r="AI1718" s="67"/>
      <c r="AK1718" s="67"/>
      <c r="AL1718" s="67"/>
      <c r="AM1718" s="67"/>
      <c r="AN1718" s="63" t="s">
        <v>4949</v>
      </c>
      <c r="AO1718" s="67"/>
      <c r="AP1718" s="67"/>
      <c r="AQ1718" s="67"/>
      <c r="AR1718" s="67"/>
      <c r="AS1718" s="67"/>
      <c r="AT1718" s="67"/>
      <c r="AU1718" s="67"/>
      <c r="AV1718" s="67"/>
      <c r="AW1718" s="67"/>
      <c r="AX1718" s="67"/>
      <c r="AY1718" s="67"/>
      <c r="AZ1718" s="37" t="str">
        <f>IFERROR(IF(COUNTA(H1718,I1718,J1718)=3,DATE(J1718,MATCH(I1718,{"Jan";"Feb";"Mar";"Apr";"May";"Jun";"Jul";"Aug";"Sep";"Oct";"Nov";"Dec"},0),H1718),""),"")</f>
        <v/>
      </c>
    </row>
    <row r="1719" spans="1:79" x14ac:dyDescent="0.25">
      <c r="A1719" s="51"/>
      <c r="B1719" s="34" t="str">
        <f xml:space="preserve"> C1670&amp;"  Target Lesion (T8)"</f>
        <v>V11  Target Lesion (T8)</v>
      </c>
      <c r="C1719" s="16"/>
      <c r="D1719" s="15" t="s">
        <v>9</v>
      </c>
      <c r="E1719" s="4"/>
      <c r="F1719" s="17"/>
      <c r="G1719" s="4"/>
      <c r="H1719" s="32"/>
      <c r="I1719" s="32"/>
      <c r="J1719" s="32"/>
      <c r="K1719" s="4"/>
      <c r="L1719" s="51"/>
      <c r="M1719" s="51"/>
      <c r="N1719" s="51"/>
      <c r="O1719" s="51"/>
      <c r="P1719" s="51"/>
      <c r="Q1719" s="51"/>
      <c r="R1719" s="67"/>
      <c r="S1719" s="67"/>
      <c r="T1719" s="67"/>
      <c r="U1719" s="67"/>
      <c r="V1719" s="67"/>
      <c r="W1719" s="67"/>
      <c r="X1719" s="67"/>
      <c r="Y1719" s="67"/>
      <c r="Z1719" s="67"/>
      <c r="AA1719" s="67"/>
      <c r="AB1719" s="67"/>
      <c r="AC1719" s="67"/>
      <c r="AD1719" s="67"/>
      <c r="AE1719" s="67"/>
      <c r="AF1719" s="67"/>
      <c r="AG1719" s="67"/>
      <c r="AH1719" s="67"/>
      <c r="AI1719" s="67"/>
      <c r="AK1719" s="67"/>
      <c r="AL1719" s="67"/>
      <c r="AM1719" s="67"/>
      <c r="AN1719" s="63" t="s">
        <v>4950</v>
      </c>
      <c r="AO1719" s="67"/>
      <c r="AP1719" s="67"/>
      <c r="AQ1719" s="67"/>
      <c r="AR1719" s="67"/>
      <c r="AS1719" s="67"/>
      <c r="AT1719" s="67"/>
      <c r="AU1719" s="67"/>
      <c r="AV1719" s="67"/>
      <c r="AW1719" s="67"/>
      <c r="AX1719" s="67"/>
      <c r="AY1719" s="67"/>
      <c r="AZ1719" s="37" t="str">
        <f>IFERROR(IF(COUNTA(H1719,I1719,J1719)=3,DATE(J1719,MATCH(I1719,{"Jan";"Feb";"Mar";"Apr";"May";"Jun";"Jul";"Aug";"Sep";"Oct";"Nov";"Dec"},0),H1719),""),"")</f>
        <v/>
      </c>
    </row>
    <row r="1720" spans="1:79" x14ac:dyDescent="0.25">
      <c r="A1720" s="51"/>
      <c r="B1720" s="23" t="s">
        <v>1814</v>
      </c>
      <c r="C1720" s="23" t="s">
        <v>1815</v>
      </c>
      <c r="D1720" s="23" t="s">
        <v>1816</v>
      </c>
      <c r="E1720" s="26"/>
      <c r="F1720" s="23" t="s">
        <v>1817</v>
      </c>
      <c r="G1720" s="26"/>
      <c r="H1720" s="23" t="s">
        <v>1818</v>
      </c>
      <c r="I1720" s="23" t="s">
        <v>1819</v>
      </c>
      <c r="J1720" s="23" t="s">
        <v>1820</v>
      </c>
      <c r="K1720" s="4"/>
      <c r="L1720" s="27"/>
      <c r="M1720" s="28"/>
      <c r="N1720" s="27"/>
      <c r="O1720" s="28"/>
      <c r="P1720" s="27"/>
      <c r="Q1720" s="51"/>
      <c r="R1720" s="67"/>
      <c r="S1720" s="67"/>
      <c r="T1720" s="67"/>
      <c r="U1720" s="67"/>
      <c r="V1720" s="67"/>
      <c r="W1720" s="67"/>
      <c r="X1720" s="67"/>
      <c r="Y1720" s="67"/>
      <c r="Z1720" s="67"/>
      <c r="AA1720" s="67"/>
      <c r="AB1720" s="67"/>
      <c r="AC1720" s="67"/>
      <c r="AD1720" s="67"/>
      <c r="AE1720" s="67"/>
      <c r="AF1720" s="67"/>
      <c r="AG1720" s="67"/>
      <c r="AH1720" s="67"/>
      <c r="AI1720" s="67"/>
      <c r="AK1720" s="67"/>
      <c r="AL1720" s="67"/>
      <c r="AM1720" s="67"/>
      <c r="AN1720" s="63" t="s">
        <v>4951</v>
      </c>
      <c r="AO1720" s="67"/>
      <c r="AP1720" s="67"/>
      <c r="AQ1720" s="67"/>
      <c r="AR1720" s="67"/>
      <c r="AS1720" s="67"/>
      <c r="AT1720" s="67"/>
      <c r="AU1720" s="67"/>
      <c r="AV1720" s="67"/>
      <c r="AW1720" s="67"/>
      <c r="AX1720" s="67"/>
      <c r="AY1720" s="67"/>
      <c r="AZ1720" s="37" t="str">
        <f>IFERROR(IF(COUNTA(H1720,I1720,J1720)=3,DATE(J1720,MATCH(I1720,{"Jan";"Feb";"Mar";"Apr";"May";"Jun";"Jul";"Aug";"Sep";"Oct";"Nov";"Dec"},0),H1720),""),"")</f>
        <v/>
      </c>
    </row>
    <row r="1721" spans="1:79" x14ac:dyDescent="0.25">
      <c r="A1721" s="51"/>
      <c r="B1721" s="90" t="str">
        <f ca="1">BA1721&amp;BB1721&amp;BC1721&amp;BD1721&amp;BE1721&amp;BF1721&amp;BG1721&amp;BH1721&amp;BI1721&amp;BJ1721&amp;BK1721&amp;BL1721&amp;BM1721</f>
        <v/>
      </c>
      <c r="C1721" s="91"/>
      <c r="D1721" s="91"/>
      <c r="E1721" s="91"/>
      <c r="F1721" s="91"/>
      <c r="G1721" s="91"/>
      <c r="H1721" s="91"/>
      <c r="I1721" s="91"/>
      <c r="J1721" s="91"/>
      <c r="K1721" s="91"/>
      <c r="L1721" s="91"/>
      <c r="M1721" s="91"/>
      <c r="N1721" s="91"/>
      <c r="O1721" s="91"/>
      <c r="P1721" s="91"/>
      <c r="Q1721" s="51"/>
      <c r="R1721" s="67"/>
      <c r="S1721" s="67"/>
      <c r="T1721" s="67"/>
      <c r="U1721" s="67"/>
      <c r="V1721" s="67"/>
      <c r="W1721" s="67"/>
      <c r="X1721" s="67"/>
      <c r="Y1721" s="67"/>
      <c r="Z1721" s="67"/>
      <c r="AA1721" s="67"/>
      <c r="AB1721" s="67"/>
      <c r="AC1721" s="67"/>
      <c r="AD1721" s="67"/>
      <c r="AE1721" s="67"/>
      <c r="AF1721" s="67"/>
      <c r="AG1721" s="67"/>
      <c r="AH1721" s="67"/>
      <c r="AI1721" s="67"/>
      <c r="AK1721" s="67"/>
      <c r="AL1721" s="67"/>
      <c r="AM1721" s="67"/>
      <c r="AN1721" s="63" t="s">
        <v>4952</v>
      </c>
      <c r="AO1721" s="67"/>
      <c r="AP1721" s="67"/>
      <c r="AQ1721" s="67"/>
      <c r="AR1721" s="67"/>
      <c r="AS1721" s="67"/>
      <c r="AT1721" s="67"/>
      <c r="AU1721" s="67"/>
      <c r="AV1721" s="67"/>
      <c r="AW1721" s="67"/>
      <c r="AX1721" s="67"/>
      <c r="AY1721" s="67"/>
      <c r="AZ1721" s="37" t="str">
        <f>IFERROR(IF(COUNTA(H1721,I1721,J1721)=3,DATE(J1721,MATCH(I1721,{"Jan";"Feb";"Mar";"Apr";"May";"Jun";"Jul";"Aug";"Sep";"Oct";"Nov";"Dec"},0),H1721),""),"")</f>
        <v/>
      </c>
      <c r="BA1721" s="37" t="str">
        <f>IF(AND(C1673="",H1719="",C1719&lt;&gt;""),"Please enter a complete visit or assessment date.  ","")</f>
        <v/>
      </c>
      <c r="BB1721" s="37" t="str">
        <f>IF(C1719="","",IF(AND(COUNTA(C1673,D1673,E1673)&gt;1,COUNTA(C1673,D1673,E1673)&lt;3),"Please enter a complete visit date.  ",IF(COUNTA(C1673,D1673,E1673)=0,"",IF(COUNTIF(AN$2:AN$7306,C1673&amp;D1673&amp;E1673)&gt;0,"","Enter a valid visit date.  "))))</f>
        <v/>
      </c>
      <c r="BC1721" s="37" t="str">
        <f>IF(AND(COUNTA(H1719,I1719,J1719)&gt;1,COUNTA(H1719,I1719,J1719)&lt;3),"Please enter a complete assessment date.  ",IF(COUNTA(H1719,I1719,J1719)=0,"",IF(COUNTIF(AN$2:AN$7306,H1719&amp;I1719&amp;J1719)&gt;0,"","Enter a valid assessment date.  ")))</f>
        <v/>
      </c>
      <c r="BD1721" s="37" t="str">
        <f t="shared" ref="BD1721" si="853">IF(AND(C1719="",H1719&amp;I1719&amp;H1719&amp;J1719&lt;&gt;""),"Information on this lesion exists, but no evaluation result is entered.  ","")</f>
        <v/>
      </c>
      <c r="BE1721" s="37" t="str">
        <f ca="1">IF(C1719="","",IF(AZ1673="","",IF(AZ1673&gt;NOW(),"Visit date is in the future.  ","")))</f>
        <v/>
      </c>
      <c r="BF1721" s="37" t="str">
        <f t="shared" ref="BF1721" ca="1" si="854">IF(AZ1719&lt;&gt;"",IF(AZ1719&gt;NOW(),"Assessment date is in the future.  ",""),"")</f>
        <v/>
      </c>
      <c r="BG1721" s="37" t="str">
        <f t="shared" ref="BG1721" si="855">IF(AND(C1719&lt;&gt;"",F1719&lt;&gt;""),"The result cannot be provided if indicated as Not Done.  ","")</f>
        <v/>
      </c>
      <c r="BH1721" s="37" t="str">
        <f>IF(AZ1673="","",IF(AZ1673&lt;=AZ1667,"Visit date is not after visit or assessment dates in the prior visit.  ",""))</f>
        <v/>
      </c>
      <c r="BI1721" s="37" t="str">
        <f>IF(AZ1719&lt;&gt;"",IF(AZ1719&lt;=AZ1667,"Assessment date is not after visit or assessment dates in the prior visit.  ",""),"")</f>
        <v/>
      </c>
      <c r="BJ1721" s="37" t="str">
        <f>IF(AND(C1670="",OR(C1719&lt;&gt;"",F1719&lt;&gt;"")),"The Visit ID is missing.  ","")</f>
        <v/>
      </c>
      <c r="BK1721" s="37" t="str">
        <f>IF(AND(OR(C1719&lt;&gt;"",F1719&lt;&gt;""),C$61=""),"No V0 lesion information exists for this same lesion (if you are adding a NEW lesion, go to New Lesion section).  ","")</f>
        <v/>
      </c>
      <c r="BL1721" s="37" t="str">
        <f t="shared" ref="BL1721" si="856">IF(AND(C1719&lt;&gt;"",D1719=""),"Select a Unit.  ","")</f>
        <v/>
      </c>
      <c r="BM1721" s="37" t="str">
        <f>IF(AND(C1719&lt;&gt;"",COUNTIF(AJ$2:AJ$21,C1670)&gt;1),"Visit ID already used.  ","")</f>
        <v/>
      </c>
      <c r="CA1721" s="37" t="e">
        <f ca="1">IF(BA1721&amp;BB1721&amp;BC1721&amp;BD1721&amp;BE1721&amp;BF1721&amp;BG1721&amp;BH1721&amp;BI1721&amp;BJ1721&amp;BK1721&amp;BL1721&amp;BM1721&amp;BN1721&amp;BO1721&amp;BP1721&amp;BQ1721&amp;BR1721&amp;BS1721&amp;BT1721&amp;BU1721&amp;#REF!&amp;BW1721&amp;BX1721&amp;BY1721&amp;BZ1721&lt;&gt;"","V11Issue","V11Clean")</f>
        <v>#REF!</v>
      </c>
    </row>
    <row r="1722" spans="1:79" x14ac:dyDescent="0.25">
      <c r="A1722" s="51"/>
      <c r="B1722" s="91"/>
      <c r="C1722" s="91"/>
      <c r="D1722" s="91"/>
      <c r="E1722" s="91"/>
      <c r="F1722" s="91"/>
      <c r="G1722" s="91"/>
      <c r="H1722" s="91"/>
      <c r="I1722" s="91"/>
      <c r="J1722" s="91"/>
      <c r="K1722" s="91"/>
      <c r="L1722" s="91"/>
      <c r="M1722" s="91"/>
      <c r="N1722" s="91"/>
      <c r="O1722" s="91"/>
      <c r="P1722" s="91"/>
      <c r="Q1722" s="51"/>
      <c r="R1722" s="67"/>
      <c r="S1722" s="67"/>
      <c r="T1722" s="67"/>
      <c r="U1722" s="67"/>
      <c r="V1722" s="67"/>
      <c r="W1722" s="67"/>
      <c r="X1722" s="67"/>
      <c r="Y1722" s="67"/>
      <c r="Z1722" s="67"/>
      <c r="AA1722" s="67"/>
      <c r="AB1722" s="67"/>
      <c r="AC1722" s="67"/>
      <c r="AD1722" s="67"/>
      <c r="AE1722" s="67"/>
      <c r="AF1722" s="67"/>
      <c r="AG1722" s="67"/>
      <c r="AH1722" s="67"/>
      <c r="AI1722" s="67"/>
      <c r="AK1722" s="67"/>
      <c r="AL1722" s="67"/>
      <c r="AM1722" s="67"/>
      <c r="AN1722" s="63" t="s">
        <v>4953</v>
      </c>
      <c r="AO1722" s="67"/>
      <c r="AP1722" s="67"/>
      <c r="AQ1722" s="67"/>
      <c r="AR1722" s="67"/>
      <c r="AS1722" s="67"/>
      <c r="AT1722" s="67"/>
      <c r="AU1722" s="67"/>
      <c r="AV1722" s="67"/>
      <c r="AW1722" s="67"/>
      <c r="AX1722" s="67"/>
      <c r="AY1722" s="67"/>
      <c r="AZ1722" s="37" t="str">
        <f>IFERROR(IF(COUNTA(H1722,I1722,J1722)=3,DATE(J1722,MATCH(I1722,{"Jan";"Feb";"Mar";"Apr";"May";"Jun";"Jul";"Aug";"Sep";"Oct";"Nov";"Dec"},0),H1722),""),"")</f>
        <v/>
      </c>
    </row>
    <row r="1723" spans="1:79" x14ac:dyDescent="0.25">
      <c r="A1723" s="51"/>
      <c r="B1723" s="4"/>
      <c r="C1723" s="25"/>
      <c r="D1723" s="25"/>
      <c r="E1723" s="25"/>
      <c r="F1723" s="25"/>
      <c r="G1723" s="4"/>
      <c r="H1723" s="19" t="s">
        <v>92</v>
      </c>
      <c r="I1723" s="4"/>
      <c r="J1723" s="4"/>
      <c r="K1723" s="4"/>
      <c r="L1723" s="51"/>
      <c r="M1723" s="4"/>
      <c r="N1723" s="4"/>
      <c r="O1723" s="4"/>
      <c r="P1723" s="4"/>
      <c r="Q1723" s="51"/>
      <c r="R1723" s="67"/>
      <c r="S1723" s="67"/>
      <c r="T1723" s="67"/>
      <c r="U1723" s="67"/>
      <c r="V1723" s="67"/>
      <c r="W1723" s="67"/>
      <c r="X1723" s="67"/>
      <c r="Y1723" s="67"/>
      <c r="Z1723" s="67"/>
      <c r="AA1723" s="67"/>
      <c r="AB1723" s="67"/>
      <c r="AC1723" s="67"/>
      <c r="AD1723" s="67"/>
      <c r="AE1723" s="67"/>
      <c r="AF1723" s="67"/>
      <c r="AG1723" s="67"/>
      <c r="AH1723" s="67"/>
      <c r="AI1723" s="67"/>
      <c r="AK1723" s="67"/>
      <c r="AL1723" s="67"/>
      <c r="AM1723" s="67"/>
      <c r="AN1723" s="63" t="s">
        <v>4954</v>
      </c>
      <c r="AO1723" s="67"/>
      <c r="AP1723" s="67"/>
      <c r="AQ1723" s="67"/>
      <c r="AR1723" s="67"/>
      <c r="AS1723" s="67"/>
      <c r="AT1723" s="67"/>
      <c r="AU1723" s="67"/>
      <c r="AV1723" s="67"/>
      <c r="AW1723" s="67"/>
      <c r="AX1723" s="67"/>
      <c r="AY1723" s="67"/>
      <c r="AZ1723" s="37" t="str">
        <f>IFERROR(IF(COUNTA(H1723,I1723,J1723)=3,DATE(J1723,MATCH(I1723,{"Jan";"Feb";"Mar";"Apr";"May";"Jun";"Jul";"Aug";"Sep";"Oct";"Nov";"Dec"},0),H1723),""),"")</f>
        <v/>
      </c>
    </row>
    <row r="1724" spans="1:79" x14ac:dyDescent="0.25">
      <c r="A1724" s="51"/>
      <c r="B1724" s="4"/>
      <c r="C1724" s="25" t="s">
        <v>35</v>
      </c>
      <c r="D1724" s="25" t="s">
        <v>36</v>
      </c>
      <c r="E1724" s="25"/>
      <c r="F1724" s="25" t="s">
        <v>315</v>
      </c>
      <c r="G1724" s="4"/>
      <c r="H1724" s="25" t="s">
        <v>47</v>
      </c>
      <c r="I1724" s="25" t="s">
        <v>48</v>
      </c>
      <c r="J1724" s="25" t="s">
        <v>49</v>
      </c>
      <c r="K1724" s="4"/>
      <c r="L1724" s="51"/>
      <c r="M1724" s="4"/>
      <c r="N1724" s="4"/>
      <c r="O1724" s="4"/>
      <c r="P1724" s="4"/>
      <c r="Q1724" s="51"/>
      <c r="R1724" s="67"/>
      <c r="S1724" s="67"/>
      <c r="T1724" s="67"/>
      <c r="U1724" s="67"/>
      <c r="V1724" s="67"/>
      <c r="W1724" s="67"/>
      <c r="X1724" s="67"/>
      <c r="Y1724" s="67"/>
      <c r="Z1724" s="67"/>
      <c r="AA1724" s="67"/>
      <c r="AB1724" s="67"/>
      <c r="AC1724" s="67"/>
      <c r="AD1724" s="67"/>
      <c r="AE1724" s="67"/>
      <c r="AF1724" s="67"/>
      <c r="AG1724" s="67"/>
      <c r="AH1724" s="67"/>
      <c r="AI1724" s="67"/>
      <c r="AK1724" s="67"/>
      <c r="AL1724" s="67"/>
      <c r="AM1724" s="67"/>
      <c r="AN1724" s="63" t="s">
        <v>4955</v>
      </c>
      <c r="AO1724" s="67"/>
      <c r="AP1724" s="67"/>
      <c r="AQ1724" s="67"/>
      <c r="AR1724" s="67"/>
      <c r="AS1724" s="67"/>
      <c r="AT1724" s="67"/>
      <c r="AU1724" s="67"/>
      <c r="AV1724" s="67"/>
      <c r="AW1724" s="67"/>
      <c r="AX1724" s="67"/>
      <c r="AY1724" s="67"/>
      <c r="AZ1724" s="37" t="str">
        <f>IFERROR(IF(COUNTA(H1724,I1724,J1724)=3,DATE(J1724,MATCH(I1724,{"Jan";"Feb";"Mar";"Apr";"May";"Jun";"Jul";"Aug";"Sep";"Oct";"Nov";"Dec"},0),H1724),""),"")</f>
        <v/>
      </c>
    </row>
    <row r="1725" spans="1:79" x14ac:dyDescent="0.25">
      <c r="A1725" s="51"/>
      <c r="B1725" s="34" t="str">
        <f xml:space="preserve"> C1670&amp;"  Target Lesion (T9)"</f>
        <v>V11  Target Lesion (T9)</v>
      </c>
      <c r="C1725" s="16"/>
      <c r="D1725" s="15" t="s">
        <v>9</v>
      </c>
      <c r="E1725" s="4"/>
      <c r="F1725" s="17"/>
      <c r="G1725" s="4"/>
      <c r="H1725" s="32"/>
      <c r="I1725" s="32"/>
      <c r="J1725" s="32"/>
      <c r="K1725" s="4"/>
      <c r="L1725" s="51"/>
      <c r="M1725" s="51"/>
      <c r="N1725" s="51"/>
      <c r="O1725" s="51"/>
      <c r="P1725" s="51"/>
      <c r="Q1725" s="51"/>
      <c r="R1725" s="67"/>
      <c r="S1725" s="67"/>
      <c r="T1725" s="67"/>
      <c r="U1725" s="67"/>
      <c r="V1725" s="67"/>
      <c r="W1725" s="67"/>
      <c r="X1725" s="67"/>
      <c r="Y1725" s="67"/>
      <c r="Z1725" s="67"/>
      <c r="AA1725" s="67"/>
      <c r="AB1725" s="67"/>
      <c r="AC1725" s="67"/>
      <c r="AD1725" s="67"/>
      <c r="AE1725" s="67"/>
      <c r="AF1725" s="67"/>
      <c r="AG1725" s="67"/>
      <c r="AH1725" s="67"/>
      <c r="AI1725" s="67"/>
      <c r="AK1725" s="67"/>
      <c r="AL1725" s="67"/>
      <c r="AM1725" s="67"/>
      <c r="AN1725" s="63" t="s">
        <v>4956</v>
      </c>
      <c r="AO1725" s="67"/>
      <c r="AP1725" s="67"/>
      <c r="AQ1725" s="67"/>
      <c r="AR1725" s="67"/>
      <c r="AS1725" s="67"/>
      <c r="AT1725" s="67"/>
      <c r="AU1725" s="67"/>
      <c r="AV1725" s="67"/>
      <c r="AW1725" s="67"/>
      <c r="AX1725" s="67"/>
      <c r="AY1725" s="67"/>
      <c r="AZ1725" s="37" t="str">
        <f>IFERROR(IF(COUNTA(H1725,I1725,J1725)=3,DATE(J1725,MATCH(I1725,{"Jan";"Feb";"Mar";"Apr";"May";"Jun";"Jul";"Aug";"Sep";"Oct";"Nov";"Dec"},0),H1725),""),"")</f>
        <v/>
      </c>
    </row>
    <row r="1726" spans="1:79" x14ac:dyDescent="0.25">
      <c r="A1726" s="51"/>
      <c r="B1726" s="23" t="s">
        <v>1821</v>
      </c>
      <c r="C1726" s="23" t="s">
        <v>1822</v>
      </c>
      <c r="D1726" s="23" t="s">
        <v>1823</v>
      </c>
      <c r="E1726" s="26"/>
      <c r="F1726" s="23" t="s">
        <v>1824</v>
      </c>
      <c r="G1726" s="26"/>
      <c r="H1726" s="23" t="s">
        <v>1825</v>
      </c>
      <c r="I1726" s="23" t="s">
        <v>1826</v>
      </c>
      <c r="J1726" s="23" t="s">
        <v>1827</v>
      </c>
      <c r="K1726" s="4"/>
      <c r="L1726" s="27"/>
      <c r="M1726" s="28"/>
      <c r="N1726" s="27"/>
      <c r="O1726" s="28"/>
      <c r="P1726" s="27"/>
      <c r="Q1726" s="51"/>
      <c r="R1726" s="67"/>
      <c r="S1726" s="67"/>
      <c r="T1726" s="67"/>
      <c r="U1726" s="67"/>
      <c r="V1726" s="67"/>
      <c r="W1726" s="67"/>
      <c r="X1726" s="67"/>
      <c r="Y1726" s="67"/>
      <c r="Z1726" s="67"/>
      <c r="AA1726" s="67"/>
      <c r="AB1726" s="67"/>
      <c r="AC1726" s="67"/>
      <c r="AD1726" s="67"/>
      <c r="AE1726" s="67"/>
      <c r="AF1726" s="67"/>
      <c r="AG1726" s="67"/>
      <c r="AH1726" s="67"/>
      <c r="AI1726" s="67"/>
      <c r="AK1726" s="67"/>
      <c r="AL1726" s="67"/>
      <c r="AM1726" s="67"/>
      <c r="AN1726" s="63" t="s">
        <v>4957</v>
      </c>
      <c r="AO1726" s="67"/>
      <c r="AP1726" s="67"/>
      <c r="AQ1726" s="67"/>
      <c r="AR1726" s="67"/>
      <c r="AS1726" s="67"/>
      <c r="AT1726" s="67"/>
      <c r="AU1726" s="67"/>
      <c r="AV1726" s="67"/>
      <c r="AW1726" s="67"/>
      <c r="AX1726" s="67"/>
      <c r="AY1726" s="67"/>
      <c r="AZ1726" s="37" t="str">
        <f>IFERROR(IF(COUNTA(H1726,I1726,J1726)=3,DATE(J1726,MATCH(I1726,{"Jan";"Feb";"Mar";"Apr";"May";"Jun";"Jul";"Aug";"Sep";"Oct";"Nov";"Dec"},0),H1726),""),"")</f>
        <v/>
      </c>
    </row>
    <row r="1727" spans="1:79" x14ac:dyDescent="0.25">
      <c r="A1727" s="51"/>
      <c r="B1727" s="90" t="str">
        <f ca="1">BA1727&amp;BB1727&amp;BC1727&amp;BD1727&amp;BE1727&amp;BF1727&amp;BG1727&amp;BH1727&amp;BI1727&amp;BJ1727&amp;BK1727&amp;BL1727&amp;BM1727</f>
        <v/>
      </c>
      <c r="C1727" s="91"/>
      <c r="D1727" s="91"/>
      <c r="E1727" s="91"/>
      <c r="F1727" s="91"/>
      <c r="G1727" s="91"/>
      <c r="H1727" s="91"/>
      <c r="I1727" s="91"/>
      <c r="J1727" s="91"/>
      <c r="K1727" s="91"/>
      <c r="L1727" s="91"/>
      <c r="M1727" s="91"/>
      <c r="N1727" s="91"/>
      <c r="O1727" s="91"/>
      <c r="P1727" s="91"/>
      <c r="Q1727" s="51"/>
      <c r="R1727" s="67"/>
      <c r="S1727" s="67"/>
      <c r="T1727" s="67"/>
      <c r="U1727" s="67"/>
      <c r="V1727" s="67"/>
      <c r="W1727" s="67"/>
      <c r="X1727" s="67"/>
      <c r="Y1727" s="67"/>
      <c r="Z1727" s="67"/>
      <c r="AA1727" s="67"/>
      <c r="AB1727" s="67"/>
      <c r="AC1727" s="67"/>
      <c r="AD1727" s="67"/>
      <c r="AE1727" s="67"/>
      <c r="AF1727" s="67"/>
      <c r="AG1727" s="67"/>
      <c r="AH1727" s="67"/>
      <c r="AI1727" s="67"/>
      <c r="AK1727" s="67"/>
      <c r="AL1727" s="67"/>
      <c r="AM1727" s="67"/>
      <c r="AN1727" s="63" t="s">
        <v>4958</v>
      </c>
      <c r="AO1727" s="67"/>
      <c r="AP1727" s="67"/>
      <c r="AQ1727" s="67"/>
      <c r="AR1727" s="67"/>
      <c r="AS1727" s="67"/>
      <c r="AT1727" s="67"/>
      <c r="AU1727" s="67"/>
      <c r="AV1727" s="67"/>
      <c r="AW1727" s="67"/>
      <c r="AX1727" s="67"/>
      <c r="AY1727" s="67"/>
      <c r="AZ1727" s="37" t="str">
        <f>IFERROR(IF(COUNTA(H1727,I1727,J1727)=3,DATE(J1727,MATCH(I1727,{"Jan";"Feb";"Mar";"Apr";"May";"Jun";"Jul";"Aug";"Sep";"Oct";"Nov";"Dec"},0),H1727),""),"")</f>
        <v/>
      </c>
      <c r="BA1727" s="37" t="str">
        <f>IF(AND(C1673="",H1725="",C1725&lt;&gt;""),"Please enter a complete visit or assessment date.  ","")</f>
        <v/>
      </c>
      <c r="BB1727" s="37" t="str">
        <f>IF(C1725="","",IF(AND(COUNTA(C1673,D1673,E1673)&gt;1,COUNTA(C1673,D1673,E1673)&lt;3),"Please enter a complete visit date.  ",IF(COUNTA(C1673,D1673,E1673)=0,"",IF(COUNTIF(AN$2:AN$7306,C1673&amp;D1673&amp;E1673)&gt;0,"","Enter a valid visit date.  "))))</f>
        <v/>
      </c>
      <c r="BC1727" s="37" t="str">
        <f>IF(AND(COUNTA(H1725,I1725,J1725)&gt;1,COUNTA(H1725,I1725,J1725)&lt;3),"Please enter a complete assessment date.  ",IF(COUNTA(H1725,I1725,J1725)=0,"",IF(COUNTIF(AN$2:AN$7306,H1725&amp;I1725&amp;J1725)&gt;0,"","Enter a valid assessment date.  ")))</f>
        <v/>
      </c>
      <c r="BD1727" s="37" t="str">
        <f t="shared" ref="BD1727" si="857">IF(AND(C1725="",H1725&amp;I1725&amp;H1725&amp;J1725&lt;&gt;""),"Information on this lesion exists, but no evaluation result is entered.  ","")</f>
        <v/>
      </c>
      <c r="BE1727" s="37" t="str">
        <f ca="1">IF(C1725="","",IF(AZ1673="","",IF(AZ1673&gt;NOW(),"Visit date is in the future.  ","")))</f>
        <v/>
      </c>
      <c r="BF1727" s="37" t="str">
        <f t="shared" ref="BF1727" ca="1" si="858">IF(AZ1725&lt;&gt;"",IF(AZ1725&gt;NOW(),"Assessment date is in the future.  ",""),"")</f>
        <v/>
      </c>
      <c r="BG1727" s="37" t="str">
        <f t="shared" ref="BG1727" si="859">IF(AND(C1725&lt;&gt;"",F1725&lt;&gt;""),"The result cannot be provided if indicated as Not Done.  ","")</f>
        <v/>
      </c>
      <c r="BH1727" s="37" t="str">
        <f>IF(AZ1673="","",IF(AZ1673&lt;=AZ1667,"Visit date is not after visit or assessment dates in the prior visit.  ",""))</f>
        <v/>
      </c>
      <c r="BI1727" s="37" t="str">
        <f>IF(AZ1725&lt;&gt;"",IF(AZ1725&lt;=AZ1667,"Assessment date is not after visit or assessment dates in the prior visit.  ",""),"")</f>
        <v/>
      </c>
      <c r="BJ1727" s="37" t="str">
        <f>IF(AND(C1670="",OR(C1725&lt;&gt;"",F1725&lt;&gt;"")),"The Visit ID is missing.  ","")</f>
        <v/>
      </c>
      <c r="BK1727" s="37" t="str">
        <f>IF(AND(OR(C1725&lt;&gt;"",F1725&lt;&gt;""),C$67=""),"No V0 lesion information exists for this same lesion (if you are adding a NEW lesion, go to New Lesion section).  ","")</f>
        <v/>
      </c>
      <c r="BL1727" s="37" t="str">
        <f t="shared" ref="BL1727" si="860">IF(AND(C1725&lt;&gt;"",D1725=""),"Select a Unit.  ","")</f>
        <v/>
      </c>
      <c r="BM1727" s="37" t="str">
        <f>IF(AND(C1725&lt;&gt;"",COUNTIF(AJ$2:AJ$21,C1670)&gt;1),"Visit ID already used.  ","")</f>
        <v/>
      </c>
      <c r="CA1727" s="37" t="e">
        <f ca="1">IF(BA1727&amp;BB1727&amp;BC1727&amp;BD1727&amp;BE1727&amp;BF1727&amp;BG1727&amp;BH1727&amp;BI1727&amp;BJ1727&amp;BK1727&amp;BL1727&amp;BM1727&amp;BN1727&amp;BO1727&amp;BP1727&amp;BQ1727&amp;BR1727&amp;BS1727&amp;BT1727&amp;BU1727&amp;#REF!&amp;BW1727&amp;BX1727&amp;BY1727&amp;BZ1727&lt;&gt;"","V11Issue","V11Clean")</f>
        <v>#REF!</v>
      </c>
    </row>
    <row r="1728" spans="1:79" x14ac:dyDescent="0.25">
      <c r="A1728" s="51"/>
      <c r="B1728" s="91"/>
      <c r="C1728" s="91"/>
      <c r="D1728" s="91"/>
      <c r="E1728" s="91"/>
      <c r="F1728" s="91"/>
      <c r="G1728" s="91"/>
      <c r="H1728" s="91"/>
      <c r="I1728" s="91"/>
      <c r="J1728" s="91"/>
      <c r="K1728" s="91"/>
      <c r="L1728" s="91"/>
      <c r="M1728" s="91"/>
      <c r="N1728" s="91"/>
      <c r="O1728" s="91"/>
      <c r="P1728" s="91"/>
      <c r="Q1728" s="51"/>
      <c r="R1728" s="67"/>
      <c r="S1728" s="67"/>
      <c r="T1728" s="67"/>
      <c r="U1728" s="67"/>
      <c r="V1728" s="67"/>
      <c r="W1728" s="67"/>
      <c r="X1728" s="67"/>
      <c r="Y1728" s="67"/>
      <c r="Z1728" s="67"/>
      <c r="AA1728" s="67"/>
      <c r="AB1728" s="67"/>
      <c r="AC1728" s="67"/>
      <c r="AD1728" s="67"/>
      <c r="AE1728" s="67"/>
      <c r="AF1728" s="67"/>
      <c r="AG1728" s="67"/>
      <c r="AH1728" s="67"/>
      <c r="AI1728" s="67"/>
      <c r="AK1728" s="67"/>
      <c r="AL1728" s="67"/>
      <c r="AM1728" s="67"/>
      <c r="AN1728" s="63" t="s">
        <v>4959</v>
      </c>
      <c r="AO1728" s="67"/>
      <c r="AP1728" s="67"/>
      <c r="AQ1728" s="67"/>
      <c r="AR1728" s="67"/>
      <c r="AS1728" s="67"/>
      <c r="AT1728" s="67"/>
      <c r="AU1728" s="67"/>
      <c r="AV1728" s="67"/>
      <c r="AW1728" s="67"/>
      <c r="AX1728" s="67"/>
      <c r="AY1728" s="67"/>
      <c r="AZ1728" s="37" t="str">
        <f>IFERROR(IF(COUNTA(H1728,I1728,J1728)=3,DATE(J1728,MATCH(I1728,{"Jan";"Feb";"Mar";"Apr";"May";"Jun";"Jul";"Aug";"Sep";"Oct";"Nov";"Dec"},0),H1728),""),"")</f>
        <v/>
      </c>
    </row>
    <row r="1729" spans="1:79" x14ac:dyDescent="0.25">
      <c r="A1729" s="51"/>
      <c r="B1729" s="4"/>
      <c r="C1729" s="25"/>
      <c r="D1729" s="25"/>
      <c r="E1729" s="25"/>
      <c r="F1729" s="25"/>
      <c r="G1729" s="4"/>
      <c r="H1729" s="19" t="s">
        <v>92</v>
      </c>
      <c r="I1729" s="4"/>
      <c r="J1729" s="4"/>
      <c r="K1729" s="4"/>
      <c r="L1729" s="51"/>
      <c r="M1729" s="4"/>
      <c r="N1729" s="4"/>
      <c r="O1729" s="4"/>
      <c r="P1729" s="4"/>
      <c r="Q1729" s="51"/>
      <c r="R1729" s="67"/>
      <c r="S1729" s="67"/>
      <c r="T1729" s="67"/>
      <c r="U1729" s="67"/>
      <c r="V1729" s="67"/>
      <c r="W1729" s="67"/>
      <c r="X1729" s="67"/>
      <c r="Y1729" s="67"/>
      <c r="Z1729" s="67"/>
      <c r="AA1729" s="67"/>
      <c r="AB1729" s="67"/>
      <c r="AC1729" s="67"/>
      <c r="AD1729" s="67"/>
      <c r="AE1729" s="67"/>
      <c r="AF1729" s="67"/>
      <c r="AG1729" s="67"/>
      <c r="AH1729" s="67"/>
      <c r="AI1729" s="67"/>
      <c r="AK1729" s="67"/>
      <c r="AL1729" s="67"/>
      <c r="AM1729" s="67"/>
      <c r="AN1729" s="63" t="s">
        <v>4960</v>
      </c>
      <c r="AO1729" s="67"/>
      <c r="AP1729" s="67"/>
      <c r="AQ1729" s="67"/>
      <c r="AR1729" s="67"/>
      <c r="AS1729" s="67"/>
      <c r="AT1729" s="67"/>
      <c r="AU1729" s="67"/>
      <c r="AV1729" s="67"/>
      <c r="AW1729" s="67"/>
      <c r="AX1729" s="67"/>
      <c r="AY1729" s="67"/>
      <c r="AZ1729" s="37" t="str">
        <f>IFERROR(IF(COUNTA(H1729,I1729,J1729)=3,DATE(J1729,MATCH(I1729,{"Jan";"Feb";"Mar";"Apr";"May";"Jun";"Jul";"Aug";"Sep";"Oct";"Nov";"Dec"},0),H1729),""),"")</f>
        <v/>
      </c>
    </row>
    <row r="1730" spans="1:79" x14ac:dyDescent="0.25">
      <c r="A1730" s="51"/>
      <c r="B1730" s="4"/>
      <c r="C1730" s="25" t="s">
        <v>35</v>
      </c>
      <c r="D1730" s="25" t="s">
        <v>36</v>
      </c>
      <c r="E1730" s="25"/>
      <c r="F1730" s="25" t="s">
        <v>315</v>
      </c>
      <c r="G1730" s="4"/>
      <c r="H1730" s="25" t="s">
        <v>47</v>
      </c>
      <c r="I1730" s="25" t="s">
        <v>48</v>
      </c>
      <c r="J1730" s="25" t="s">
        <v>49</v>
      </c>
      <c r="K1730" s="4"/>
      <c r="L1730" s="51"/>
      <c r="M1730" s="4"/>
      <c r="N1730" s="4"/>
      <c r="O1730" s="4"/>
      <c r="P1730" s="4"/>
      <c r="Q1730" s="51"/>
      <c r="R1730" s="67"/>
      <c r="S1730" s="67"/>
      <c r="T1730" s="67"/>
      <c r="U1730" s="67"/>
      <c r="V1730" s="67"/>
      <c r="W1730" s="67"/>
      <c r="X1730" s="67"/>
      <c r="Y1730" s="67"/>
      <c r="Z1730" s="67"/>
      <c r="AA1730" s="67"/>
      <c r="AB1730" s="67"/>
      <c r="AC1730" s="67"/>
      <c r="AD1730" s="67"/>
      <c r="AE1730" s="67"/>
      <c r="AF1730" s="67"/>
      <c r="AG1730" s="67"/>
      <c r="AH1730" s="67"/>
      <c r="AI1730" s="67"/>
      <c r="AK1730" s="67"/>
      <c r="AL1730" s="67"/>
      <c r="AM1730" s="67"/>
      <c r="AN1730" s="63" t="s">
        <v>4961</v>
      </c>
      <c r="AO1730" s="67"/>
      <c r="AP1730" s="67"/>
      <c r="AQ1730" s="67"/>
      <c r="AR1730" s="67"/>
      <c r="AS1730" s="67"/>
      <c r="AT1730" s="67"/>
      <c r="AU1730" s="67"/>
      <c r="AV1730" s="67"/>
      <c r="AW1730" s="67"/>
      <c r="AX1730" s="67"/>
      <c r="AY1730" s="67"/>
      <c r="AZ1730" s="37" t="str">
        <f>IFERROR(IF(COUNTA(H1730,I1730,J1730)=3,DATE(J1730,MATCH(I1730,{"Jan";"Feb";"Mar";"Apr";"May";"Jun";"Jul";"Aug";"Sep";"Oct";"Nov";"Dec"},0),H1730),""),"")</f>
        <v/>
      </c>
    </row>
    <row r="1731" spans="1:79" x14ac:dyDescent="0.25">
      <c r="A1731" s="51"/>
      <c r="B1731" s="34" t="str">
        <f xml:space="preserve"> C1670&amp;" Target Lesion (T10)"</f>
        <v>V11 Target Lesion (T10)</v>
      </c>
      <c r="C1731" s="16"/>
      <c r="D1731" s="15" t="s">
        <v>9</v>
      </c>
      <c r="E1731" s="4"/>
      <c r="F1731" s="17"/>
      <c r="G1731" s="4"/>
      <c r="H1731" s="32"/>
      <c r="I1731" s="32"/>
      <c r="J1731" s="32"/>
      <c r="K1731" s="4"/>
      <c r="L1731" s="51"/>
      <c r="M1731" s="51"/>
      <c r="N1731" s="51"/>
      <c r="O1731" s="51"/>
      <c r="P1731" s="51"/>
      <c r="Q1731" s="51"/>
      <c r="R1731" s="67"/>
      <c r="S1731" s="67"/>
      <c r="T1731" s="67"/>
      <c r="U1731" s="67"/>
      <c r="V1731" s="67"/>
      <c r="W1731" s="67"/>
      <c r="X1731" s="67"/>
      <c r="Y1731" s="67"/>
      <c r="Z1731" s="67"/>
      <c r="AA1731" s="67"/>
      <c r="AB1731" s="67"/>
      <c r="AC1731" s="67"/>
      <c r="AD1731" s="67"/>
      <c r="AE1731" s="67"/>
      <c r="AF1731" s="67"/>
      <c r="AG1731" s="67"/>
      <c r="AH1731" s="67"/>
      <c r="AI1731" s="67"/>
      <c r="AK1731" s="67"/>
      <c r="AL1731" s="67"/>
      <c r="AM1731" s="67"/>
      <c r="AN1731" s="63" t="s">
        <v>4962</v>
      </c>
      <c r="AO1731" s="67"/>
      <c r="AP1731" s="67"/>
      <c r="AQ1731" s="67"/>
      <c r="AR1731" s="67"/>
      <c r="AS1731" s="67"/>
      <c r="AT1731" s="67"/>
      <c r="AU1731" s="67"/>
      <c r="AV1731" s="67"/>
      <c r="AW1731" s="67"/>
      <c r="AX1731" s="67"/>
      <c r="AY1731" s="67"/>
      <c r="AZ1731" s="37" t="str">
        <f>IFERROR(IF(COUNTA(H1731,I1731,J1731)=3,DATE(J1731,MATCH(I1731,{"Jan";"Feb";"Mar";"Apr";"May";"Jun";"Jul";"Aug";"Sep";"Oct";"Nov";"Dec"},0),H1731),""),"")</f>
        <v/>
      </c>
    </row>
    <row r="1732" spans="1:79" x14ac:dyDescent="0.25">
      <c r="A1732" s="51"/>
      <c r="B1732" s="23" t="s">
        <v>1828</v>
      </c>
      <c r="C1732" s="23" t="s">
        <v>1829</v>
      </c>
      <c r="D1732" s="23" t="s">
        <v>1830</v>
      </c>
      <c r="E1732" s="26"/>
      <c r="F1732" s="23" t="s">
        <v>1831</v>
      </c>
      <c r="G1732" s="26"/>
      <c r="H1732" s="23" t="s">
        <v>1832</v>
      </c>
      <c r="I1732" s="23" t="s">
        <v>1833</v>
      </c>
      <c r="J1732" s="23" t="s">
        <v>1834</v>
      </c>
      <c r="K1732" s="4"/>
      <c r="L1732" s="27"/>
      <c r="M1732" s="28"/>
      <c r="N1732" s="27"/>
      <c r="O1732" s="28"/>
      <c r="P1732" s="27"/>
      <c r="Q1732" s="51"/>
      <c r="R1732" s="67"/>
      <c r="S1732" s="67"/>
      <c r="T1732" s="67"/>
      <c r="U1732" s="67"/>
      <c r="V1732" s="67"/>
      <c r="W1732" s="67"/>
      <c r="X1732" s="67"/>
      <c r="Y1732" s="67"/>
      <c r="Z1732" s="67"/>
      <c r="AA1732" s="67"/>
      <c r="AB1732" s="67"/>
      <c r="AC1732" s="67"/>
      <c r="AD1732" s="67"/>
      <c r="AE1732" s="67"/>
      <c r="AF1732" s="67"/>
      <c r="AG1732" s="67"/>
      <c r="AH1732" s="67"/>
      <c r="AI1732" s="67"/>
      <c r="AK1732" s="67"/>
      <c r="AL1732" s="67"/>
      <c r="AM1732" s="67"/>
      <c r="AN1732" s="63" t="s">
        <v>4963</v>
      </c>
      <c r="AO1732" s="67"/>
      <c r="AP1732" s="67"/>
      <c r="AQ1732" s="67"/>
      <c r="AR1732" s="67"/>
      <c r="AS1732" s="67"/>
      <c r="AT1732" s="67"/>
      <c r="AU1732" s="67"/>
      <c r="AV1732" s="67"/>
      <c r="AW1732" s="67"/>
      <c r="AX1732" s="67"/>
      <c r="AY1732" s="67"/>
      <c r="AZ1732" s="37" t="str">
        <f>IFERROR(IF(COUNTA(H1732,I1732,J1732)=3,DATE(J1732,MATCH(I1732,{"Jan";"Feb";"Mar";"Apr";"May";"Jun";"Jul";"Aug";"Sep";"Oct";"Nov";"Dec"},0),H1732),""),"")</f>
        <v/>
      </c>
    </row>
    <row r="1733" spans="1:79" x14ac:dyDescent="0.25">
      <c r="A1733" s="51"/>
      <c r="B1733" s="90" t="str">
        <f ca="1">BA1733&amp;BB1733&amp;BC1733&amp;BD1733&amp;BE1733&amp;BF1733&amp;BG1733&amp;BH1733&amp;BI1733&amp;BJ1733&amp;BK1733&amp;BL1733&amp;BM1733</f>
        <v/>
      </c>
      <c r="C1733" s="91"/>
      <c r="D1733" s="91"/>
      <c r="E1733" s="91"/>
      <c r="F1733" s="91"/>
      <c r="G1733" s="91"/>
      <c r="H1733" s="91"/>
      <c r="I1733" s="91"/>
      <c r="J1733" s="91"/>
      <c r="K1733" s="91"/>
      <c r="L1733" s="91"/>
      <c r="M1733" s="91"/>
      <c r="N1733" s="91"/>
      <c r="O1733" s="91"/>
      <c r="P1733" s="91"/>
      <c r="Q1733" s="51"/>
      <c r="R1733" s="67"/>
      <c r="S1733" s="67"/>
      <c r="T1733" s="67"/>
      <c r="U1733" s="67"/>
      <c r="V1733" s="67"/>
      <c r="W1733" s="67"/>
      <c r="X1733" s="67"/>
      <c r="Y1733" s="67"/>
      <c r="Z1733" s="67"/>
      <c r="AA1733" s="67"/>
      <c r="AB1733" s="67"/>
      <c r="AC1733" s="67"/>
      <c r="AD1733" s="67"/>
      <c r="AE1733" s="67"/>
      <c r="AF1733" s="67"/>
      <c r="AG1733" s="67"/>
      <c r="AH1733" s="67"/>
      <c r="AI1733" s="67"/>
      <c r="AK1733" s="67"/>
      <c r="AL1733" s="67"/>
      <c r="AM1733" s="67"/>
      <c r="AN1733" s="63" t="s">
        <v>4964</v>
      </c>
      <c r="AO1733" s="67"/>
      <c r="AP1733" s="67"/>
      <c r="AQ1733" s="67"/>
      <c r="AR1733" s="67"/>
      <c r="AS1733" s="67"/>
      <c r="AT1733" s="67"/>
      <c r="AU1733" s="67"/>
      <c r="AV1733" s="67"/>
      <c r="AW1733" s="67"/>
      <c r="AX1733" s="67"/>
      <c r="AY1733" s="67"/>
      <c r="AZ1733" s="37" t="str">
        <f>IFERROR(IF(COUNTA(H1733,I1733,J1733)=3,DATE(J1733,MATCH(I1733,{"Jan";"Feb";"Mar";"Apr";"May";"Jun";"Jul";"Aug";"Sep";"Oct";"Nov";"Dec"},0),H1733),""),"")</f>
        <v/>
      </c>
      <c r="BA1733" s="37" t="str">
        <f>IF(AND(C1673="",H1731="",C1731&lt;&gt;""),"Please enter a complete visit or assessment date.  ","")</f>
        <v/>
      </c>
      <c r="BB1733" s="37" t="str">
        <f>IF(C1731="","",IF(AND(COUNTA(C1673,D1673,E1673)&gt;1,COUNTA(C1673,D1673,E1673)&lt;3),"Please enter a complete visit date.  ",IF(COUNTA(C1673,D1673,E1673)=0,"",IF(COUNTIF(AN$2:AN$7306,C1673&amp;D1673&amp;E1673)&gt;0,"","Enter a valid visit date.  "))))</f>
        <v/>
      </c>
      <c r="BC1733" s="37" t="str">
        <f>IF(AND(COUNTA(H1731,I1731,J1731)&gt;1,COUNTA(H1731,I1731,J1731)&lt;3),"Please enter a complete assessment date.  ",IF(COUNTA(H1731,I1731,J1731)=0,"",IF(COUNTIF(AN$2:AN$7306,H1731&amp;I1731&amp;J1731)&gt;0,"","Enter a valid assessment date.  ")))</f>
        <v/>
      </c>
      <c r="BD1733" s="37" t="str">
        <f t="shared" ref="BD1733" si="861">IF(AND(C1731="",H1731&amp;I1731&amp;H1731&amp;J1731&lt;&gt;""),"Information on this lesion exists, but no evaluation result is entered.  ","")</f>
        <v/>
      </c>
      <c r="BE1733" s="37" t="str">
        <f ca="1">IF(C1731="","",IF(AZ1673="","",IF(AZ1673&gt;NOW(),"Visit date is in the future.  ","")))</f>
        <v/>
      </c>
      <c r="BF1733" s="37" t="str">
        <f t="shared" ref="BF1733" ca="1" si="862">IF(AZ1731&lt;&gt;"",IF(AZ1731&gt;NOW(),"Assessment date is in the future.  ",""),"")</f>
        <v/>
      </c>
      <c r="BG1733" s="37" t="str">
        <f t="shared" ref="BG1733" si="863">IF(AND(C1731&lt;&gt;"",F1731&lt;&gt;""),"The result cannot be provided if indicated as Not Done.  ","")</f>
        <v/>
      </c>
      <c r="BH1733" s="37" t="str">
        <f>IF(AZ1673="","",IF(AZ1673&lt;=AZ1667,"Visit date is not after visit or assessment dates in the prior visit.  ",""))</f>
        <v/>
      </c>
      <c r="BI1733" s="37" t="str">
        <f>IF(AZ1731&lt;&gt;"",IF(AZ1731&lt;=AZ1667,"Assessment date is not after visit or assessment dates in the prior visit.  ",""),"")</f>
        <v/>
      </c>
      <c r="BJ1733" s="37" t="str">
        <f>IF(AND(C1670="",OR(C1731&lt;&gt;"",F1731&lt;&gt;"")),"The Visit ID is missing.  ","")</f>
        <v/>
      </c>
      <c r="BK1733" s="37" t="str">
        <f>IF(AND(OR(C1731&lt;&gt;"",F1731&lt;&gt;""),C$73=""),"No V0 lesion information exists for this same lesion (if you are adding a NEW lesion, go to New Lesion section).  ","")</f>
        <v/>
      </c>
      <c r="BL1733" s="37" t="str">
        <f t="shared" ref="BL1733" si="864">IF(AND(C1731&lt;&gt;"",D1731=""),"Select a Unit.  ","")</f>
        <v/>
      </c>
      <c r="BM1733" s="37" t="str">
        <f>IF(AND(C1731&lt;&gt;"",COUNTIF(AJ$2:AJ$21,C1670)&gt;1),"Visit ID already used.  ","")</f>
        <v/>
      </c>
      <c r="CA1733" s="37" t="e">
        <f ca="1">IF(BA1733&amp;BB1733&amp;BC1733&amp;BD1733&amp;BE1733&amp;BF1733&amp;BG1733&amp;BH1733&amp;BI1733&amp;BJ1733&amp;BK1733&amp;BL1733&amp;BM1733&amp;BN1733&amp;BO1733&amp;BP1733&amp;BQ1733&amp;BR1733&amp;BS1733&amp;BT1733&amp;BU1733&amp;#REF!&amp;BW1733&amp;BX1733&amp;BY1733&amp;BZ1733&lt;&gt;"","V11Issue","V11Clean")</f>
        <v>#REF!</v>
      </c>
    </row>
    <row r="1734" spans="1:79" x14ac:dyDescent="0.25">
      <c r="A1734" s="51"/>
      <c r="B1734" s="91"/>
      <c r="C1734" s="91"/>
      <c r="D1734" s="91"/>
      <c r="E1734" s="91"/>
      <c r="F1734" s="91"/>
      <c r="G1734" s="91"/>
      <c r="H1734" s="91"/>
      <c r="I1734" s="91"/>
      <c r="J1734" s="91"/>
      <c r="K1734" s="91"/>
      <c r="L1734" s="91"/>
      <c r="M1734" s="91"/>
      <c r="N1734" s="91"/>
      <c r="O1734" s="91"/>
      <c r="P1734" s="91"/>
      <c r="Q1734" s="51"/>
      <c r="R1734" s="67"/>
      <c r="S1734" s="67"/>
      <c r="T1734" s="67"/>
      <c r="U1734" s="67"/>
      <c r="V1734" s="67"/>
      <c r="W1734" s="67"/>
      <c r="X1734" s="67"/>
      <c r="Y1734" s="67"/>
      <c r="Z1734" s="67"/>
      <c r="AA1734" s="67"/>
      <c r="AB1734" s="67"/>
      <c r="AC1734" s="67"/>
      <c r="AD1734" s="67"/>
      <c r="AE1734" s="67"/>
      <c r="AF1734" s="67"/>
      <c r="AG1734" s="67"/>
      <c r="AH1734" s="67"/>
      <c r="AI1734" s="67"/>
      <c r="AK1734" s="67"/>
      <c r="AL1734" s="67"/>
      <c r="AM1734" s="67"/>
      <c r="AN1734" s="63" t="s">
        <v>4965</v>
      </c>
      <c r="AO1734" s="67"/>
      <c r="AP1734" s="67"/>
      <c r="AQ1734" s="67"/>
      <c r="AR1734" s="67"/>
      <c r="AS1734" s="67"/>
      <c r="AT1734" s="67"/>
      <c r="AU1734" s="67"/>
      <c r="AV1734" s="67"/>
      <c r="AW1734" s="67"/>
      <c r="AX1734" s="67"/>
      <c r="AY1734" s="67"/>
      <c r="AZ1734" s="37" t="str">
        <f>IFERROR(IF(COUNTA(H1734,I1734,J1734)=3,DATE(J1734,MATCH(I1734,{"Jan";"Feb";"Mar";"Apr";"May";"Jun";"Jul";"Aug";"Sep";"Oct";"Nov";"Dec"},0),H1734),""),"")</f>
        <v/>
      </c>
    </row>
    <row r="1735" spans="1:79" x14ac:dyDescent="0.25">
      <c r="A1735" s="51"/>
      <c r="B1735" s="51"/>
      <c r="C1735" s="29"/>
      <c r="D1735" s="29"/>
      <c r="E1735" s="29"/>
      <c r="F1735" s="29"/>
      <c r="G1735" s="29"/>
      <c r="H1735" s="29"/>
      <c r="I1735" s="29"/>
      <c r="J1735" s="51"/>
      <c r="K1735" s="51"/>
      <c r="L1735" s="51"/>
      <c r="M1735" s="51"/>
      <c r="N1735" s="51"/>
      <c r="O1735" s="51"/>
      <c r="P1735" s="51"/>
      <c r="Q1735" s="51"/>
      <c r="R1735" s="67"/>
      <c r="S1735" s="67"/>
      <c r="T1735" s="67"/>
      <c r="U1735" s="67"/>
      <c r="V1735" s="67"/>
      <c r="W1735" s="67"/>
      <c r="X1735" s="67"/>
      <c r="Y1735" s="67"/>
      <c r="Z1735" s="67"/>
      <c r="AA1735" s="67"/>
      <c r="AB1735" s="67"/>
      <c r="AC1735" s="67"/>
      <c r="AD1735" s="67"/>
      <c r="AE1735" s="67"/>
      <c r="AF1735" s="67"/>
      <c r="AG1735" s="67"/>
      <c r="AH1735" s="67"/>
      <c r="AI1735" s="67"/>
      <c r="AK1735" s="67"/>
      <c r="AL1735" s="67"/>
      <c r="AM1735" s="67"/>
      <c r="AN1735" s="63" t="s">
        <v>4966</v>
      </c>
      <c r="AO1735" s="67"/>
      <c r="AP1735" s="67"/>
      <c r="AQ1735" s="67"/>
      <c r="AR1735" s="67"/>
      <c r="AS1735" s="67"/>
      <c r="AT1735" s="67"/>
      <c r="AU1735" s="67"/>
      <c r="AV1735" s="67"/>
      <c r="AW1735" s="67"/>
      <c r="AX1735" s="67"/>
      <c r="AY1735" s="67"/>
      <c r="AZ1735" s="37" t="str">
        <f>IFERROR(IF(COUNTA(H1735,I1735,J1735)=3,DATE(J1735,MATCH(I1735,{"Jan";"Feb";"Mar";"Apr";"May";"Jun";"Jul";"Aug";"Sep";"Oct";"Nov";"Dec"},0),H1735),""),"")</f>
        <v/>
      </c>
      <c r="BA1735" s="67"/>
      <c r="BB1735" s="67"/>
    </row>
    <row r="1736" spans="1:79" x14ac:dyDescent="0.25">
      <c r="A1736" s="51"/>
      <c r="B1736" s="51"/>
      <c r="C1736" s="51"/>
      <c r="D1736" s="51"/>
      <c r="E1736" s="51"/>
      <c r="F1736" s="51"/>
      <c r="G1736" s="51"/>
      <c r="H1736" s="19" t="s">
        <v>92</v>
      </c>
      <c r="I1736" s="4"/>
      <c r="J1736" s="4"/>
      <c r="K1736" s="4"/>
      <c r="L1736" s="51"/>
      <c r="M1736" s="51"/>
      <c r="N1736" s="51"/>
      <c r="O1736" s="51"/>
      <c r="P1736" s="51"/>
      <c r="Q1736" s="4"/>
      <c r="AN1736" s="63" t="s">
        <v>4967</v>
      </c>
      <c r="AZ1736" s="37" t="str">
        <f>IFERROR(IF(COUNTA(H1736,I1736,J1736)=3,DATE(J1736,MATCH(I1736,{"Jan";"Feb";"Mar";"Apr";"May";"Jun";"Jul";"Aug";"Sep";"Oct";"Nov";"Dec"},0),H1736),""),"")</f>
        <v/>
      </c>
    </row>
    <row r="1737" spans="1:79" x14ac:dyDescent="0.25">
      <c r="A1737" s="51"/>
      <c r="B1737" s="4"/>
      <c r="C1737" s="25" t="s">
        <v>186</v>
      </c>
      <c r="D1737" s="25"/>
      <c r="E1737" s="25"/>
      <c r="F1737" s="25" t="s">
        <v>315</v>
      </c>
      <c r="G1737" s="4"/>
      <c r="H1737" s="25" t="s">
        <v>47</v>
      </c>
      <c r="I1737" s="25" t="s">
        <v>48</v>
      </c>
      <c r="J1737" s="25" t="s">
        <v>49</v>
      </c>
      <c r="K1737" s="4"/>
      <c r="L1737" s="51"/>
      <c r="M1737" s="51"/>
      <c r="N1737" s="51"/>
      <c r="O1737" s="4"/>
      <c r="P1737" s="4"/>
      <c r="Q1737" s="4"/>
      <c r="AN1737" s="63" t="s">
        <v>4968</v>
      </c>
      <c r="AZ1737" s="37" t="str">
        <f>IFERROR(IF(COUNTA(H1737,I1737,J1737)=3,DATE(J1737,MATCH(I1737,{"Jan";"Feb";"Mar";"Apr";"May";"Jun";"Jul";"Aug";"Sep";"Oct";"Nov";"Dec"},0),H1737),""),"")</f>
        <v/>
      </c>
    </row>
    <row r="1738" spans="1:79" x14ac:dyDescent="0.25">
      <c r="A1738" s="51"/>
      <c r="B1738" s="34" t="str">
        <f xml:space="preserve"> C1670&amp;" Non-Target Lesion (NT1)"</f>
        <v>V11 Non-Target Lesion (NT1)</v>
      </c>
      <c r="C1738" s="74"/>
      <c r="D1738" s="75"/>
      <c r="E1738" s="4"/>
      <c r="F1738" s="17"/>
      <c r="G1738" s="4"/>
      <c r="H1738" s="32"/>
      <c r="I1738" s="32"/>
      <c r="J1738" s="32"/>
      <c r="K1738" s="4"/>
      <c r="L1738" s="51"/>
      <c r="M1738" s="51"/>
      <c r="N1738" s="51"/>
      <c r="O1738" s="4"/>
      <c r="P1738" s="4"/>
      <c r="Q1738" s="4"/>
      <c r="AN1738" s="63" t="s">
        <v>4969</v>
      </c>
      <c r="AZ1738" s="37" t="str">
        <f>IFERROR(IF(COUNTA(H1738,I1738,J1738)=3,DATE(J1738,MATCH(I1738,{"Jan";"Feb";"Mar";"Apr";"May";"Jun";"Jul";"Aug";"Sep";"Oct";"Nov";"Dec"},0),H1738),""),"")</f>
        <v/>
      </c>
    </row>
    <row r="1739" spans="1:79" x14ac:dyDescent="0.25">
      <c r="A1739" s="51"/>
      <c r="B1739" s="23" t="s">
        <v>1835</v>
      </c>
      <c r="C1739" s="23" t="s">
        <v>1836</v>
      </c>
      <c r="D1739" s="23"/>
      <c r="E1739" s="26"/>
      <c r="F1739" s="23" t="s">
        <v>1837</v>
      </c>
      <c r="G1739" s="26"/>
      <c r="H1739" s="23" t="s">
        <v>1838</v>
      </c>
      <c r="I1739" s="23" t="s">
        <v>1839</v>
      </c>
      <c r="J1739" s="23" t="s">
        <v>1840</v>
      </c>
      <c r="K1739" s="4"/>
      <c r="L1739" s="23"/>
      <c r="M1739" s="26"/>
      <c r="N1739" s="23"/>
      <c r="O1739" s="4"/>
      <c r="P1739" s="4"/>
      <c r="Q1739" s="4"/>
      <c r="AN1739" s="63" t="s">
        <v>4970</v>
      </c>
      <c r="AZ1739" s="37" t="str">
        <f>IFERROR(IF(COUNTA(H1739,I1739,J1739)=3,DATE(J1739,MATCH(I1739,{"Jan";"Feb";"Mar";"Apr";"May";"Jun";"Jul";"Aug";"Sep";"Oct";"Nov";"Dec"},0),H1739),""),"")</f>
        <v/>
      </c>
    </row>
    <row r="1740" spans="1:79" x14ac:dyDescent="0.25">
      <c r="A1740" s="51"/>
      <c r="B1740" s="90" t="str">
        <f ca="1">BA1740&amp;BB1740&amp;BC1740&amp;BD1740&amp;BE1740&amp;BF1740&amp;BG1740&amp;BH1740&amp;BI1740&amp;BJ1740&amp;BK1740&amp;BL1740&amp;BM1740</f>
        <v/>
      </c>
      <c r="C1740" s="91"/>
      <c r="D1740" s="91"/>
      <c r="E1740" s="91"/>
      <c r="F1740" s="91"/>
      <c r="G1740" s="91"/>
      <c r="H1740" s="91"/>
      <c r="I1740" s="91"/>
      <c r="J1740" s="91"/>
      <c r="K1740" s="91"/>
      <c r="L1740" s="91"/>
      <c r="M1740" s="91"/>
      <c r="N1740" s="91"/>
      <c r="O1740" s="91"/>
      <c r="P1740" s="91"/>
      <c r="Q1740" s="4"/>
      <c r="AN1740" s="63" t="s">
        <v>4971</v>
      </c>
      <c r="AZ1740" s="37" t="str">
        <f>IFERROR(IF(COUNTA(H1740,I1740,J1740)=3,DATE(J1740,MATCH(I1740,{"Jan";"Feb";"Mar";"Apr";"May";"Jun";"Jul";"Aug";"Sep";"Oct";"Nov";"Dec"},0),H1740),""),"")</f>
        <v/>
      </c>
      <c r="BA1740" s="37" t="str">
        <f>IF(AND(C1673="",H1738="",C1738&lt;&gt;""),"Please enter a complete visit or assessment date.  ","")</f>
        <v/>
      </c>
      <c r="BB1740" s="37" t="str">
        <f>IF(C1738="","",IF(AND(COUNTA(C1673,D1673,E1673)&gt;1,COUNTA(C1673,D1673,E1673)&lt;3),"Please enter a complete visit date.  ",IF(COUNTA(C1673,D1673,E1673)=0,"",IF(COUNTIF(AN$2:AN$7306,C1673&amp;D1673&amp;E1673)&gt;0,"","Enter a valid visit date.  "))))</f>
        <v/>
      </c>
      <c r="BC1740" s="37" t="str">
        <f>IF(AND(COUNTA(H1738,I1738,J1738)&gt;1,COUNTA(H1738,I1738,J1738)&lt;3),"Please enter a complete assessment date.  ",IF(COUNTA(H1738,I1738,J1738)=0,"",IF(COUNTIF(AN$2:AN$7306,H1738&amp;I1738&amp;J1738)&gt;0,"","Enter a valid assessment date.  ")))</f>
        <v/>
      </c>
      <c r="BD1740" s="37" t="str">
        <f t="shared" ref="BD1740" si="865">IF(AND(C1738="",H1738&amp;I1738&amp;H1738&amp;J1738&lt;&gt;""),"Information on this lesion exists, but no evaluation result is entered.  ","")</f>
        <v/>
      </c>
      <c r="BE1740" s="37" t="str">
        <f ca="1">IF(C1738="","",IF(AZ1673="","",IF(AZ1673&gt;NOW(),"Visit date is in the future.  ","")))</f>
        <v/>
      </c>
      <c r="BF1740" s="37" t="str">
        <f ca="1">IF(AZ1738&lt;&gt;"",IF(AZ1738&gt;NOW(),"Assessment date is in the future.  ",""),"")</f>
        <v/>
      </c>
      <c r="BG1740" s="37" t="str">
        <f>IF(AND(C1738&lt;&gt;"",F1738&lt;&gt;""),"The result cannot be provided if indicated as Not Done.  ","")</f>
        <v/>
      </c>
      <c r="BH1740" s="37" t="str">
        <f>IF(AZ1673="","",IF(AZ1673&lt;=AZ1667,"Visit date is not after visit or assessment dates in the prior visit.  ",""))</f>
        <v/>
      </c>
      <c r="BI1740" s="37" t="str">
        <f>IF(AZ1738&lt;&gt;"",IF(AZ1738&lt;=AZ1667,"Assessment date is not after visit or assessment dates in the prior visit.  ",""),"")</f>
        <v/>
      </c>
      <c r="BJ1740" s="37" t="str">
        <f>IF(AND(C1670="",OR(C1738&lt;&gt;"",F1738&lt;&gt;"")),"The Visit ID is missing.  ","")</f>
        <v/>
      </c>
      <c r="BK1740" s="37" t="str">
        <f>IF(AND(OR(C1738&lt;&gt;"",F1738&lt;&gt;""),C$80=""),"No V0 lesion information exists for this same lesion (if you are adding a NEW lesion, go to New Lesion section).  ","")</f>
        <v/>
      </c>
      <c r="BM1740" s="37" t="str">
        <f>IF(AND(C1738&lt;&gt;"",COUNTIF(AJ$2:AJ$21,C1670)&gt;1),"Visit ID already used.  ","")</f>
        <v/>
      </c>
      <c r="CA1740" s="37" t="e">
        <f ca="1">IF(BA1740&amp;BB1740&amp;BC1740&amp;BD1740&amp;BE1740&amp;BF1740&amp;BG1740&amp;BH1740&amp;BI1740&amp;BJ1740&amp;BK1740&amp;BL1740&amp;BM1740&amp;BN1740&amp;BO1740&amp;BP1740&amp;BQ1740&amp;BR1740&amp;BS1740&amp;BT1740&amp;BU1740&amp;#REF!&amp;BW1740&amp;BX1740&amp;BY1740&amp;BZ1740&lt;&gt;"","V11Issue","V11Clean")</f>
        <v>#REF!</v>
      </c>
    </row>
    <row r="1741" spans="1:79" x14ac:dyDescent="0.25">
      <c r="A1741" s="51"/>
      <c r="B1741" s="91"/>
      <c r="C1741" s="91"/>
      <c r="D1741" s="91"/>
      <c r="E1741" s="91"/>
      <c r="F1741" s="91"/>
      <c r="G1741" s="91"/>
      <c r="H1741" s="91"/>
      <c r="I1741" s="91"/>
      <c r="J1741" s="91"/>
      <c r="K1741" s="91"/>
      <c r="L1741" s="91"/>
      <c r="M1741" s="91"/>
      <c r="N1741" s="91"/>
      <c r="O1741" s="91"/>
      <c r="P1741" s="91"/>
      <c r="Q1741" s="4"/>
      <c r="AN1741" s="63" t="s">
        <v>4972</v>
      </c>
      <c r="AZ1741" s="37" t="str">
        <f>IFERROR(IF(COUNTA(H1741,I1741,J1741)=3,DATE(J1741,MATCH(I1741,{"Jan";"Feb";"Mar";"Apr";"May";"Jun";"Jul";"Aug";"Sep";"Oct";"Nov";"Dec"},0),H1741),""),"")</f>
        <v/>
      </c>
    </row>
    <row r="1742" spans="1:79" x14ac:dyDescent="0.25">
      <c r="A1742" s="51"/>
      <c r="B1742" s="51"/>
      <c r="C1742" s="51"/>
      <c r="D1742" s="51"/>
      <c r="E1742" s="51"/>
      <c r="F1742" s="51"/>
      <c r="G1742" s="51"/>
      <c r="H1742" s="19"/>
      <c r="I1742" s="4"/>
      <c r="J1742" s="4"/>
      <c r="K1742" s="4"/>
      <c r="L1742" s="51"/>
      <c r="M1742" s="51"/>
      <c r="N1742" s="51"/>
      <c r="O1742" s="51"/>
      <c r="P1742" s="51"/>
      <c r="Q1742" s="4"/>
      <c r="AN1742" s="63" t="s">
        <v>4973</v>
      </c>
      <c r="AZ1742" s="37" t="str">
        <f>IFERROR(IF(COUNTA(H1742,I1742,J1742)=3,DATE(J1742,MATCH(I1742,{"Jan";"Feb";"Mar";"Apr";"May";"Jun";"Jul";"Aug";"Sep";"Oct";"Nov";"Dec"},0),H1742),""),"")</f>
        <v/>
      </c>
    </row>
    <row r="1743" spans="1:79" x14ac:dyDescent="0.25">
      <c r="A1743" s="51"/>
      <c r="B1743" s="51"/>
      <c r="C1743" s="51"/>
      <c r="D1743" s="51"/>
      <c r="E1743" s="51"/>
      <c r="F1743" s="51"/>
      <c r="G1743" s="51"/>
      <c r="H1743" s="19" t="s">
        <v>92</v>
      </c>
      <c r="I1743" s="4"/>
      <c r="J1743" s="4"/>
      <c r="K1743" s="4"/>
      <c r="L1743" s="51"/>
      <c r="M1743" s="51"/>
      <c r="N1743" s="51"/>
      <c r="O1743" s="51"/>
      <c r="P1743" s="51"/>
      <c r="Q1743" s="4"/>
      <c r="AN1743" s="63" t="s">
        <v>4974</v>
      </c>
      <c r="AZ1743" s="37" t="str">
        <f>IFERROR(IF(COUNTA(H1743,I1743,J1743)=3,DATE(J1743,MATCH(I1743,{"Jan";"Feb";"Mar";"Apr";"May";"Jun";"Jul";"Aug";"Sep";"Oct";"Nov";"Dec"},0),H1743),""),"")</f>
        <v/>
      </c>
    </row>
    <row r="1744" spans="1:79" x14ac:dyDescent="0.25">
      <c r="A1744" s="51"/>
      <c r="B1744" s="4"/>
      <c r="C1744" s="25" t="s">
        <v>186</v>
      </c>
      <c r="D1744" s="25"/>
      <c r="E1744" s="25"/>
      <c r="F1744" s="25" t="s">
        <v>315</v>
      </c>
      <c r="G1744" s="4"/>
      <c r="H1744" s="25" t="s">
        <v>47</v>
      </c>
      <c r="I1744" s="25" t="s">
        <v>48</v>
      </c>
      <c r="J1744" s="25" t="s">
        <v>49</v>
      </c>
      <c r="K1744" s="4"/>
      <c r="L1744" s="51"/>
      <c r="M1744" s="51"/>
      <c r="N1744" s="51"/>
      <c r="O1744" s="51"/>
      <c r="P1744" s="51"/>
      <c r="Q1744" s="4"/>
      <c r="AN1744" s="63" t="s">
        <v>4975</v>
      </c>
      <c r="AZ1744" s="37" t="str">
        <f>IFERROR(IF(COUNTA(H1744,I1744,J1744)=3,DATE(J1744,MATCH(I1744,{"Jan";"Feb";"Mar";"Apr";"May";"Jun";"Jul";"Aug";"Sep";"Oct";"Nov";"Dec"},0),H1744),""),"")</f>
        <v/>
      </c>
    </row>
    <row r="1745" spans="1:79" x14ac:dyDescent="0.25">
      <c r="A1745" s="51"/>
      <c r="B1745" s="34" t="str">
        <f xml:space="preserve"> C1670&amp;" Non-Target Lesion (NT2)"</f>
        <v>V11 Non-Target Lesion (NT2)</v>
      </c>
      <c r="C1745" s="74"/>
      <c r="D1745" s="75"/>
      <c r="E1745" s="4"/>
      <c r="F1745" s="17"/>
      <c r="G1745" s="4"/>
      <c r="H1745" s="32"/>
      <c r="I1745" s="32"/>
      <c r="J1745" s="32"/>
      <c r="K1745" s="4"/>
      <c r="L1745" s="51"/>
      <c r="M1745" s="51"/>
      <c r="N1745" s="51"/>
      <c r="O1745" s="51"/>
      <c r="P1745" s="51"/>
      <c r="Q1745" s="4"/>
      <c r="AN1745" s="63" t="s">
        <v>4976</v>
      </c>
      <c r="AZ1745" s="37" t="str">
        <f>IFERROR(IF(COUNTA(H1745,I1745,J1745)=3,DATE(J1745,MATCH(I1745,{"Jan";"Feb";"Mar";"Apr";"May";"Jun";"Jul";"Aug";"Sep";"Oct";"Nov";"Dec"},0),H1745),""),"")</f>
        <v/>
      </c>
    </row>
    <row r="1746" spans="1:79" x14ac:dyDescent="0.25">
      <c r="A1746" s="51"/>
      <c r="B1746" s="23" t="s">
        <v>1841</v>
      </c>
      <c r="C1746" s="23" t="s">
        <v>1842</v>
      </c>
      <c r="D1746" s="23"/>
      <c r="E1746" s="26"/>
      <c r="F1746" s="23" t="s">
        <v>1843</v>
      </c>
      <c r="G1746" s="26"/>
      <c r="H1746" s="23" t="s">
        <v>1844</v>
      </c>
      <c r="I1746" s="23" t="s">
        <v>1845</v>
      </c>
      <c r="J1746" s="23" t="s">
        <v>1846</v>
      </c>
      <c r="K1746" s="4"/>
      <c r="L1746" s="51"/>
      <c r="M1746" s="51"/>
      <c r="N1746" s="51"/>
      <c r="O1746" s="51"/>
      <c r="P1746" s="51"/>
      <c r="Q1746" s="4"/>
      <c r="AN1746" s="63" t="s">
        <v>4977</v>
      </c>
      <c r="AZ1746" s="37" t="str">
        <f>IFERROR(IF(COUNTA(H1746,I1746,J1746)=3,DATE(J1746,MATCH(I1746,{"Jan";"Feb";"Mar";"Apr";"May";"Jun";"Jul";"Aug";"Sep";"Oct";"Nov";"Dec"},0),H1746),""),"")</f>
        <v/>
      </c>
    </row>
    <row r="1747" spans="1:79" x14ac:dyDescent="0.25">
      <c r="A1747" s="51"/>
      <c r="B1747" s="90" t="str">
        <f ca="1">BA1747&amp;BB1747&amp;BC1747&amp;BD1747&amp;BE1747&amp;BF1747&amp;BG1747&amp;BH1747&amp;BI1747&amp;BJ1747&amp;BK1747&amp;BL1747&amp;BM1747</f>
        <v/>
      </c>
      <c r="C1747" s="91"/>
      <c r="D1747" s="91"/>
      <c r="E1747" s="91"/>
      <c r="F1747" s="91"/>
      <c r="G1747" s="91"/>
      <c r="H1747" s="91"/>
      <c r="I1747" s="91"/>
      <c r="J1747" s="91"/>
      <c r="K1747" s="91"/>
      <c r="L1747" s="91"/>
      <c r="M1747" s="91"/>
      <c r="N1747" s="91"/>
      <c r="O1747" s="91"/>
      <c r="P1747" s="91"/>
      <c r="Q1747" s="4"/>
      <c r="AN1747" s="63" t="s">
        <v>4978</v>
      </c>
      <c r="AZ1747" s="37" t="str">
        <f>IFERROR(IF(COUNTA(H1747,I1747,J1747)=3,DATE(J1747,MATCH(I1747,{"Jan";"Feb";"Mar";"Apr";"May";"Jun";"Jul";"Aug";"Sep";"Oct";"Nov";"Dec"},0),H1747),""),"")</f>
        <v/>
      </c>
      <c r="BA1747" s="37" t="str">
        <f>IF(AND(C1673="",H1745="",C1745&lt;&gt;""),"Please enter a complete visit or assessment date.  ","")</f>
        <v/>
      </c>
      <c r="BB1747" s="37" t="str">
        <f>IF(C1745="","",IF(AND(COUNTA(C1673,D1673,E1673)&gt;1,COUNTA(C1673,D1673,E1673)&lt;3),"Please enter a complete visit date.  ",IF(COUNTA(C1673,D1673,E1673)=0,"",IF(COUNTIF(AN$2:AN$7306,C1673&amp;D1673&amp;E1673)&gt;0,"","Enter a valid visit date.  "))))</f>
        <v/>
      </c>
      <c r="BC1747" s="37" t="str">
        <f>IF(AND(COUNTA(H1745,I1745,J1745)&gt;1,COUNTA(H1745,I1745,J1745)&lt;3),"Please enter a complete assessment date.  ",IF(COUNTA(H1745,I1745,J1745)=0,"",IF(COUNTIF(AN$2:AN$7306,H1745&amp;I1745&amp;J1745)&gt;0,"","Enter a valid assessment date.  ")))</f>
        <v/>
      </c>
      <c r="BD1747" s="37" t="str">
        <f t="shared" ref="BD1747" si="866">IF(AND(C1745="",H1745&amp;I1745&amp;H1745&amp;J1745&lt;&gt;""),"Information on this lesion exists, but no evaluation result is entered.  ","")</f>
        <v/>
      </c>
      <c r="BE1747" s="37" t="str">
        <f ca="1">IF(C1745="","",IF(AZ1673="","",IF(AZ1673&gt;NOW(),"Visit date is in the future.  ","")))</f>
        <v/>
      </c>
      <c r="BF1747" s="37" t="str">
        <f t="shared" ref="BF1747" ca="1" si="867">IF(AZ1745&lt;&gt;"",IF(AZ1745&gt;NOW(),"Assessment date is in the future.  ",""),"")</f>
        <v/>
      </c>
      <c r="BG1747" s="37" t="str">
        <f t="shared" ref="BG1747" si="868">IF(AND(C1745&lt;&gt;"",F1745&lt;&gt;""),"The result cannot be provided if indicated as Not Done.  ","")</f>
        <v/>
      </c>
      <c r="BH1747" s="37" t="str">
        <f>IF(AZ1673="","",IF(AZ1673&lt;=AZ1667,"Visit date is not after visit or assessment dates in the prior visit.  ",""))</f>
        <v/>
      </c>
      <c r="BI1747" s="37" t="str">
        <f>IF(AZ1745&lt;&gt;"",IF(AZ1745&lt;=AZ1667,"Assessment date is not after visit or assessment dates in the prior visit.  ",""),"")</f>
        <v/>
      </c>
      <c r="BJ1747" s="37" t="str">
        <f>IF(AND(C1670="",OR(C1745&lt;&gt;"",F1745&lt;&gt;"")),"The Visit ID is missing.  ","")</f>
        <v/>
      </c>
      <c r="BK1747" s="37" t="str">
        <f>IF(AND(OR(C1745&lt;&gt;"",F1745&lt;&gt;""),C$87=""),"No V0 lesion information exists for this same lesion (if you are adding a NEW lesion, go to New Lesion section).  ","")</f>
        <v/>
      </c>
      <c r="BM1747" s="37" t="str">
        <f>IF(AND(C1745&lt;&gt;"",COUNTIF(AJ$2:AJ$21,C1670)&gt;1),"Visit ID already used.  ","")</f>
        <v/>
      </c>
      <c r="CA1747" s="37" t="e">
        <f ca="1">IF(BA1747&amp;BB1747&amp;BC1747&amp;BD1747&amp;BE1747&amp;BF1747&amp;BG1747&amp;BH1747&amp;BI1747&amp;BJ1747&amp;BK1747&amp;BL1747&amp;BM1747&amp;BN1747&amp;BO1747&amp;BP1747&amp;BQ1747&amp;BR1747&amp;BS1747&amp;BT1747&amp;BU1747&amp;#REF!&amp;BW1747&amp;BX1747&amp;BY1747&amp;BZ1747&lt;&gt;"","V11Issue","V11Clean")</f>
        <v>#REF!</v>
      </c>
    </row>
    <row r="1748" spans="1:79" x14ac:dyDescent="0.25">
      <c r="A1748" s="51"/>
      <c r="B1748" s="91"/>
      <c r="C1748" s="91"/>
      <c r="D1748" s="91"/>
      <c r="E1748" s="91"/>
      <c r="F1748" s="91"/>
      <c r="G1748" s="91"/>
      <c r="H1748" s="91"/>
      <c r="I1748" s="91"/>
      <c r="J1748" s="91"/>
      <c r="K1748" s="91"/>
      <c r="L1748" s="91"/>
      <c r="M1748" s="91"/>
      <c r="N1748" s="91"/>
      <c r="O1748" s="91"/>
      <c r="P1748" s="91"/>
      <c r="Q1748" s="4"/>
      <c r="AN1748" s="63" t="s">
        <v>4979</v>
      </c>
      <c r="AZ1748" s="37" t="str">
        <f>IFERROR(IF(COUNTA(H1748,I1748,J1748)=3,DATE(J1748,MATCH(I1748,{"Jan";"Feb";"Mar";"Apr";"May";"Jun";"Jul";"Aug";"Sep";"Oct";"Nov";"Dec"},0),H1748),""),"")</f>
        <v/>
      </c>
    </row>
    <row r="1749" spans="1:79" x14ac:dyDescent="0.25">
      <c r="A1749" s="51"/>
      <c r="B1749" s="51"/>
      <c r="C1749" s="51"/>
      <c r="D1749" s="51"/>
      <c r="E1749" s="51"/>
      <c r="F1749" s="51"/>
      <c r="G1749" s="51"/>
      <c r="H1749" s="19"/>
      <c r="I1749" s="4"/>
      <c r="J1749" s="4"/>
      <c r="K1749" s="4"/>
      <c r="L1749" s="51"/>
      <c r="M1749" s="51"/>
      <c r="N1749" s="51"/>
      <c r="O1749" s="51"/>
      <c r="P1749" s="51"/>
      <c r="Q1749" s="4"/>
      <c r="AN1749" s="63" t="s">
        <v>4980</v>
      </c>
      <c r="AZ1749" s="37" t="str">
        <f>IFERROR(IF(COUNTA(H1749,I1749,J1749)=3,DATE(J1749,MATCH(I1749,{"Jan";"Feb";"Mar";"Apr";"May";"Jun";"Jul";"Aug";"Sep";"Oct";"Nov";"Dec"},0),H1749),""),"")</f>
        <v/>
      </c>
    </row>
    <row r="1750" spans="1:79" x14ac:dyDescent="0.25">
      <c r="A1750" s="51"/>
      <c r="B1750" s="51"/>
      <c r="C1750" s="51"/>
      <c r="D1750" s="51"/>
      <c r="E1750" s="51"/>
      <c r="F1750" s="51"/>
      <c r="G1750" s="51"/>
      <c r="H1750" s="19" t="s">
        <v>92</v>
      </c>
      <c r="I1750" s="4"/>
      <c r="J1750" s="4"/>
      <c r="K1750" s="4"/>
      <c r="L1750" s="51"/>
      <c r="M1750" s="51"/>
      <c r="N1750" s="51"/>
      <c r="O1750" s="51"/>
      <c r="P1750" s="51"/>
      <c r="Q1750" s="4"/>
      <c r="AN1750" s="63" t="s">
        <v>4981</v>
      </c>
      <c r="AZ1750" s="37" t="str">
        <f>IFERROR(IF(COUNTA(H1750,I1750,J1750)=3,DATE(J1750,MATCH(I1750,{"Jan";"Feb";"Mar";"Apr";"May";"Jun";"Jul";"Aug";"Sep";"Oct";"Nov";"Dec"},0),H1750),""),"")</f>
        <v/>
      </c>
    </row>
    <row r="1751" spans="1:79" x14ac:dyDescent="0.25">
      <c r="A1751" s="51"/>
      <c r="B1751" s="4"/>
      <c r="C1751" s="25" t="s">
        <v>186</v>
      </c>
      <c r="D1751" s="25"/>
      <c r="E1751" s="25"/>
      <c r="F1751" s="25" t="s">
        <v>315</v>
      </c>
      <c r="G1751" s="4"/>
      <c r="H1751" s="25" t="s">
        <v>47</v>
      </c>
      <c r="I1751" s="25" t="s">
        <v>48</v>
      </c>
      <c r="J1751" s="25" t="s">
        <v>49</v>
      </c>
      <c r="K1751" s="4"/>
      <c r="L1751" s="51"/>
      <c r="M1751" s="51"/>
      <c r="N1751" s="51"/>
      <c r="O1751" s="51"/>
      <c r="P1751" s="51"/>
      <c r="Q1751" s="4"/>
      <c r="AN1751" s="63" t="s">
        <v>4982</v>
      </c>
      <c r="AZ1751" s="37" t="str">
        <f>IFERROR(IF(COUNTA(H1751,I1751,J1751)=3,DATE(J1751,MATCH(I1751,{"Jan";"Feb";"Mar";"Apr";"May";"Jun";"Jul";"Aug";"Sep";"Oct";"Nov";"Dec"},0),H1751),""),"")</f>
        <v/>
      </c>
    </row>
    <row r="1752" spans="1:79" x14ac:dyDescent="0.25">
      <c r="A1752" s="51"/>
      <c r="B1752" s="34" t="str">
        <f xml:space="preserve"> C1670&amp;" Non-Target Lesion (NT3)"</f>
        <v>V11 Non-Target Lesion (NT3)</v>
      </c>
      <c r="C1752" s="74"/>
      <c r="D1752" s="75"/>
      <c r="E1752" s="4"/>
      <c r="F1752" s="17"/>
      <c r="G1752" s="4"/>
      <c r="H1752" s="32"/>
      <c r="I1752" s="32"/>
      <c r="J1752" s="32"/>
      <c r="K1752" s="4"/>
      <c r="L1752" s="51"/>
      <c r="M1752" s="51"/>
      <c r="N1752" s="51"/>
      <c r="O1752" s="51"/>
      <c r="P1752" s="51"/>
      <c r="Q1752" s="4"/>
      <c r="AN1752" s="63" t="s">
        <v>4983</v>
      </c>
      <c r="AZ1752" s="37" t="str">
        <f>IFERROR(IF(COUNTA(H1752,I1752,J1752)=3,DATE(J1752,MATCH(I1752,{"Jan";"Feb";"Mar";"Apr";"May";"Jun";"Jul";"Aug";"Sep";"Oct";"Nov";"Dec"},0),H1752),""),"")</f>
        <v/>
      </c>
    </row>
    <row r="1753" spans="1:79" x14ac:dyDescent="0.25">
      <c r="A1753" s="51"/>
      <c r="B1753" s="23" t="s">
        <v>1847</v>
      </c>
      <c r="C1753" s="23" t="s">
        <v>1848</v>
      </c>
      <c r="D1753" s="23"/>
      <c r="E1753" s="26"/>
      <c r="F1753" s="23" t="s">
        <v>1849</v>
      </c>
      <c r="G1753" s="26"/>
      <c r="H1753" s="23" t="s">
        <v>1850</v>
      </c>
      <c r="I1753" s="23" t="s">
        <v>1851</v>
      </c>
      <c r="J1753" s="23" t="s">
        <v>1852</v>
      </c>
      <c r="K1753" s="4"/>
      <c r="L1753" s="51"/>
      <c r="M1753" s="51"/>
      <c r="N1753" s="51"/>
      <c r="O1753" s="51"/>
      <c r="P1753" s="51"/>
      <c r="Q1753" s="4"/>
      <c r="AN1753" s="63" t="s">
        <v>4984</v>
      </c>
      <c r="AZ1753" s="37" t="str">
        <f>IFERROR(IF(COUNTA(H1753,I1753,J1753)=3,DATE(J1753,MATCH(I1753,{"Jan";"Feb";"Mar";"Apr";"May";"Jun";"Jul";"Aug";"Sep";"Oct";"Nov";"Dec"},0),H1753),""),"")</f>
        <v/>
      </c>
    </row>
    <row r="1754" spans="1:79" x14ac:dyDescent="0.25">
      <c r="A1754" s="51"/>
      <c r="B1754" s="90" t="str">
        <f ca="1">BA1754&amp;BB1754&amp;BC1754&amp;BD1754&amp;BE1754&amp;BF1754&amp;BG1754&amp;BH1754&amp;BI1754&amp;BJ1754&amp;BK1754&amp;BL1754&amp;BM1754</f>
        <v/>
      </c>
      <c r="C1754" s="91"/>
      <c r="D1754" s="91"/>
      <c r="E1754" s="91"/>
      <c r="F1754" s="91"/>
      <c r="G1754" s="91"/>
      <c r="H1754" s="91"/>
      <c r="I1754" s="91"/>
      <c r="J1754" s="91"/>
      <c r="K1754" s="91"/>
      <c r="L1754" s="91"/>
      <c r="M1754" s="91"/>
      <c r="N1754" s="91"/>
      <c r="O1754" s="91"/>
      <c r="P1754" s="91"/>
      <c r="Q1754" s="4"/>
      <c r="AN1754" s="63" t="s">
        <v>4985</v>
      </c>
      <c r="AZ1754" s="37" t="str">
        <f>IFERROR(IF(COUNTA(H1754,I1754,J1754)=3,DATE(J1754,MATCH(I1754,{"Jan";"Feb";"Mar";"Apr";"May";"Jun";"Jul";"Aug";"Sep";"Oct";"Nov";"Dec"},0),H1754),""),"")</f>
        <v/>
      </c>
      <c r="BA1754" s="37" t="str">
        <f>IF(AND(C1673="",H1752="",C1752&lt;&gt;""),"Please enter a complete visit or assessment date.  ","")</f>
        <v/>
      </c>
      <c r="BB1754" s="37" t="str">
        <f>IF(C1752="","",IF(AND(COUNTA(C1673,D1673,E1673)&gt;1,COUNTA(C1673,D1673,E1673)&lt;3),"Please enter a complete visit date.  ",IF(COUNTA(C1673,D1673,E1673)=0,"",IF(COUNTIF(AN$2:AN$7306,C1673&amp;D1673&amp;E1673)&gt;0,"","Enter a valid visit date.  "))))</f>
        <v/>
      </c>
      <c r="BC1754" s="37" t="str">
        <f>IF(AND(COUNTA(H1752,I1752,J1752)&gt;1,COUNTA(H1752,I1752,J1752)&lt;3),"Please enter a complete assessment date.  ",IF(COUNTA(H1752,I1752,J1752)=0,"",IF(COUNTIF(AN$2:AN$7306,H1752&amp;I1752&amp;J1752)&gt;0,"","Enter a valid assessment date.  ")))</f>
        <v/>
      </c>
      <c r="BD1754" s="37" t="str">
        <f t="shared" ref="BD1754" si="869">IF(AND(C1752="",H1752&amp;I1752&amp;H1752&amp;J1752&lt;&gt;""),"Information on this lesion exists, but no evaluation result is entered.  ","")</f>
        <v/>
      </c>
      <c r="BE1754" s="37" t="str">
        <f ca="1">IF(C1752="","",IF(AZ1673="","",IF(AZ1673&gt;NOW(),"Visit date is in the future.  ","")))</f>
        <v/>
      </c>
      <c r="BF1754" s="37" t="str">
        <f t="shared" ref="BF1754" ca="1" si="870">IF(AZ1752&lt;&gt;"",IF(AZ1752&gt;NOW(),"Assessment date is in the future.  ",""),"")</f>
        <v/>
      </c>
      <c r="BG1754" s="37" t="str">
        <f t="shared" ref="BG1754" si="871">IF(AND(C1752&lt;&gt;"",F1752&lt;&gt;""),"The result cannot be provided if indicated as Not Done.  ","")</f>
        <v/>
      </c>
      <c r="BH1754" s="37" t="str">
        <f>IF(AZ1673="","",IF(AZ1673&lt;=AZ1667,"Visit date is not after visit or assessment dates in the prior visit.  ",""))</f>
        <v/>
      </c>
      <c r="BI1754" s="37" t="str">
        <f>IF(AZ1752&lt;&gt;"",IF(AZ1752&lt;=AZ1667,"Assessment date is not after visit or assessment dates in the prior visit.  ",""),"")</f>
        <v/>
      </c>
      <c r="BJ1754" s="37" t="str">
        <f>IF(AND(C1670="",OR(C1752&lt;&gt;"",F1752&lt;&gt;"")),"The Visit ID is missing.  ","")</f>
        <v/>
      </c>
      <c r="BK1754" s="37" t="str">
        <f>IF(AND(OR(C1752&lt;&gt;"",F1752&lt;&gt;""),C$94=""),"No V0 lesion information exists for this same lesion (if you are adding a NEW lesion, go to New Lesion section).  ","")</f>
        <v/>
      </c>
      <c r="BM1754" s="37" t="str">
        <f>IF(AND(C1752&lt;&gt;"",COUNTIF(AJ$2:AJ$21,C1670)&gt;1),"Visit ID already used.  ","")</f>
        <v/>
      </c>
      <c r="CA1754" s="37" t="e">
        <f ca="1">IF(BA1754&amp;BB1754&amp;BC1754&amp;BD1754&amp;BE1754&amp;BF1754&amp;BG1754&amp;BH1754&amp;BI1754&amp;BJ1754&amp;BK1754&amp;BL1754&amp;BM1754&amp;BN1754&amp;BO1754&amp;BP1754&amp;BQ1754&amp;BR1754&amp;BS1754&amp;BT1754&amp;BU1754&amp;#REF!&amp;BW1754&amp;BX1754&amp;BY1754&amp;BZ1754&lt;&gt;"","V11Issue","V11Clean")</f>
        <v>#REF!</v>
      </c>
    </row>
    <row r="1755" spans="1:79" x14ac:dyDescent="0.25">
      <c r="A1755" s="51"/>
      <c r="B1755" s="91"/>
      <c r="C1755" s="91"/>
      <c r="D1755" s="91"/>
      <c r="E1755" s="91"/>
      <c r="F1755" s="91"/>
      <c r="G1755" s="91"/>
      <c r="H1755" s="91"/>
      <c r="I1755" s="91"/>
      <c r="J1755" s="91"/>
      <c r="K1755" s="91"/>
      <c r="L1755" s="91"/>
      <c r="M1755" s="91"/>
      <c r="N1755" s="91"/>
      <c r="O1755" s="91"/>
      <c r="P1755" s="91"/>
      <c r="Q1755" s="4"/>
      <c r="AN1755" s="63" t="s">
        <v>4986</v>
      </c>
      <c r="AZ1755" s="37" t="str">
        <f>IFERROR(IF(COUNTA(H1755,I1755,J1755)=3,DATE(J1755,MATCH(I1755,{"Jan";"Feb";"Mar";"Apr";"May";"Jun";"Jul";"Aug";"Sep";"Oct";"Nov";"Dec"},0),H1755),""),"")</f>
        <v/>
      </c>
    </row>
    <row r="1756" spans="1:79" x14ac:dyDescent="0.25">
      <c r="A1756" s="51"/>
      <c r="B1756" s="51"/>
      <c r="C1756" s="51"/>
      <c r="D1756" s="51"/>
      <c r="E1756" s="51"/>
      <c r="F1756" s="51"/>
      <c r="G1756" s="51"/>
      <c r="H1756" s="19"/>
      <c r="I1756" s="4"/>
      <c r="J1756" s="4"/>
      <c r="K1756" s="4"/>
      <c r="L1756" s="51"/>
      <c r="M1756" s="51"/>
      <c r="N1756" s="51"/>
      <c r="O1756" s="51"/>
      <c r="P1756" s="51"/>
      <c r="Q1756" s="4"/>
      <c r="AN1756" s="63" t="s">
        <v>4987</v>
      </c>
      <c r="AZ1756" s="37" t="str">
        <f>IFERROR(IF(COUNTA(H1756,I1756,J1756)=3,DATE(J1756,MATCH(I1756,{"Jan";"Feb";"Mar";"Apr";"May";"Jun";"Jul";"Aug";"Sep";"Oct";"Nov";"Dec"},0),H1756),""),"")</f>
        <v/>
      </c>
    </row>
    <row r="1757" spans="1:79" x14ac:dyDescent="0.25">
      <c r="A1757" s="51"/>
      <c r="B1757" s="51"/>
      <c r="C1757" s="51"/>
      <c r="D1757" s="51"/>
      <c r="E1757" s="51"/>
      <c r="F1757" s="51"/>
      <c r="G1757" s="51"/>
      <c r="H1757" s="19" t="s">
        <v>92</v>
      </c>
      <c r="I1757" s="4"/>
      <c r="J1757" s="4"/>
      <c r="K1757" s="4"/>
      <c r="L1757" s="51"/>
      <c r="M1757" s="51"/>
      <c r="N1757" s="51"/>
      <c r="O1757" s="51"/>
      <c r="P1757" s="51"/>
      <c r="Q1757" s="4"/>
      <c r="AN1757" s="63" t="s">
        <v>4988</v>
      </c>
      <c r="AZ1757" s="37" t="str">
        <f>IFERROR(IF(COUNTA(H1757,I1757,J1757)=3,DATE(J1757,MATCH(I1757,{"Jan";"Feb";"Mar";"Apr";"May";"Jun";"Jul";"Aug";"Sep";"Oct";"Nov";"Dec"},0),H1757),""),"")</f>
        <v/>
      </c>
    </row>
    <row r="1758" spans="1:79" x14ac:dyDescent="0.25">
      <c r="A1758" s="51"/>
      <c r="B1758" s="4"/>
      <c r="C1758" s="25" t="s">
        <v>186</v>
      </c>
      <c r="D1758" s="25"/>
      <c r="E1758" s="25"/>
      <c r="F1758" s="25" t="s">
        <v>315</v>
      </c>
      <c r="G1758" s="4"/>
      <c r="H1758" s="25" t="s">
        <v>47</v>
      </c>
      <c r="I1758" s="25" t="s">
        <v>48</v>
      </c>
      <c r="J1758" s="25" t="s">
        <v>49</v>
      </c>
      <c r="K1758" s="4"/>
      <c r="L1758" s="51"/>
      <c r="M1758" s="51"/>
      <c r="N1758" s="51"/>
      <c r="O1758" s="51"/>
      <c r="P1758" s="51"/>
      <c r="Q1758" s="4"/>
      <c r="AN1758" s="63" t="s">
        <v>4989</v>
      </c>
      <c r="AZ1758" s="37" t="str">
        <f>IFERROR(IF(COUNTA(H1758,I1758,J1758)=3,DATE(J1758,MATCH(I1758,{"Jan";"Feb";"Mar";"Apr";"May";"Jun";"Jul";"Aug";"Sep";"Oct";"Nov";"Dec"},0),H1758),""),"")</f>
        <v/>
      </c>
    </row>
    <row r="1759" spans="1:79" x14ac:dyDescent="0.25">
      <c r="A1759" s="51"/>
      <c r="B1759" s="34" t="str">
        <f xml:space="preserve"> C1670&amp;" Non-Target Lesion (NT4)"</f>
        <v>V11 Non-Target Lesion (NT4)</v>
      </c>
      <c r="C1759" s="74"/>
      <c r="D1759" s="75"/>
      <c r="E1759" s="4"/>
      <c r="F1759" s="17"/>
      <c r="G1759" s="4"/>
      <c r="H1759" s="32"/>
      <c r="I1759" s="32"/>
      <c r="J1759" s="32"/>
      <c r="K1759" s="4"/>
      <c r="L1759" s="51"/>
      <c r="M1759" s="51"/>
      <c r="N1759" s="51"/>
      <c r="O1759" s="51"/>
      <c r="P1759" s="51"/>
      <c r="Q1759" s="4"/>
      <c r="AN1759" s="63" t="s">
        <v>4990</v>
      </c>
      <c r="AZ1759" s="37" t="str">
        <f>IFERROR(IF(COUNTA(H1759,I1759,J1759)=3,DATE(J1759,MATCH(I1759,{"Jan";"Feb";"Mar";"Apr";"May";"Jun";"Jul";"Aug";"Sep";"Oct";"Nov";"Dec"},0),H1759),""),"")</f>
        <v/>
      </c>
    </row>
    <row r="1760" spans="1:79" x14ac:dyDescent="0.25">
      <c r="A1760" s="51"/>
      <c r="B1760" s="23" t="s">
        <v>1853</v>
      </c>
      <c r="C1760" s="23" t="s">
        <v>1854</v>
      </c>
      <c r="D1760" s="23"/>
      <c r="E1760" s="26"/>
      <c r="F1760" s="23" t="s">
        <v>1855</v>
      </c>
      <c r="G1760" s="26"/>
      <c r="H1760" s="23" t="s">
        <v>1856</v>
      </c>
      <c r="I1760" s="23" t="s">
        <v>1857</v>
      </c>
      <c r="J1760" s="23" t="s">
        <v>1858</v>
      </c>
      <c r="K1760" s="4"/>
      <c r="L1760" s="51"/>
      <c r="M1760" s="51"/>
      <c r="N1760" s="51"/>
      <c r="O1760" s="51"/>
      <c r="P1760" s="51"/>
      <c r="Q1760" s="4"/>
      <c r="AN1760" s="63" t="s">
        <v>4991</v>
      </c>
      <c r="AZ1760" s="37" t="str">
        <f>IFERROR(IF(COUNTA(H1760,I1760,J1760)=3,DATE(J1760,MATCH(I1760,{"Jan";"Feb";"Mar";"Apr";"May";"Jun";"Jul";"Aug";"Sep";"Oct";"Nov";"Dec"},0),H1760),""),"")</f>
        <v/>
      </c>
    </row>
    <row r="1761" spans="1:79" x14ac:dyDescent="0.25">
      <c r="A1761" s="51"/>
      <c r="B1761" s="90" t="str">
        <f ca="1">BA1761&amp;BB1761&amp;BC1761&amp;BD1761&amp;BE1761&amp;BF1761&amp;BG1761&amp;BH1761&amp;BI1761&amp;BJ1761&amp;BK1761&amp;BL1761&amp;BM1761</f>
        <v/>
      </c>
      <c r="C1761" s="91"/>
      <c r="D1761" s="91"/>
      <c r="E1761" s="91"/>
      <c r="F1761" s="91"/>
      <c r="G1761" s="91"/>
      <c r="H1761" s="91"/>
      <c r="I1761" s="91"/>
      <c r="J1761" s="91"/>
      <c r="K1761" s="91"/>
      <c r="L1761" s="91"/>
      <c r="M1761" s="91"/>
      <c r="N1761" s="91"/>
      <c r="O1761" s="91"/>
      <c r="P1761" s="91"/>
      <c r="Q1761" s="4"/>
      <c r="AN1761" s="63" t="s">
        <v>4992</v>
      </c>
      <c r="AZ1761" s="37" t="str">
        <f>IFERROR(IF(COUNTA(H1761,I1761,J1761)=3,DATE(J1761,MATCH(I1761,{"Jan";"Feb";"Mar";"Apr";"May";"Jun";"Jul";"Aug";"Sep";"Oct";"Nov";"Dec"},0),H1761),""),"")</f>
        <v/>
      </c>
      <c r="BA1761" s="37" t="str">
        <f>IF(AND(C1673="",H1759="",C1759&lt;&gt;""),"Please enter a complete visit or assessment date.  ","")</f>
        <v/>
      </c>
      <c r="BB1761" s="37" t="str">
        <f>IF(C1759="","",IF(AND(COUNTA(C1673,D1673,E1673)&gt;1,COUNTA(C1673,D1673,E1673)&lt;3),"Please enter a complete visit date.  ",IF(COUNTA(C1673,D1673,E1673)=0,"",IF(COUNTIF(AN$2:AN$7306,C1673&amp;D1673&amp;E1673)&gt;0,"","Enter a valid visit date.  "))))</f>
        <v/>
      </c>
      <c r="BC1761" s="37" t="str">
        <f>IF(AND(COUNTA(H1759,I1759,J1759)&gt;1,COUNTA(H1759,I1759,J1759)&lt;3),"Please enter a complete assessment date.  ",IF(COUNTA(H1759,I1759,J1759)=0,"",IF(COUNTIF(AN$2:AN$7306,H1759&amp;I1759&amp;J1759)&gt;0,"","Enter a valid assessment date.  ")))</f>
        <v/>
      </c>
      <c r="BD1761" s="37" t="str">
        <f t="shared" ref="BD1761" si="872">IF(AND(C1759="",H1759&amp;I1759&amp;H1759&amp;J1759&lt;&gt;""),"Information on this lesion exists, but no evaluation result is entered.  ","")</f>
        <v/>
      </c>
      <c r="BE1761" s="37" t="str">
        <f ca="1">IF(C1759="","",IF(AZ1673="","",IF(AZ1673&gt;NOW(),"Visit date is in the future.  ","")))</f>
        <v/>
      </c>
      <c r="BF1761" s="37" t="str">
        <f t="shared" ref="BF1761" ca="1" si="873">IF(AZ1759&lt;&gt;"",IF(AZ1759&gt;NOW(),"Assessment date is in the future.  ",""),"")</f>
        <v/>
      </c>
      <c r="BG1761" s="37" t="str">
        <f t="shared" ref="BG1761" si="874">IF(AND(C1759&lt;&gt;"",F1759&lt;&gt;""),"The result cannot be provided if indicated as Not Done.  ","")</f>
        <v/>
      </c>
      <c r="BH1761" s="37" t="str">
        <f>IF(AZ1673="","",IF(AZ1673&lt;=AZ1667,"Visit date is not after visit or assessment dates in the prior visit.  ",""))</f>
        <v/>
      </c>
      <c r="BI1761" s="37" t="str">
        <f>IF(AZ1759&lt;&gt;"",IF(AZ1759&lt;=AZ1667,"Assessment date is not after visit or assessment dates in the prior visit.  ",""),"")</f>
        <v/>
      </c>
      <c r="BJ1761" s="37" t="str">
        <f>IF(AND(C1670="",OR(C1759&lt;&gt;"",F1759&lt;&gt;"")),"The Visit ID is missing.  ","")</f>
        <v/>
      </c>
      <c r="BK1761" s="37" t="str">
        <f>IF(AND(OR(C1759&lt;&gt;"",F1759&lt;&gt;""),C$101=""),"No V0 lesion information exists for this same lesion (if you are adding a NEW lesion, go to New Lesion section).  ","")</f>
        <v/>
      </c>
      <c r="BM1761" s="37" t="str">
        <f>IF(AND(C1759&lt;&gt;"",COUNTIF(AJ$2:AJ$21,C1670)&gt;1),"Visit ID already used.  ","")</f>
        <v/>
      </c>
      <c r="CA1761" s="37" t="e">
        <f ca="1">IF(BA1761&amp;BB1761&amp;BC1761&amp;BD1761&amp;BE1761&amp;BF1761&amp;BG1761&amp;BH1761&amp;BI1761&amp;BJ1761&amp;BK1761&amp;BL1761&amp;BM1761&amp;BN1761&amp;BO1761&amp;BP1761&amp;BQ1761&amp;BR1761&amp;BS1761&amp;BT1761&amp;BU1761&amp;#REF!&amp;BW1761&amp;BX1761&amp;BY1761&amp;BZ1761&lt;&gt;"","V11Issue","V11Clean")</f>
        <v>#REF!</v>
      </c>
    </row>
    <row r="1762" spans="1:79" x14ac:dyDescent="0.25">
      <c r="A1762" s="51"/>
      <c r="B1762" s="91"/>
      <c r="C1762" s="91"/>
      <c r="D1762" s="91"/>
      <c r="E1762" s="91"/>
      <c r="F1762" s="91"/>
      <c r="G1762" s="91"/>
      <c r="H1762" s="91"/>
      <c r="I1762" s="91"/>
      <c r="J1762" s="91"/>
      <c r="K1762" s="91"/>
      <c r="L1762" s="91"/>
      <c r="M1762" s="91"/>
      <c r="N1762" s="91"/>
      <c r="O1762" s="91"/>
      <c r="P1762" s="91"/>
      <c r="Q1762" s="4"/>
      <c r="AN1762" s="63" t="s">
        <v>4993</v>
      </c>
      <c r="AZ1762" s="37" t="str">
        <f>IFERROR(IF(COUNTA(H1762,I1762,J1762)=3,DATE(J1762,MATCH(I1762,{"Jan";"Feb";"Mar";"Apr";"May";"Jun";"Jul";"Aug";"Sep";"Oct";"Nov";"Dec"},0),H1762),""),"")</f>
        <v/>
      </c>
    </row>
    <row r="1763" spans="1:79" x14ac:dyDescent="0.25">
      <c r="A1763" s="51"/>
      <c r="B1763" s="51"/>
      <c r="C1763" s="51"/>
      <c r="D1763" s="51"/>
      <c r="E1763" s="51"/>
      <c r="F1763" s="51"/>
      <c r="G1763" s="51"/>
      <c r="H1763" s="19"/>
      <c r="I1763" s="4"/>
      <c r="J1763" s="4"/>
      <c r="K1763" s="4"/>
      <c r="L1763" s="51"/>
      <c r="M1763" s="51"/>
      <c r="N1763" s="51"/>
      <c r="O1763" s="51"/>
      <c r="P1763" s="51"/>
      <c r="Q1763" s="4"/>
      <c r="AN1763" s="63" t="s">
        <v>4994</v>
      </c>
      <c r="AZ1763" s="37" t="str">
        <f>IFERROR(IF(COUNTA(H1763,I1763,J1763)=3,DATE(J1763,MATCH(I1763,{"Jan";"Feb";"Mar";"Apr";"May";"Jun";"Jul";"Aug";"Sep";"Oct";"Nov";"Dec"},0),H1763),""),"")</f>
        <v/>
      </c>
    </row>
    <row r="1764" spans="1:79" x14ac:dyDescent="0.25">
      <c r="A1764" s="51"/>
      <c r="B1764" s="51"/>
      <c r="C1764" s="51"/>
      <c r="D1764" s="51"/>
      <c r="E1764" s="51"/>
      <c r="F1764" s="51"/>
      <c r="G1764" s="51"/>
      <c r="H1764" s="19" t="s">
        <v>92</v>
      </c>
      <c r="I1764" s="4"/>
      <c r="J1764" s="4"/>
      <c r="K1764" s="4"/>
      <c r="L1764" s="51"/>
      <c r="M1764" s="51"/>
      <c r="N1764" s="51"/>
      <c r="O1764" s="51"/>
      <c r="P1764" s="51"/>
      <c r="Q1764" s="4"/>
      <c r="AN1764" s="63" t="s">
        <v>4995</v>
      </c>
      <c r="AZ1764" s="37" t="str">
        <f>IFERROR(IF(COUNTA(H1764,I1764,J1764)=3,DATE(J1764,MATCH(I1764,{"Jan";"Feb";"Mar";"Apr";"May";"Jun";"Jul";"Aug";"Sep";"Oct";"Nov";"Dec"},0),H1764),""),"")</f>
        <v/>
      </c>
    </row>
    <row r="1765" spans="1:79" x14ac:dyDescent="0.25">
      <c r="A1765" s="51"/>
      <c r="B1765" s="4"/>
      <c r="C1765" s="25" t="s">
        <v>186</v>
      </c>
      <c r="D1765" s="25"/>
      <c r="E1765" s="25"/>
      <c r="F1765" s="25" t="s">
        <v>315</v>
      </c>
      <c r="G1765" s="4"/>
      <c r="H1765" s="25" t="s">
        <v>47</v>
      </c>
      <c r="I1765" s="25" t="s">
        <v>48</v>
      </c>
      <c r="J1765" s="25" t="s">
        <v>49</v>
      </c>
      <c r="K1765" s="4"/>
      <c r="L1765" s="51"/>
      <c r="M1765" s="51"/>
      <c r="N1765" s="51"/>
      <c r="O1765" s="51"/>
      <c r="P1765" s="51"/>
      <c r="Q1765" s="4"/>
      <c r="AN1765" s="63" t="s">
        <v>4996</v>
      </c>
      <c r="AZ1765" s="37" t="str">
        <f>IFERROR(IF(COUNTA(H1765,I1765,J1765)=3,DATE(J1765,MATCH(I1765,{"Jan";"Feb";"Mar";"Apr";"May";"Jun";"Jul";"Aug";"Sep";"Oct";"Nov";"Dec"},0),H1765),""),"")</f>
        <v/>
      </c>
    </row>
    <row r="1766" spans="1:79" x14ac:dyDescent="0.25">
      <c r="A1766" s="51"/>
      <c r="B1766" s="34" t="str">
        <f xml:space="preserve"> C1670&amp;" Non-Target Lesion (NT5)"</f>
        <v>V11 Non-Target Lesion (NT5)</v>
      </c>
      <c r="C1766" s="74"/>
      <c r="D1766" s="75"/>
      <c r="E1766" s="4"/>
      <c r="F1766" s="17"/>
      <c r="G1766" s="4"/>
      <c r="H1766" s="32"/>
      <c r="I1766" s="32"/>
      <c r="J1766" s="32"/>
      <c r="K1766" s="4"/>
      <c r="L1766" s="51"/>
      <c r="M1766" s="51"/>
      <c r="N1766" s="51"/>
      <c r="O1766" s="51"/>
      <c r="P1766" s="51"/>
      <c r="Q1766" s="4"/>
      <c r="AN1766" s="63" t="s">
        <v>4997</v>
      </c>
      <c r="AZ1766" s="37" t="str">
        <f>IFERROR(IF(COUNTA(H1766,I1766,J1766)=3,DATE(J1766,MATCH(I1766,{"Jan";"Feb";"Mar";"Apr";"May";"Jun";"Jul";"Aug";"Sep";"Oct";"Nov";"Dec"},0),H1766),""),"")</f>
        <v/>
      </c>
    </row>
    <row r="1767" spans="1:79" x14ac:dyDescent="0.25">
      <c r="A1767" s="51"/>
      <c r="B1767" s="23" t="s">
        <v>1859</v>
      </c>
      <c r="C1767" s="23" t="s">
        <v>1860</v>
      </c>
      <c r="D1767" s="23"/>
      <c r="E1767" s="26"/>
      <c r="F1767" s="23" t="s">
        <v>1861</v>
      </c>
      <c r="G1767" s="26"/>
      <c r="H1767" s="23" t="s">
        <v>1862</v>
      </c>
      <c r="I1767" s="23" t="s">
        <v>1863</v>
      </c>
      <c r="J1767" s="23" t="s">
        <v>1864</v>
      </c>
      <c r="K1767" s="4"/>
      <c r="L1767" s="51"/>
      <c r="M1767" s="51"/>
      <c r="N1767" s="51"/>
      <c r="O1767" s="51"/>
      <c r="P1767" s="51"/>
      <c r="Q1767" s="4"/>
      <c r="AN1767" s="63" t="s">
        <v>4998</v>
      </c>
      <c r="AZ1767" s="37" t="str">
        <f>IFERROR(IF(COUNTA(H1767,I1767,J1767)=3,DATE(J1767,MATCH(I1767,{"Jan";"Feb";"Mar";"Apr";"May";"Jun";"Jul";"Aug";"Sep";"Oct";"Nov";"Dec"},0),H1767),""),"")</f>
        <v/>
      </c>
    </row>
    <row r="1768" spans="1:79" x14ac:dyDescent="0.25">
      <c r="A1768" s="51"/>
      <c r="B1768" s="90" t="str">
        <f ca="1">BA1768&amp;BB1768&amp;BC1768&amp;BD1768&amp;BE1768&amp;BF1768&amp;BG1768&amp;BH1768&amp;BI1768&amp;BJ1768&amp;BK1768&amp;BL1768&amp;BM1768</f>
        <v/>
      </c>
      <c r="C1768" s="91"/>
      <c r="D1768" s="91"/>
      <c r="E1768" s="91"/>
      <c r="F1768" s="91"/>
      <c r="G1768" s="91"/>
      <c r="H1768" s="91"/>
      <c r="I1768" s="91"/>
      <c r="J1768" s="91"/>
      <c r="K1768" s="91"/>
      <c r="L1768" s="91"/>
      <c r="M1768" s="91"/>
      <c r="N1768" s="91"/>
      <c r="O1768" s="91"/>
      <c r="P1768" s="91"/>
      <c r="Q1768" s="4"/>
      <c r="AN1768" s="63" t="s">
        <v>4999</v>
      </c>
      <c r="AZ1768" s="37" t="str">
        <f>IFERROR(IF(COUNTA(H1768,I1768,J1768)=3,DATE(J1768,MATCH(I1768,{"Jan";"Feb";"Mar";"Apr";"May";"Jun";"Jul";"Aug";"Sep";"Oct";"Nov";"Dec"},0),H1768),""),"")</f>
        <v/>
      </c>
      <c r="BA1768" s="37" t="str">
        <f>IF(AND(C1673="",H1766="",C1766&lt;&gt;""),"Please enter a complete visit or assessment date.  ","")</f>
        <v/>
      </c>
      <c r="BB1768" s="37" t="str">
        <f>IF(C1766="","",IF(AND(COUNTA(C1673,D1673,E1673)&gt;1,COUNTA(C1673,D1673,E1673)&lt;3),"Please enter a complete visit date.  ",IF(COUNTA(C1673,D1673,E1673)=0,"",IF(COUNTIF(AN$2:AN$7306,C1673&amp;D1673&amp;E1673)&gt;0,"","Enter a valid visit date.  "))))</f>
        <v/>
      </c>
      <c r="BC1768" s="37" t="str">
        <f>IF(AND(COUNTA(H1766,I1766,J1766)&gt;1,COUNTA(H1766,I1766,J1766)&lt;3),"Please enter a complete assessment date.  ",IF(COUNTA(H1766,I1766,J1766)=0,"",IF(COUNTIF(AN$2:AN$7306,H1766&amp;I1766&amp;J1766)&gt;0,"","Enter a valid assessment date.  ")))</f>
        <v/>
      </c>
      <c r="BD1768" s="37" t="str">
        <f t="shared" ref="BD1768" si="875">IF(AND(C1766="",H1766&amp;I1766&amp;H1766&amp;J1766&lt;&gt;""),"Information on this lesion exists, but no evaluation result is entered.  ","")</f>
        <v/>
      </c>
      <c r="BE1768" s="37" t="str">
        <f ca="1">IF(C1766="","",IF(AZ1673="","",IF(AZ1673&gt;NOW(),"Visit date is in the future.  ","")))</f>
        <v/>
      </c>
      <c r="BF1768" s="37" t="str">
        <f t="shared" ref="BF1768" ca="1" si="876">IF(AZ1766&lt;&gt;"",IF(AZ1766&gt;NOW(),"Assessment date is in the future.  ",""),"")</f>
        <v/>
      </c>
      <c r="BG1768" s="37" t="str">
        <f t="shared" ref="BG1768" si="877">IF(AND(C1766&lt;&gt;"",F1766&lt;&gt;""),"The result cannot be provided if indicated as Not Done.  ","")</f>
        <v/>
      </c>
      <c r="BH1768" s="37" t="str">
        <f>IF(AZ1673="","",IF(AZ1673&lt;=AZ1667,"Visit date is not after visit or assessment dates in the prior visit.  ",""))</f>
        <v/>
      </c>
      <c r="BI1768" s="37" t="str">
        <f>IF(AZ1766&lt;&gt;"",IF(AZ1766&lt;=AZ1667,"Assessment date is not after visit or assessment dates in the prior visit.  ",""),"")</f>
        <v/>
      </c>
      <c r="BJ1768" s="37" t="str">
        <f>IF(AND(C1670="",OR(C1766&lt;&gt;"",F1766&lt;&gt;"")),"The Visit ID is missing.  ","")</f>
        <v/>
      </c>
      <c r="BK1768" s="37" t="str">
        <f>IF(AND(OR(C1766&lt;&gt;"",F1766&lt;&gt;""),C$108=""),"No V0 lesion information exists for this same lesion (if you are adding a NEW lesion, go to New Lesion section).  ","")</f>
        <v/>
      </c>
      <c r="BM1768" s="37" t="str">
        <f>IF(AND(C1766&lt;&gt;"",COUNTIF(AJ$2:AJ$21,C1670)&gt;1),"Visit ID already used.  ","")</f>
        <v/>
      </c>
      <c r="CA1768" s="37" t="e">
        <f ca="1">IF(BA1768&amp;BB1768&amp;BC1768&amp;BD1768&amp;BE1768&amp;BF1768&amp;BG1768&amp;BH1768&amp;BI1768&amp;BJ1768&amp;BK1768&amp;BL1768&amp;BM1768&amp;BN1768&amp;BO1768&amp;BP1768&amp;BQ1768&amp;BR1768&amp;BS1768&amp;BT1768&amp;BU1768&amp;#REF!&amp;BW1768&amp;BX1768&amp;BY1768&amp;BZ1768&lt;&gt;"","V11Issue","V11Clean")</f>
        <v>#REF!</v>
      </c>
    </row>
    <row r="1769" spans="1:79" x14ac:dyDescent="0.25">
      <c r="A1769" s="51"/>
      <c r="B1769" s="91"/>
      <c r="C1769" s="91"/>
      <c r="D1769" s="91"/>
      <c r="E1769" s="91"/>
      <c r="F1769" s="91"/>
      <c r="G1769" s="91"/>
      <c r="H1769" s="91"/>
      <c r="I1769" s="91"/>
      <c r="J1769" s="91"/>
      <c r="K1769" s="91"/>
      <c r="L1769" s="91"/>
      <c r="M1769" s="91"/>
      <c r="N1769" s="91"/>
      <c r="O1769" s="91"/>
      <c r="P1769" s="91"/>
      <c r="Q1769" s="4"/>
      <c r="AN1769" s="63" t="s">
        <v>5000</v>
      </c>
      <c r="AZ1769" s="37" t="str">
        <f>IFERROR(IF(COUNTA(H1769,I1769,J1769)=3,DATE(J1769,MATCH(I1769,{"Jan";"Feb";"Mar";"Apr";"May";"Jun";"Jul";"Aug";"Sep";"Oct";"Nov";"Dec"},0),H1769),""),"")</f>
        <v/>
      </c>
    </row>
    <row r="1770" spans="1:79" x14ac:dyDescent="0.25">
      <c r="A1770" s="51"/>
      <c r="B1770" s="51"/>
      <c r="C1770" s="51"/>
      <c r="D1770" s="51"/>
      <c r="E1770" s="51"/>
      <c r="F1770" s="51"/>
      <c r="G1770" s="51"/>
      <c r="H1770" s="19"/>
      <c r="I1770" s="4"/>
      <c r="J1770" s="4"/>
      <c r="K1770" s="4"/>
      <c r="L1770" s="51"/>
      <c r="M1770" s="51"/>
      <c r="N1770" s="51"/>
      <c r="O1770" s="51"/>
      <c r="P1770" s="51"/>
      <c r="Q1770" s="4"/>
      <c r="AN1770" s="63" t="s">
        <v>5001</v>
      </c>
      <c r="AZ1770" s="37" t="str">
        <f>IFERROR(IF(COUNTA(H1770,I1770,J1770)=3,DATE(J1770,MATCH(I1770,{"Jan";"Feb";"Mar";"Apr";"May";"Jun";"Jul";"Aug";"Sep";"Oct";"Nov";"Dec"},0),H1770),""),"")</f>
        <v/>
      </c>
    </row>
    <row r="1771" spans="1:79" x14ac:dyDescent="0.25">
      <c r="A1771" s="51"/>
      <c r="B1771" s="51"/>
      <c r="C1771" s="51"/>
      <c r="D1771" s="51"/>
      <c r="E1771" s="51"/>
      <c r="F1771" s="51"/>
      <c r="G1771" s="51"/>
      <c r="H1771" s="19" t="s">
        <v>92</v>
      </c>
      <c r="I1771" s="4"/>
      <c r="J1771" s="4"/>
      <c r="K1771" s="4"/>
      <c r="L1771" s="51"/>
      <c r="M1771" s="51"/>
      <c r="N1771" s="51"/>
      <c r="O1771" s="51"/>
      <c r="P1771" s="51"/>
      <c r="Q1771" s="4"/>
      <c r="AN1771" s="63" t="s">
        <v>5002</v>
      </c>
      <c r="AZ1771" s="37" t="str">
        <f>IFERROR(IF(COUNTA(H1771,I1771,J1771)=3,DATE(J1771,MATCH(I1771,{"Jan";"Feb";"Mar";"Apr";"May";"Jun";"Jul";"Aug";"Sep";"Oct";"Nov";"Dec"},0),H1771),""),"")</f>
        <v/>
      </c>
    </row>
    <row r="1772" spans="1:79" x14ac:dyDescent="0.25">
      <c r="A1772" s="51"/>
      <c r="B1772" s="4"/>
      <c r="C1772" s="25" t="s">
        <v>186</v>
      </c>
      <c r="D1772" s="25"/>
      <c r="E1772" s="25"/>
      <c r="F1772" s="25" t="s">
        <v>315</v>
      </c>
      <c r="G1772" s="4"/>
      <c r="H1772" s="25" t="s">
        <v>47</v>
      </c>
      <c r="I1772" s="25" t="s">
        <v>48</v>
      </c>
      <c r="J1772" s="25" t="s">
        <v>49</v>
      </c>
      <c r="K1772" s="4"/>
      <c r="L1772" s="51"/>
      <c r="M1772" s="51"/>
      <c r="N1772" s="51"/>
      <c r="O1772" s="51"/>
      <c r="P1772" s="51"/>
      <c r="Q1772" s="4"/>
      <c r="AN1772" s="63" t="s">
        <v>5003</v>
      </c>
      <c r="AZ1772" s="37" t="str">
        <f>IFERROR(IF(COUNTA(H1772,I1772,J1772)=3,DATE(J1772,MATCH(I1772,{"Jan";"Feb";"Mar";"Apr";"May";"Jun";"Jul";"Aug";"Sep";"Oct";"Nov";"Dec"},0),H1772),""),"")</f>
        <v/>
      </c>
    </row>
    <row r="1773" spans="1:79" x14ac:dyDescent="0.25">
      <c r="A1773" s="51"/>
      <c r="B1773" s="34" t="str">
        <f xml:space="preserve"> C1670&amp;" Non-Target Lesion (NT6)"</f>
        <v>V11 Non-Target Lesion (NT6)</v>
      </c>
      <c r="C1773" s="74"/>
      <c r="D1773" s="75"/>
      <c r="E1773" s="4"/>
      <c r="F1773" s="17"/>
      <c r="G1773" s="4"/>
      <c r="H1773" s="32"/>
      <c r="I1773" s="32"/>
      <c r="J1773" s="32"/>
      <c r="K1773" s="4"/>
      <c r="L1773" s="51"/>
      <c r="M1773" s="51"/>
      <c r="N1773" s="51"/>
      <c r="O1773" s="51"/>
      <c r="P1773" s="51"/>
      <c r="Q1773" s="4"/>
      <c r="AN1773" s="63" t="s">
        <v>5004</v>
      </c>
      <c r="AZ1773" s="37" t="str">
        <f>IFERROR(IF(COUNTA(H1773,I1773,J1773)=3,DATE(J1773,MATCH(I1773,{"Jan";"Feb";"Mar";"Apr";"May";"Jun";"Jul";"Aug";"Sep";"Oct";"Nov";"Dec"},0),H1773),""),"")</f>
        <v/>
      </c>
    </row>
    <row r="1774" spans="1:79" x14ac:dyDescent="0.25">
      <c r="A1774" s="51"/>
      <c r="B1774" s="23" t="s">
        <v>1865</v>
      </c>
      <c r="C1774" s="23" t="s">
        <v>1866</v>
      </c>
      <c r="D1774" s="23"/>
      <c r="E1774" s="26"/>
      <c r="F1774" s="23" t="s">
        <v>1867</v>
      </c>
      <c r="G1774" s="26"/>
      <c r="H1774" s="23" t="s">
        <v>1868</v>
      </c>
      <c r="I1774" s="23" t="s">
        <v>1869</v>
      </c>
      <c r="J1774" s="23" t="s">
        <v>1870</v>
      </c>
      <c r="K1774" s="4"/>
      <c r="L1774" s="51"/>
      <c r="M1774" s="51"/>
      <c r="N1774" s="51"/>
      <c r="O1774" s="51"/>
      <c r="P1774" s="51"/>
      <c r="Q1774" s="4"/>
      <c r="AN1774" s="63" t="s">
        <v>5005</v>
      </c>
      <c r="AZ1774" s="37" t="str">
        <f>IFERROR(IF(COUNTA(H1774,I1774,J1774)=3,DATE(J1774,MATCH(I1774,{"Jan";"Feb";"Mar";"Apr";"May";"Jun";"Jul";"Aug";"Sep";"Oct";"Nov";"Dec"},0),H1774),""),"")</f>
        <v/>
      </c>
    </row>
    <row r="1775" spans="1:79" x14ac:dyDescent="0.25">
      <c r="A1775" s="51"/>
      <c r="B1775" s="90" t="str">
        <f ca="1">BA1775&amp;BB1775&amp;BC1775&amp;BD1775&amp;BE1775&amp;BF1775&amp;BG1775&amp;BH1775&amp;BI1775&amp;BJ1775&amp;BK1775&amp;BL1775&amp;BM1775</f>
        <v/>
      </c>
      <c r="C1775" s="91"/>
      <c r="D1775" s="91"/>
      <c r="E1775" s="91"/>
      <c r="F1775" s="91"/>
      <c r="G1775" s="91"/>
      <c r="H1775" s="91"/>
      <c r="I1775" s="91"/>
      <c r="J1775" s="91"/>
      <c r="K1775" s="91"/>
      <c r="L1775" s="91"/>
      <c r="M1775" s="91"/>
      <c r="N1775" s="91"/>
      <c r="O1775" s="91"/>
      <c r="P1775" s="91"/>
      <c r="Q1775" s="4"/>
      <c r="AN1775" s="63" t="s">
        <v>5006</v>
      </c>
      <c r="AZ1775" s="37" t="str">
        <f>IFERROR(IF(COUNTA(H1775,I1775,J1775)=3,DATE(J1775,MATCH(I1775,{"Jan";"Feb";"Mar";"Apr";"May";"Jun";"Jul";"Aug";"Sep";"Oct";"Nov";"Dec"},0),H1775),""),"")</f>
        <v/>
      </c>
      <c r="BA1775" s="37" t="str">
        <f>IF(AND(C1673="",H1773="",C1773&lt;&gt;""),"Please enter a complete visit or assessment date.  ","")</f>
        <v/>
      </c>
      <c r="BB1775" s="37" t="str">
        <f>IF(C1773="","",IF(AND(COUNTA(C1673,D1673,E1673)&gt;1,COUNTA(C1673,D1673,E1673)&lt;3),"Please enter a complete visit date.  ",IF(COUNTA(C1673,D1673,E1673)=0,"",IF(COUNTIF(AN$2:AN$7306,C1673&amp;D1673&amp;E1673)&gt;0,"","Enter a valid visit date.  "))))</f>
        <v/>
      </c>
      <c r="BC1775" s="37" t="str">
        <f>IF(AND(COUNTA(H1773,I1773,J1773)&gt;1,COUNTA(H1773,I1773,J1773)&lt;3),"Please enter a complete assessment date.  ",IF(COUNTA(H1773,I1773,J1773)=0,"",IF(COUNTIF(AN$2:AN$7306,H1773&amp;I1773&amp;J1773)&gt;0,"","Enter a valid assessment date.  ")))</f>
        <v/>
      </c>
      <c r="BD1775" s="37" t="str">
        <f t="shared" ref="BD1775" si="878">IF(AND(C1773="",H1773&amp;I1773&amp;H1773&amp;J1773&lt;&gt;""),"Information on this lesion exists, but no evaluation result is entered.  ","")</f>
        <v/>
      </c>
      <c r="BE1775" s="37" t="str">
        <f ca="1">IF(C1773="","",IF(AZ1673="","",IF(AZ1673&gt;NOW(),"Visit date is in the future.  ","")))</f>
        <v/>
      </c>
      <c r="BF1775" s="37" t="str">
        <f t="shared" ref="BF1775" ca="1" si="879">IF(AZ1773&lt;&gt;"",IF(AZ1773&gt;NOW(),"Assessment date is in the future.  ",""),"")</f>
        <v/>
      </c>
      <c r="BG1775" s="37" t="str">
        <f t="shared" ref="BG1775" si="880">IF(AND(C1773&lt;&gt;"",F1773&lt;&gt;""),"The result cannot be provided if indicated as Not Done.  ","")</f>
        <v/>
      </c>
      <c r="BH1775" s="37" t="str">
        <f>IF(AZ1673="","",IF(AZ1673&lt;=AZ1667,"Visit date is not after visit or assessment dates in the prior visit.  ",""))</f>
        <v/>
      </c>
      <c r="BI1775" s="37" t="str">
        <f>IF(AZ1773&lt;&gt;"",IF(AZ1773&lt;=AZ1667,"Assessment date is not after visit or assessment dates in the prior visit.  ",""),"")</f>
        <v/>
      </c>
      <c r="BJ1775" s="37" t="str">
        <f>IF(AND(C1670="",OR(C1773&lt;&gt;"",F1773&lt;&gt;"")),"The Visit ID is missing.  ","")</f>
        <v/>
      </c>
      <c r="BK1775" s="37" t="str">
        <f>IF(AND(OR(C1773&lt;&gt;"",F1773&lt;&gt;""),C$115=""),"No V0 lesion information exists for this same lesion (if you are adding a NEW lesion, go to New Lesion section).  ","")</f>
        <v/>
      </c>
      <c r="BM1775" s="37" t="str">
        <f>IF(AND(C1773&lt;&gt;"",COUNTIF(AJ$2:AJ$21,C1670)&gt;1),"Visit ID already used.  ","")</f>
        <v/>
      </c>
      <c r="CA1775" s="37" t="e">
        <f ca="1">IF(BA1775&amp;BB1775&amp;BC1775&amp;BD1775&amp;BE1775&amp;BF1775&amp;BG1775&amp;BH1775&amp;BI1775&amp;BJ1775&amp;BK1775&amp;BL1775&amp;BM1775&amp;BN1775&amp;BO1775&amp;BP1775&amp;BQ1775&amp;BR1775&amp;BS1775&amp;BT1775&amp;BU1775&amp;#REF!&amp;BW1775&amp;BX1775&amp;BY1775&amp;BZ1775&lt;&gt;"","V11Issue","V11Clean")</f>
        <v>#REF!</v>
      </c>
    </row>
    <row r="1776" spans="1:79" x14ac:dyDescent="0.25">
      <c r="A1776" s="51"/>
      <c r="B1776" s="91"/>
      <c r="C1776" s="91"/>
      <c r="D1776" s="91"/>
      <c r="E1776" s="91"/>
      <c r="F1776" s="91"/>
      <c r="G1776" s="91"/>
      <c r="H1776" s="91"/>
      <c r="I1776" s="91"/>
      <c r="J1776" s="91"/>
      <c r="K1776" s="91"/>
      <c r="L1776" s="91"/>
      <c r="M1776" s="91"/>
      <c r="N1776" s="91"/>
      <c r="O1776" s="91"/>
      <c r="P1776" s="91"/>
      <c r="Q1776" s="4"/>
      <c r="AN1776" s="63" t="s">
        <v>5007</v>
      </c>
      <c r="AZ1776" s="37" t="str">
        <f>IFERROR(IF(COUNTA(H1776,I1776,J1776)=3,DATE(J1776,MATCH(I1776,{"Jan";"Feb";"Mar";"Apr";"May";"Jun";"Jul";"Aug";"Sep";"Oct";"Nov";"Dec"},0),H1776),""),"")</f>
        <v/>
      </c>
    </row>
    <row r="1777" spans="1:79" x14ac:dyDescent="0.25">
      <c r="A1777" s="51"/>
      <c r="B1777" s="51"/>
      <c r="C1777" s="51"/>
      <c r="D1777" s="51"/>
      <c r="E1777" s="51"/>
      <c r="F1777" s="51"/>
      <c r="G1777" s="51"/>
      <c r="H1777" s="19"/>
      <c r="I1777" s="4"/>
      <c r="J1777" s="4"/>
      <c r="K1777" s="4"/>
      <c r="L1777" s="51"/>
      <c r="M1777" s="51"/>
      <c r="N1777" s="51"/>
      <c r="O1777" s="51"/>
      <c r="P1777" s="51"/>
      <c r="Q1777" s="4"/>
      <c r="AN1777" s="63" t="s">
        <v>5008</v>
      </c>
      <c r="AZ1777" s="37" t="str">
        <f>IFERROR(IF(COUNTA(H1777,I1777,J1777)=3,DATE(J1777,MATCH(I1777,{"Jan";"Feb";"Mar";"Apr";"May";"Jun";"Jul";"Aug";"Sep";"Oct";"Nov";"Dec"},0),H1777),""),"")</f>
        <v/>
      </c>
    </row>
    <row r="1778" spans="1:79" x14ac:dyDescent="0.25">
      <c r="A1778" s="51"/>
      <c r="B1778" s="51"/>
      <c r="C1778" s="51"/>
      <c r="D1778" s="51"/>
      <c r="E1778" s="51"/>
      <c r="F1778" s="51"/>
      <c r="G1778" s="51"/>
      <c r="H1778" s="19" t="s">
        <v>92</v>
      </c>
      <c r="I1778" s="4"/>
      <c r="J1778" s="4"/>
      <c r="K1778" s="4"/>
      <c r="L1778" s="51"/>
      <c r="M1778" s="51"/>
      <c r="N1778" s="51"/>
      <c r="O1778" s="51"/>
      <c r="P1778" s="51"/>
      <c r="Q1778" s="4"/>
      <c r="AN1778" s="63" t="s">
        <v>5009</v>
      </c>
      <c r="AZ1778" s="37" t="str">
        <f>IFERROR(IF(COUNTA(H1778,I1778,J1778)=3,DATE(J1778,MATCH(I1778,{"Jan";"Feb";"Mar";"Apr";"May";"Jun";"Jul";"Aug";"Sep";"Oct";"Nov";"Dec"},0),H1778),""),"")</f>
        <v/>
      </c>
    </row>
    <row r="1779" spans="1:79" x14ac:dyDescent="0.25">
      <c r="A1779" s="51"/>
      <c r="B1779" s="4"/>
      <c r="C1779" s="25" t="s">
        <v>186</v>
      </c>
      <c r="D1779" s="25"/>
      <c r="E1779" s="25"/>
      <c r="F1779" s="25" t="s">
        <v>315</v>
      </c>
      <c r="G1779" s="4"/>
      <c r="H1779" s="25" t="s">
        <v>47</v>
      </c>
      <c r="I1779" s="25" t="s">
        <v>48</v>
      </c>
      <c r="J1779" s="25" t="s">
        <v>49</v>
      </c>
      <c r="K1779" s="4"/>
      <c r="L1779" s="51"/>
      <c r="M1779" s="51"/>
      <c r="N1779" s="51"/>
      <c r="O1779" s="51"/>
      <c r="P1779" s="51"/>
      <c r="Q1779" s="4"/>
      <c r="AN1779" s="63" t="s">
        <v>5010</v>
      </c>
      <c r="AZ1779" s="37" t="str">
        <f>IFERROR(IF(COUNTA(H1779,I1779,J1779)=3,DATE(J1779,MATCH(I1779,{"Jan";"Feb";"Mar";"Apr";"May";"Jun";"Jul";"Aug";"Sep";"Oct";"Nov";"Dec"},0),H1779),""),"")</f>
        <v/>
      </c>
    </row>
    <row r="1780" spans="1:79" x14ac:dyDescent="0.25">
      <c r="A1780" s="51"/>
      <c r="B1780" s="34" t="str">
        <f xml:space="preserve"> C1670&amp;" Non-Target Lesion (NT7)"</f>
        <v>V11 Non-Target Lesion (NT7)</v>
      </c>
      <c r="C1780" s="74"/>
      <c r="D1780" s="75"/>
      <c r="E1780" s="4"/>
      <c r="F1780" s="17"/>
      <c r="G1780" s="4"/>
      <c r="H1780" s="32"/>
      <c r="I1780" s="32"/>
      <c r="J1780" s="32"/>
      <c r="K1780" s="4"/>
      <c r="L1780" s="51"/>
      <c r="M1780" s="51"/>
      <c r="N1780" s="51"/>
      <c r="O1780" s="51"/>
      <c r="P1780" s="51"/>
      <c r="Q1780" s="4"/>
      <c r="AN1780" s="63" t="s">
        <v>5011</v>
      </c>
      <c r="AZ1780" s="37" t="str">
        <f>IFERROR(IF(COUNTA(H1780,I1780,J1780)=3,DATE(J1780,MATCH(I1780,{"Jan";"Feb";"Mar";"Apr";"May";"Jun";"Jul";"Aug";"Sep";"Oct";"Nov";"Dec"},0),H1780),""),"")</f>
        <v/>
      </c>
    </row>
    <row r="1781" spans="1:79" x14ac:dyDescent="0.25">
      <c r="A1781" s="51"/>
      <c r="B1781" s="23" t="s">
        <v>1871</v>
      </c>
      <c r="C1781" s="23" t="s">
        <v>1872</v>
      </c>
      <c r="D1781" s="23"/>
      <c r="E1781" s="26"/>
      <c r="F1781" s="23" t="s">
        <v>1873</v>
      </c>
      <c r="G1781" s="26"/>
      <c r="H1781" s="23" t="s">
        <v>1874</v>
      </c>
      <c r="I1781" s="23" t="s">
        <v>1875</v>
      </c>
      <c r="J1781" s="23" t="s">
        <v>1876</v>
      </c>
      <c r="K1781" s="4"/>
      <c r="L1781" s="51"/>
      <c r="M1781" s="51"/>
      <c r="N1781" s="51"/>
      <c r="O1781" s="51"/>
      <c r="P1781" s="51"/>
      <c r="Q1781" s="4"/>
      <c r="AN1781" s="63" t="s">
        <v>5012</v>
      </c>
      <c r="AZ1781" s="37" t="str">
        <f>IFERROR(IF(COUNTA(H1781,I1781,J1781)=3,DATE(J1781,MATCH(I1781,{"Jan";"Feb";"Mar";"Apr";"May";"Jun";"Jul";"Aug";"Sep";"Oct";"Nov";"Dec"},0),H1781),""),"")</f>
        <v/>
      </c>
    </row>
    <row r="1782" spans="1:79" x14ac:dyDescent="0.25">
      <c r="A1782" s="51"/>
      <c r="B1782" s="90" t="str">
        <f ca="1">BA1782&amp;BB1782&amp;BC1782&amp;BD1782&amp;BE1782&amp;BF1782&amp;BG1782&amp;BH1782&amp;BI1782&amp;BJ1782&amp;BK1782&amp;BL1782&amp;BM1782</f>
        <v/>
      </c>
      <c r="C1782" s="91"/>
      <c r="D1782" s="91"/>
      <c r="E1782" s="91"/>
      <c r="F1782" s="91"/>
      <c r="G1782" s="91"/>
      <c r="H1782" s="91"/>
      <c r="I1782" s="91"/>
      <c r="J1782" s="91"/>
      <c r="K1782" s="91"/>
      <c r="L1782" s="91"/>
      <c r="M1782" s="91"/>
      <c r="N1782" s="91"/>
      <c r="O1782" s="91"/>
      <c r="P1782" s="91"/>
      <c r="Q1782" s="4"/>
      <c r="AN1782" s="63" t="s">
        <v>5013</v>
      </c>
      <c r="AZ1782" s="37" t="str">
        <f>IFERROR(IF(COUNTA(H1782,I1782,J1782)=3,DATE(J1782,MATCH(I1782,{"Jan";"Feb";"Mar";"Apr";"May";"Jun";"Jul";"Aug";"Sep";"Oct";"Nov";"Dec"},0),H1782),""),"")</f>
        <v/>
      </c>
      <c r="BA1782" s="37" t="str">
        <f>IF(AND(C1673="",H1780="",C1780&lt;&gt;""),"Please enter a complete visit or assessment date.  ","")</f>
        <v/>
      </c>
      <c r="BB1782" s="37" t="str">
        <f>IF(C1780="","",IF(AND(COUNTA(C1673,D1673,E1673)&gt;1,COUNTA(C1673,D1673,E1673)&lt;3),"Please enter a complete visit date.  ",IF(COUNTA(C1673,D1673,E1673)=0,"",IF(COUNTIF(AN$2:AN$7306,C1673&amp;D1673&amp;E1673)&gt;0,"","Enter a valid visit date.  "))))</f>
        <v/>
      </c>
      <c r="BC1782" s="37" t="str">
        <f>IF(AND(COUNTA(H1780,I1780,J1780)&gt;1,COUNTA(H1780,I1780,J1780)&lt;3),"Please enter a complete assessment date.  ",IF(COUNTA(H1780,I1780,J1780)=0,"",IF(COUNTIF(AN$2:AN$7306,H1780&amp;I1780&amp;J1780)&gt;0,"","Enter a valid assessment date.  ")))</f>
        <v/>
      </c>
      <c r="BD1782" s="37" t="str">
        <f t="shared" ref="BD1782" si="881">IF(AND(C1780="",H1780&amp;I1780&amp;H1780&amp;J1780&lt;&gt;""),"Information on this lesion exists, but no evaluation result is entered.  ","")</f>
        <v/>
      </c>
      <c r="BE1782" s="37" t="str">
        <f ca="1">IF(C1780="","",IF(AZ1673="","",IF(AZ1673&gt;NOW(),"Visit date is in the future.  ","")))</f>
        <v/>
      </c>
      <c r="BF1782" s="37" t="str">
        <f t="shared" ref="BF1782" ca="1" si="882">IF(AZ1780&lt;&gt;"",IF(AZ1780&gt;NOW(),"Assessment date is in the future.  ",""),"")</f>
        <v/>
      </c>
      <c r="BG1782" s="37" t="str">
        <f t="shared" ref="BG1782" si="883">IF(AND(C1780&lt;&gt;"",F1780&lt;&gt;""),"The result cannot be provided if indicated as Not Done.  ","")</f>
        <v/>
      </c>
      <c r="BH1782" s="37" t="str">
        <f>IF(AZ1673="","",IF(AZ1673&lt;=AZ1667,"Visit date is not after visit or assessment dates in the prior visit.  ",""))</f>
        <v/>
      </c>
      <c r="BI1782" s="37" t="str">
        <f>IF(AZ1780&lt;&gt;"",IF(AZ1780&lt;=AZ1667,"Assessment date is not after visit or assessment dates in the prior visit.  ",""),"")</f>
        <v/>
      </c>
      <c r="BJ1782" s="37" t="str">
        <f>IF(AND(C1670="",OR(C1780&lt;&gt;"",F1780&lt;&gt;"")),"The Visit ID is missing.  ","")</f>
        <v/>
      </c>
      <c r="BK1782" s="37" t="str">
        <f>IF(AND(OR(C1780&lt;&gt;"",F1780&lt;&gt;""),C$122=""),"No V0 lesion information exists for this same lesion (if you are adding a NEW lesion, go to New Lesion section).  ","")</f>
        <v/>
      </c>
      <c r="BM1782" s="37" t="str">
        <f>IF(AND(C1780&lt;&gt;"",COUNTIF(AJ$2:AJ$21,C1670)&gt;1),"Visit ID already used.  ","")</f>
        <v/>
      </c>
      <c r="CA1782" s="37" t="e">
        <f ca="1">IF(BA1782&amp;BB1782&amp;BC1782&amp;BD1782&amp;BE1782&amp;BF1782&amp;BG1782&amp;BH1782&amp;BI1782&amp;BJ1782&amp;BK1782&amp;BL1782&amp;BM1782&amp;BN1782&amp;BO1782&amp;BP1782&amp;BQ1782&amp;BR1782&amp;BS1782&amp;BT1782&amp;BU1782&amp;#REF!&amp;BW1782&amp;BX1782&amp;BY1782&amp;BZ1782&lt;&gt;"","V11Issue","V11Clean")</f>
        <v>#REF!</v>
      </c>
    </row>
    <row r="1783" spans="1:79" x14ac:dyDescent="0.25">
      <c r="A1783" s="51"/>
      <c r="B1783" s="91"/>
      <c r="C1783" s="91"/>
      <c r="D1783" s="91"/>
      <c r="E1783" s="91"/>
      <c r="F1783" s="91"/>
      <c r="G1783" s="91"/>
      <c r="H1783" s="91"/>
      <c r="I1783" s="91"/>
      <c r="J1783" s="91"/>
      <c r="K1783" s="91"/>
      <c r="L1783" s="91"/>
      <c r="M1783" s="91"/>
      <c r="N1783" s="91"/>
      <c r="O1783" s="91"/>
      <c r="P1783" s="91"/>
      <c r="Q1783" s="4"/>
      <c r="AN1783" s="63" t="s">
        <v>5014</v>
      </c>
      <c r="AZ1783" s="37" t="str">
        <f>IFERROR(IF(COUNTA(H1783,I1783,J1783)=3,DATE(J1783,MATCH(I1783,{"Jan";"Feb";"Mar";"Apr";"May";"Jun";"Jul";"Aug";"Sep";"Oct";"Nov";"Dec"},0),H1783),""),"")</f>
        <v/>
      </c>
    </row>
    <row r="1784" spans="1:79" x14ac:dyDescent="0.25">
      <c r="A1784" s="51"/>
      <c r="B1784" s="51"/>
      <c r="C1784" s="51"/>
      <c r="D1784" s="51"/>
      <c r="E1784" s="51"/>
      <c r="F1784" s="51"/>
      <c r="G1784" s="51"/>
      <c r="H1784" s="19"/>
      <c r="I1784" s="4"/>
      <c r="J1784" s="4"/>
      <c r="K1784" s="4"/>
      <c r="L1784" s="51"/>
      <c r="M1784" s="51"/>
      <c r="N1784" s="51"/>
      <c r="O1784" s="51"/>
      <c r="P1784" s="51"/>
      <c r="Q1784" s="4"/>
      <c r="AN1784" s="63" t="s">
        <v>5015</v>
      </c>
      <c r="AZ1784" s="37" t="str">
        <f>IFERROR(IF(COUNTA(H1784,I1784,J1784)=3,DATE(J1784,MATCH(I1784,{"Jan";"Feb";"Mar";"Apr";"May";"Jun";"Jul";"Aug";"Sep";"Oct";"Nov";"Dec"},0),H1784),""),"")</f>
        <v/>
      </c>
    </row>
    <row r="1785" spans="1:79" x14ac:dyDescent="0.25">
      <c r="A1785" s="51"/>
      <c r="B1785" s="51"/>
      <c r="C1785" s="51"/>
      <c r="D1785" s="51"/>
      <c r="E1785" s="51"/>
      <c r="F1785" s="51"/>
      <c r="G1785" s="51"/>
      <c r="H1785" s="19" t="s">
        <v>92</v>
      </c>
      <c r="I1785" s="4"/>
      <c r="J1785" s="4"/>
      <c r="K1785" s="4"/>
      <c r="L1785" s="51"/>
      <c r="M1785" s="51"/>
      <c r="N1785" s="51"/>
      <c r="O1785" s="51"/>
      <c r="P1785" s="51"/>
      <c r="Q1785" s="4"/>
      <c r="AN1785" s="63" t="s">
        <v>5016</v>
      </c>
      <c r="AZ1785" s="37" t="str">
        <f>IFERROR(IF(COUNTA(H1785,I1785,J1785)=3,DATE(J1785,MATCH(I1785,{"Jan";"Feb";"Mar";"Apr";"May";"Jun";"Jul";"Aug";"Sep";"Oct";"Nov";"Dec"},0),H1785),""),"")</f>
        <v/>
      </c>
    </row>
    <row r="1786" spans="1:79" x14ac:dyDescent="0.25">
      <c r="A1786" s="51"/>
      <c r="B1786" s="4"/>
      <c r="C1786" s="25" t="s">
        <v>186</v>
      </c>
      <c r="D1786" s="25"/>
      <c r="E1786" s="25"/>
      <c r="F1786" s="25" t="s">
        <v>315</v>
      </c>
      <c r="G1786" s="4"/>
      <c r="H1786" s="25" t="s">
        <v>47</v>
      </c>
      <c r="I1786" s="25" t="s">
        <v>48</v>
      </c>
      <c r="J1786" s="25" t="s">
        <v>49</v>
      </c>
      <c r="K1786" s="4"/>
      <c r="L1786" s="51"/>
      <c r="M1786" s="51"/>
      <c r="N1786" s="51"/>
      <c r="O1786" s="51"/>
      <c r="P1786" s="51"/>
      <c r="Q1786" s="4"/>
      <c r="AN1786" s="63" t="s">
        <v>5017</v>
      </c>
      <c r="AZ1786" s="37" t="str">
        <f>IFERROR(IF(COUNTA(H1786,I1786,J1786)=3,DATE(J1786,MATCH(I1786,{"Jan";"Feb";"Mar";"Apr";"May";"Jun";"Jul";"Aug";"Sep";"Oct";"Nov";"Dec"},0),H1786),""),"")</f>
        <v/>
      </c>
    </row>
    <row r="1787" spans="1:79" x14ac:dyDescent="0.25">
      <c r="A1787" s="51"/>
      <c r="B1787" s="34" t="str">
        <f xml:space="preserve"> C1670&amp;" Non-Target Lesion (NT8)"</f>
        <v>V11 Non-Target Lesion (NT8)</v>
      </c>
      <c r="C1787" s="74"/>
      <c r="D1787" s="75"/>
      <c r="E1787" s="4"/>
      <c r="F1787" s="17"/>
      <c r="G1787" s="4"/>
      <c r="H1787" s="32"/>
      <c r="I1787" s="32"/>
      <c r="J1787" s="32"/>
      <c r="K1787" s="4"/>
      <c r="L1787" s="51"/>
      <c r="M1787" s="51"/>
      <c r="N1787" s="51"/>
      <c r="O1787" s="51"/>
      <c r="P1787" s="51"/>
      <c r="Q1787" s="4"/>
      <c r="AN1787" s="63" t="s">
        <v>5018</v>
      </c>
      <c r="AZ1787" s="37" t="str">
        <f>IFERROR(IF(COUNTA(H1787,I1787,J1787)=3,DATE(J1787,MATCH(I1787,{"Jan";"Feb";"Mar";"Apr";"May";"Jun";"Jul";"Aug";"Sep";"Oct";"Nov";"Dec"},0),H1787),""),"")</f>
        <v/>
      </c>
    </row>
    <row r="1788" spans="1:79" x14ac:dyDescent="0.25">
      <c r="A1788" s="51"/>
      <c r="B1788" s="23" t="s">
        <v>1877</v>
      </c>
      <c r="C1788" s="23" t="s">
        <v>1878</v>
      </c>
      <c r="D1788" s="23"/>
      <c r="E1788" s="26"/>
      <c r="F1788" s="23" t="s">
        <v>1879</v>
      </c>
      <c r="G1788" s="26"/>
      <c r="H1788" s="23" t="s">
        <v>1880</v>
      </c>
      <c r="I1788" s="23" t="s">
        <v>1881</v>
      </c>
      <c r="J1788" s="23" t="s">
        <v>1882</v>
      </c>
      <c r="K1788" s="4"/>
      <c r="L1788" s="51"/>
      <c r="M1788" s="51"/>
      <c r="N1788" s="51"/>
      <c r="O1788" s="51"/>
      <c r="P1788" s="51"/>
      <c r="Q1788" s="4"/>
      <c r="AN1788" s="63" t="s">
        <v>5019</v>
      </c>
      <c r="AZ1788" s="37" t="str">
        <f>IFERROR(IF(COUNTA(H1788,I1788,J1788)=3,DATE(J1788,MATCH(I1788,{"Jan";"Feb";"Mar";"Apr";"May";"Jun";"Jul";"Aug";"Sep";"Oct";"Nov";"Dec"},0),H1788),""),"")</f>
        <v/>
      </c>
    </row>
    <row r="1789" spans="1:79" x14ac:dyDescent="0.25">
      <c r="A1789" s="51"/>
      <c r="B1789" s="90" t="str">
        <f ca="1">BA1789&amp;BB1789&amp;BC1789&amp;BD1789&amp;BE1789&amp;BF1789&amp;BG1789&amp;BH1789&amp;BI1789&amp;BJ1789&amp;BK1789&amp;BL1789&amp;BM1789</f>
        <v/>
      </c>
      <c r="C1789" s="91"/>
      <c r="D1789" s="91"/>
      <c r="E1789" s="91"/>
      <c r="F1789" s="91"/>
      <c r="G1789" s="91"/>
      <c r="H1789" s="91"/>
      <c r="I1789" s="91"/>
      <c r="J1789" s="91"/>
      <c r="K1789" s="91"/>
      <c r="L1789" s="91"/>
      <c r="M1789" s="91"/>
      <c r="N1789" s="91"/>
      <c r="O1789" s="91"/>
      <c r="P1789" s="91"/>
      <c r="Q1789" s="4"/>
      <c r="AN1789" s="63" t="s">
        <v>5020</v>
      </c>
      <c r="AZ1789" s="37" t="str">
        <f>IFERROR(IF(COUNTA(H1789,I1789,J1789)=3,DATE(J1789,MATCH(I1789,{"Jan";"Feb";"Mar";"Apr";"May";"Jun";"Jul";"Aug";"Sep";"Oct";"Nov";"Dec"},0),H1789),""),"")</f>
        <v/>
      </c>
      <c r="BA1789" s="37" t="str">
        <f>IF(AND(C1673="",H1787="",C1787&lt;&gt;""),"Please enter a complete visit or assessment date.  ","")</f>
        <v/>
      </c>
      <c r="BB1789" s="37" t="str">
        <f>IF(C1787="","",IF(AND(COUNTA(C1673,D1673,E1673)&gt;1,COUNTA(C1673,D1673,E1673)&lt;3),"Please enter a complete visit date.  ",IF(COUNTA(C1673,D1673,E1673)=0,"",IF(COUNTIF(AN$2:AN$7306,C1673&amp;D1673&amp;E1673)&gt;0,"","Enter a valid visit date.  "))))</f>
        <v/>
      </c>
      <c r="BC1789" s="37" t="str">
        <f>IF(AND(COUNTA(H1787,I1787,J1787)&gt;1,COUNTA(H1787,I1787,J1787)&lt;3),"Please enter a complete assessment date.  ",IF(COUNTA(H1787,I1787,J1787)=0,"",IF(COUNTIF(AN$2:AN$7306,H1787&amp;I1787&amp;J1787)&gt;0,"","Enter a valid assessment date.  ")))</f>
        <v/>
      </c>
      <c r="BD1789" s="37" t="str">
        <f t="shared" ref="BD1789" si="884">IF(AND(C1787="",H1787&amp;I1787&amp;H1787&amp;J1787&lt;&gt;""),"Information on this lesion exists, but no evaluation result is entered.  ","")</f>
        <v/>
      </c>
      <c r="BE1789" s="37" t="str">
        <f ca="1">IF(C1787="","",IF(AZ1673="","",IF(AZ1673&gt;NOW(),"Visit date is in the future.  ","")))</f>
        <v/>
      </c>
      <c r="BF1789" s="37" t="str">
        <f t="shared" ref="BF1789" ca="1" si="885">IF(AZ1787&lt;&gt;"",IF(AZ1787&gt;NOW(),"Assessment date is in the future.  ",""),"")</f>
        <v/>
      </c>
      <c r="BG1789" s="37" t="str">
        <f t="shared" ref="BG1789" si="886">IF(AND(C1787&lt;&gt;"",F1787&lt;&gt;""),"The result cannot be provided if indicated as Not Done.  ","")</f>
        <v/>
      </c>
      <c r="BH1789" s="37" t="str">
        <f>IF(AZ1673="","",IF(AZ1673&lt;=AZ1667,"Visit date is not after visit or assessment dates in the prior visit.  ",""))</f>
        <v/>
      </c>
      <c r="BI1789" s="37" t="str">
        <f>IF(AZ1787&lt;&gt;"",IF(AZ1787&lt;=AZ1667,"Assessment date is not after visit or assessment dates in the prior visit.  ",""),"")</f>
        <v/>
      </c>
      <c r="BJ1789" s="37" t="str">
        <f>IF(AND(C1670="",OR(C1787&lt;&gt;"",F1787&lt;&gt;"")),"The Visit ID is missing.  ","")</f>
        <v/>
      </c>
      <c r="BK1789" s="37" t="str">
        <f>IF(AND(OR(C1787&lt;&gt;"",F1787&lt;&gt;""),C$129=""),"No V0 lesion information exists for this same lesion (if you are adding a NEW lesion, go to New Lesion section).  ","")</f>
        <v/>
      </c>
      <c r="BM1789" s="37" t="str">
        <f>IF(AND(C1787&lt;&gt;"",COUNTIF(AJ$2:AJ$21,C1670)&gt;1),"Visit ID already used.  ","")</f>
        <v/>
      </c>
      <c r="CA1789" s="37" t="e">
        <f ca="1">IF(BA1789&amp;BB1789&amp;BC1789&amp;BD1789&amp;BE1789&amp;BF1789&amp;BG1789&amp;BH1789&amp;BI1789&amp;BJ1789&amp;BK1789&amp;BL1789&amp;BM1789&amp;BN1789&amp;BO1789&amp;BP1789&amp;BQ1789&amp;BR1789&amp;BS1789&amp;BT1789&amp;BU1789&amp;#REF!&amp;BW1789&amp;BX1789&amp;BY1789&amp;BZ1789&lt;&gt;"","V11Issue","V11Clean")</f>
        <v>#REF!</v>
      </c>
    </row>
    <row r="1790" spans="1:79" x14ac:dyDescent="0.25">
      <c r="A1790" s="51"/>
      <c r="B1790" s="91"/>
      <c r="C1790" s="91"/>
      <c r="D1790" s="91"/>
      <c r="E1790" s="91"/>
      <c r="F1790" s="91"/>
      <c r="G1790" s="91"/>
      <c r="H1790" s="91"/>
      <c r="I1790" s="91"/>
      <c r="J1790" s="91"/>
      <c r="K1790" s="91"/>
      <c r="L1790" s="91"/>
      <c r="M1790" s="91"/>
      <c r="N1790" s="91"/>
      <c r="O1790" s="91"/>
      <c r="P1790" s="91"/>
      <c r="Q1790" s="4"/>
      <c r="AN1790" s="63" t="s">
        <v>5021</v>
      </c>
      <c r="AZ1790" s="37" t="str">
        <f>IFERROR(IF(COUNTA(H1790,I1790,J1790)=3,DATE(J1790,MATCH(I1790,{"Jan";"Feb";"Mar";"Apr";"May";"Jun";"Jul";"Aug";"Sep";"Oct";"Nov";"Dec"},0),H1790),""),"")</f>
        <v/>
      </c>
    </row>
    <row r="1791" spans="1:79" x14ac:dyDescent="0.25">
      <c r="A1791" s="51"/>
      <c r="B1791" s="51"/>
      <c r="C1791" s="51"/>
      <c r="D1791" s="51"/>
      <c r="E1791" s="51"/>
      <c r="F1791" s="51"/>
      <c r="G1791" s="51"/>
      <c r="H1791" s="19"/>
      <c r="I1791" s="4"/>
      <c r="J1791" s="4"/>
      <c r="K1791" s="4"/>
      <c r="L1791" s="51"/>
      <c r="M1791" s="51"/>
      <c r="N1791" s="51"/>
      <c r="O1791" s="51"/>
      <c r="P1791" s="51"/>
      <c r="Q1791" s="4"/>
      <c r="AN1791" s="63" t="s">
        <v>5022</v>
      </c>
      <c r="AZ1791" s="37" t="str">
        <f>IFERROR(IF(COUNTA(H1791,I1791,J1791)=3,DATE(J1791,MATCH(I1791,{"Jan";"Feb";"Mar";"Apr";"May";"Jun";"Jul";"Aug";"Sep";"Oct";"Nov";"Dec"},0),H1791),""),"")</f>
        <v/>
      </c>
    </row>
    <row r="1792" spans="1:79" x14ac:dyDescent="0.25">
      <c r="A1792" s="51"/>
      <c r="B1792" s="51"/>
      <c r="C1792" s="51"/>
      <c r="D1792" s="51"/>
      <c r="E1792" s="51"/>
      <c r="F1792" s="51"/>
      <c r="G1792" s="51"/>
      <c r="H1792" s="19" t="s">
        <v>92</v>
      </c>
      <c r="I1792" s="4"/>
      <c r="J1792" s="4"/>
      <c r="K1792" s="4"/>
      <c r="L1792" s="51"/>
      <c r="M1792" s="51"/>
      <c r="N1792" s="51"/>
      <c r="O1792" s="51"/>
      <c r="P1792" s="51"/>
      <c r="Q1792" s="4"/>
      <c r="AN1792" s="63" t="s">
        <v>5023</v>
      </c>
      <c r="AZ1792" s="37" t="str">
        <f>IFERROR(IF(COUNTA(H1792,I1792,J1792)=3,DATE(J1792,MATCH(I1792,{"Jan";"Feb";"Mar";"Apr";"May";"Jun";"Jul";"Aug";"Sep";"Oct";"Nov";"Dec"},0),H1792),""),"")</f>
        <v/>
      </c>
    </row>
    <row r="1793" spans="1:79" x14ac:dyDescent="0.25">
      <c r="A1793" s="51"/>
      <c r="B1793" s="4"/>
      <c r="C1793" s="25" t="s">
        <v>186</v>
      </c>
      <c r="D1793" s="25"/>
      <c r="E1793" s="25"/>
      <c r="F1793" s="25" t="s">
        <v>315</v>
      </c>
      <c r="G1793" s="4"/>
      <c r="H1793" s="25" t="s">
        <v>47</v>
      </c>
      <c r="I1793" s="25" t="s">
        <v>48</v>
      </c>
      <c r="J1793" s="25" t="s">
        <v>49</v>
      </c>
      <c r="K1793" s="4"/>
      <c r="L1793" s="51"/>
      <c r="M1793" s="51"/>
      <c r="N1793" s="51"/>
      <c r="O1793" s="51"/>
      <c r="P1793" s="51"/>
      <c r="Q1793" s="4"/>
      <c r="AN1793" s="63" t="s">
        <v>5024</v>
      </c>
      <c r="AZ1793" s="37" t="str">
        <f>IFERROR(IF(COUNTA(H1793,I1793,J1793)=3,DATE(J1793,MATCH(I1793,{"Jan";"Feb";"Mar";"Apr";"May";"Jun";"Jul";"Aug";"Sep";"Oct";"Nov";"Dec"},0),H1793),""),"")</f>
        <v/>
      </c>
    </row>
    <row r="1794" spans="1:79" x14ac:dyDescent="0.25">
      <c r="A1794" s="51"/>
      <c r="B1794" s="34" t="str">
        <f xml:space="preserve"> C1670&amp;" Non-Target Lesion (NT9)"</f>
        <v>V11 Non-Target Lesion (NT9)</v>
      </c>
      <c r="C1794" s="74"/>
      <c r="D1794" s="75"/>
      <c r="E1794" s="4"/>
      <c r="F1794" s="17"/>
      <c r="G1794" s="4"/>
      <c r="H1794" s="32"/>
      <c r="I1794" s="32"/>
      <c r="J1794" s="32"/>
      <c r="K1794" s="4"/>
      <c r="L1794" s="51"/>
      <c r="M1794" s="51"/>
      <c r="N1794" s="51"/>
      <c r="O1794" s="51"/>
      <c r="P1794" s="51"/>
      <c r="Q1794" s="4"/>
      <c r="AN1794" s="63" t="s">
        <v>5025</v>
      </c>
      <c r="AZ1794" s="37" t="str">
        <f>IFERROR(IF(COUNTA(H1794,I1794,J1794)=3,DATE(J1794,MATCH(I1794,{"Jan";"Feb";"Mar";"Apr";"May";"Jun";"Jul";"Aug";"Sep";"Oct";"Nov";"Dec"},0),H1794),""),"")</f>
        <v/>
      </c>
    </row>
    <row r="1795" spans="1:79" x14ac:dyDescent="0.25">
      <c r="A1795" s="51"/>
      <c r="B1795" s="23" t="s">
        <v>1883</v>
      </c>
      <c r="C1795" s="23" t="s">
        <v>1884</v>
      </c>
      <c r="D1795" s="23"/>
      <c r="E1795" s="26"/>
      <c r="F1795" s="23" t="s">
        <v>1885</v>
      </c>
      <c r="G1795" s="26"/>
      <c r="H1795" s="23" t="s">
        <v>1886</v>
      </c>
      <c r="I1795" s="23" t="s">
        <v>1887</v>
      </c>
      <c r="J1795" s="23" t="s">
        <v>1888</v>
      </c>
      <c r="K1795" s="4"/>
      <c r="L1795" s="51"/>
      <c r="M1795" s="51"/>
      <c r="N1795" s="51"/>
      <c r="O1795" s="51"/>
      <c r="P1795" s="51"/>
      <c r="Q1795" s="4"/>
      <c r="AN1795" s="63" t="s">
        <v>5026</v>
      </c>
      <c r="AZ1795" s="37" t="str">
        <f>IFERROR(IF(COUNTA(H1795,I1795,J1795)=3,DATE(J1795,MATCH(I1795,{"Jan";"Feb";"Mar";"Apr";"May";"Jun";"Jul";"Aug";"Sep";"Oct";"Nov";"Dec"},0),H1795),""),"")</f>
        <v/>
      </c>
    </row>
    <row r="1796" spans="1:79" x14ac:dyDescent="0.25">
      <c r="A1796" s="51"/>
      <c r="B1796" s="90" t="str">
        <f ca="1">BA1796&amp;BB1796&amp;BC1796&amp;BD1796&amp;BE1796&amp;BF1796&amp;BG1796&amp;BH1796&amp;BI1796&amp;BJ1796&amp;BK1796&amp;BL1796&amp;BM1796</f>
        <v/>
      </c>
      <c r="C1796" s="91"/>
      <c r="D1796" s="91"/>
      <c r="E1796" s="91"/>
      <c r="F1796" s="91"/>
      <c r="G1796" s="91"/>
      <c r="H1796" s="91"/>
      <c r="I1796" s="91"/>
      <c r="J1796" s="91"/>
      <c r="K1796" s="91"/>
      <c r="L1796" s="91"/>
      <c r="M1796" s="91"/>
      <c r="N1796" s="91"/>
      <c r="O1796" s="91"/>
      <c r="P1796" s="91"/>
      <c r="Q1796" s="4"/>
      <c r="AN1796" s="63" t="s">
        <v>5027</v>
      </c>
      <c r="AZ1796" s="37" t="str">
        <f>IFERROR(IF(COUNTA(H1796,I1796,J1796)=3,DATE(J1796,MATCH(I1796,{"Jan";"Feb";"Mar";"Apr";"May";"Jun";"Jul";"Aug";"Sep";"Oct";"Nov";"Dec"},0),H1796),""),"")</f>
        <v/>
      </c>
      <c r="BA1796" s="37" t="str">
        <f>IF(AND(C1673="",H1794="",C1794&lt;&gt;""),"Please enter a complete visit or assessment date.  ","")</f>
        <v/>
      </c>
      <c r="BB1796" s="37" t="str">
        <f>IF(C1794="","",IF(AND(COUNTA(C1673,D1673,E1673)&gt;1,COUNTA(C1673,D1673,E1673)&lt;3),"Please enter a complete visit date.  ",IF(COUNTA(C1673,D1673,E1673)=0,"",IF(COUNTIF(AN$2:AN$7306,C1673&amp;D1673&amp;E1673)&gt;0,"","Enter a valid visit date.  "))))</f>
        <v/>
      </c>
      <c r="BC1796" s="37" t="str">
        <f>IF(AND(COUNTA(H1794,I1794,J1794)&gt;1,COUNTA(H1794,I1794,J1794)&lt;3),"Please enter a complete assessment date.  ",IF(COUNTA(H1794,I1794,J1794)=0,"",IF(COUNTIF(AN$2:AN$7306,H1794&amp;I1794&amp;J1794)&gt;0,"","Enter a valid assessment date.  ")))</f>
        <v/>
      </c>
      <c r="BD1796" s="37" t="str">
        <f t="shared" ref="BD1796" si="887">IF(AND(C1794="",H1794&amp;I1794&amp;H1794&amp;J1794&lt;&gt;""),"Information on this lesion exists, but no evaluation result is entered.  ","")</f>
        <v/>
      </c>
      <c r="BE1796" s="37" t="str">
        <f ca="1">IF(C1794="","",IF(AZ1673="","",IF(AZ1673&gt;NOW(),"Visit date is in the future.  ","")))</f>
        <v/>
      </c>
      <c r="BF1796" s="37" t="str">
        <f t="shared" ref="BF1796" ca="1" si="888">IF(AZ1794&lt;&gt;"",IF(AZ1794&gt;NOW(),"Assessment date is in the future.  ",""),"")</f>
        <v/>
      </c>
      <c r="BG1796" s="37" t="str">
        <f t="shared" ref="BG1796" si="889">IF(AND(C1794&lt;&gt;"",F1794&lt;&gt;""),"The result cannot be provided if indicated as Not Done.  ","")</f>
        <v/>
      </c>
      <c r="BH1796" s="37" t="str">
        <f>IF(AZ1673="","",IF(AZ1673&lt;=AZ1667,"Visit date is not after visit or assessment dates in the prior visit.  ",""))</f>
        <v/>
      </c>
      <c r="BI1796" s="37" t="str">
        <f>IF(AZ1794&lt;&gt;"",IF(AZ1794&lt;=AZ1667,"Assessment date is not after visit or assessment dates in the prior visit.  ",""),"")</f>
        <v/>
      </c>
      <c r="BJ1796" s="37" t="str">
        <f>IF(AND(C1670="",OR(C1794&lt;&gt;"",F1794&lt;&gt;"")),"The Visit ID is missing.  ","")</f>
        <v/>
      </c>
      <c r="BK1796" s="37" t="str">
        <f>IF(AND(OR(C1794&lt;&gt;"",F1794&lt;&gt;""),C$136=""),"No V0 lesion information exists for this same lesion (if you are adding a NEW lesion, go to New Lesion section).  ","")</f>
        <v/>
      </c>
      <c r="BM1796" s="37" t="str">
        <f>IF(AND(C1794&lt;&gt;"",COUNTIF(AJ$2:AJ$21,C1670)&gt;1),"Visit ID already used.  ","")</f>
        <v/>
      </c>
      <c r="CA1796" s="37" t="e">
        <f ca="1">IF(BA1796&amp;BB1796&amp;BC1796&amp;BD1796&amp;BE1796&amp;BF1796&amp;BG1796&amp;BH1796&amp;BI1796&amp;BJ1796&amp;BK1796&amp;BL1796&amp;BM1796&amp;BN1796&amp;BO1796&amp;BP1796&amp;BQ1796&amp;BR1796&amp;BS1796&amp;BT1796&amp;BU1796&amp;#REF!&amp;BW1796&amp;BX1796&amp;BY1796&amp;BZ1796&lt;&gt;"","V11Issue","V11Clean")</f>
        <v>#REF!</v>
      </c>
    </row>
    <row r="1797" spans="1:79" x14ac:dyDescent="0.25">
      <c r="A1797" s="51"/>
      <c r="B1797" s="91"/>
      <c r="C1797" s="91"/>
      <c r="D1797" s="91"/>
      <c r="E1797" s="91"/>
      <c r="F1797" s="91"/>
      <c r="G1797" s="91"/>
      <c r="H1797" s="91"/>
      <c r="I1797" s="91"/>
      <c r="J1797" s="91"/>
      <c r="K1797" s="91"/>
      <c r="L1797" s="91"/>
      <c r="M1797" s="91"/>
      <c r="N1797" s="91"/>
      <c r="O1797" s="91"/>
      <c r="P1797" s="91"/>
      <c r="Q1797" s="4"/>
      <c r="AN1797" s="63" t="s">
        <v>5028</v>
      </c>
      <c r="AZ1797" s="37" t="str">
        <f>IFERROR(IF(COUNTA(H1797,I1797,J1797)=3,DATE(J1797,MATCH(I1797,{"Jan";"Feb";"Mar";"Apr";"May";"Jun";"Jul";"Aug";"Sep";"Oct";"Nov";"Dec"},0),H1797),""),"")</f>
        <v/>
      </c>
    </row>
    <row r="1798" spans="1:79" x14ac:dyDescent="0.25">
      <c r="A1798" s="51"/>
      <c r="B1798" s="51"/>
      <c r="C1798" s="51"/>
      <c r="D1798" s="51"/>
      <c r="E1798" s="51"/>
      <c r="F1798" s="51"/>
      <c r="G1798" s="51"/>
      <c r="H1798" s="19"/>
      <c r="I1798" s="4"/>
      <c r="J1798" s="4"/>
      <c r="K1798" s="4"/>
      <c r="L1798" s="51"/>
      <c r="M1798" s="51"/>
      <c r="N1798" s="51"/>
      <c r="O1798" s="51"/>
      <c r="P1798" s="51"/>
      <c r="Q1798" s="4"/>
      <c r="AN1798" s="63" t="s">
        <v>5029</v>
      </c>
      <c r="AZ1798" s="37" t="str">
        <f>IFERROR(IF(COUNTA(H1798,I1798,J1798)=3,DATE(J1798,MATCH(I1798,{"Jan";"Feb";"Mar";"Apr";"May";"Jun";"Jul";"Aug";"Sep";"Oct";"Nov";"Dec"},0),H1798),""),"")</f>
        <v/>
      </c>
    </row>
    <row r="1799" spans="1:79" x14ac:dyDescent="0.25">
      <c r="A1799" s="51"/>
      <c r="B1799" s="51"/>
      <c r="C1799" s="51"/>
      <c r="D1799" s="51"/>
      <c r="E1799" s="51"/>
      <c r="F1799" s="51"/>
      <c r="G1799" s="51"/>
      <c r="H1799" s="19" t="s">
        <v>92</v>
      </c>
      <c r="I1799" s="4"/>
      <c r="J1799" s="4"/>
      <c r="K1799" s="4"/>
      <c r="L1799" s="51"/>
      <c r="M1799" s="51"/>
      <c r="N1799" s="51"/>
      <c r="O1799" s="51"/>
      <c r="P1799" s="51"/>
      <c r="Q1799" s="4"/>
      <c r="AN1799" s="63" t="s">
        <v>5030</v>
      </c>
      <c r="AZ1799" s="37" t="str">
        <f>IFERROR(IF(COUNTA(H1799,I1799,J1799)=3,DATE(J1799,MATCH(I1799,{"Jan";"Feb";"Mar";"Apr";"May";"Jun";"Jul";"Aug";"Sep";"Oct";"Nov";"Dec"},0),H1799),""),"")</f>
        <v/>
      </c>
    </row>
    <row r="1800" spans="1:79" x14ac:dyDescent="0.25">
      <c r="A1800" s="51"/>
      <c r="B1800" s="4"/>
      <c r="C1800" s="25" t="s">
        <v>186</v>
      </c>
      <c r="D1800" s="25"/>
      <c r="E1800" s="25"/>
      <c r="F1800" s="25" t="s">
        <v>315</v>
      </c>
      <c r="G1800" s="4"/>
      <c r="H1800" s="25" t="s">
        <v>47</v>
      </c>
      <c r="I1800" s="25" t="s">
        <v>48</v>
      </c>
      <c r="J1800" s="25" t="s">
        <v>49</v>
      </c>
      <c r="K1800" s="4"/>
      <c r="L1800" s="51"/>
      <c r="M1800" s="51"/>
      <c r="N1800" s="51"/>
      <c r="O1800" s="4"/>
      <c r="P1800" s="4"/>
      <c r="Q1800" s="4"/>
      <c r="AN1800" s="63" t="s">
        <v>5031</v>
      </c>
      <c r="AZ1800" s="37" t="str">
        <f>IFERROR(IF(COUNTA(H1800,I1800,J1800)=3,DATE(J1800,MATCH(I1800,{"Jan";"Feb";"Mar";"Apr";"May";"Jun";"Jul";"Aug";"Sep";"Oct";"Nov";"Dec"},0),H1800),""),"")</f>
        <v/>
      </c>
    </row>
    <row r="1801" spans="1:79" x14ac:dyDescent="0.25">
      <c r="A1801" s="51"/>
      <c r="B1801" s="34" t="str">
        <f xml:space="preserve"> C1670&amp;" Non-Target Lesion (NT10)"</f>
        <v>V11 Non-Target Lesion (NT10)</v>
      </c>
      <c r="C1801" s="74"/>
      <c r="D1801" s="75"/>
      <c r="E1801" s="4"/>
      <c r="F1801" s="17"/>
      <c r="G1801" s="4"/>
      <c r="H1801" s="32"/>
      <c r="I1801" s="32"/>
      <c r="J1801" s="32"/>
      <c r="K1801" s="4"/>
      <c r="L1801" s="51"/>
      <c r="M1801" s="51"/>
      <c r="N1801" s="51"/>
      <c r="O1801" s="4"/>
      <c r="P1801" s="4"/>
      <c r="Q1801" s="4"/>
      <c r="AN1801" s="63" t="s">
        <v>5032</v>
      </c>
      <c r="AZ1801" s="37" t="str">
        <f>IFERROR(IF(COUNTA(H1801,I1801,J1801)=3,DATE(J1801,MATCH(I1801,{"Jan";"Feb";"Mar";"Apr";"May";"Jun";"Jul";"Aug";"Sep";"Oct";"Nov";"Dec"},0),H1801),""),"")</f>
        <v/>
      </c>
    </row>
    <row r="1802" spans="1:79" x14ac:dyDescent="0.25">
      <c r="A1802" s="51"/>
      <c r="B1802" s="23" t="s">
        <v>1889</v>
      </c>
      <c r="C1802" s="23" t="s">
        <v>1890</v>
      </c>
      <c r="D1802" s="23"/>
      <c r="E1802" s="26"/>
      <c r="F1802" s="23" t="s">
        <v>1891</v>
      </c>
      <c r="G1802" s="26"/>
      <c r="H1802" s="23" t="s">
        <v>1892</v>
      </c>
      <c r="I1802" s="23" t="s">
        <v>1893</v>
      </c>
      <c r="J1802" s="23" t="s">
        <v>1894</v>
      </c>
      <c r="K1802" s="4"/>
      <c r="L1802" s="51"/>
      <c r="M1802" s="51"/>
      <c r="N1802" s="51"/>
      <c r="O1802" s="4"/>
      <c r="P1802" s="4"/>
      <c r="Q1802" s="4"/>
      <c r="AN1802" s="63" t="s">
        <v>5033</v>
      </c>
      <c r="AZ1802" s="37" t="str">
        <f>IFERROR(IF(COUNTA(H1802,I1802,J1802)=3,DATE(J1802,MATCH(I1802,{"Jan";"Feb";"Mar";"Apr";"May";"Jun";"Jul";"Aug";"Sep";"Oct";"Nov";"Dec"},0),H1802),""),"")</f>
        <v/>
      </c>
    </row>
    <row r="1803" spans="1:79" x14ac:dyDescent="0.25">
      <c r="A1803" s="51"/>
      <c r="B1803" s="90" t="str">
        <f ca="1">BA1803&amp;BB1803&amp;BC1803&amp;BD1803&amp;BE1803&amp;BF1803&amp;BG1803&amp;BH1803&amp;BI1803&amp;BJ1803&amp;BK1803&amp;BL1803&amp;BM1803</f>
        <v/>
      </c>
      <c r="C1803" s="91"/>
      <c r="D1803" s="91"/>
      <c r="E1803" s="91"/>
      <c r="F1803" s="91"/>
      <c r="G1803" s="91"/>
      <c r="H1803" s="91"/>
      <c r="I1803" s="91"/>
      <c r="J1803" s="91"/>
      <c r="K1803" s="91"/>
      <c r="L1803" s="91"/>
      <c r="M1803" s="91"/>
      <c r="N1803" s="91"/>
      <c r="O1803" s="91"/>
      <c r="P1803" s="91"/>
      <c r="Q1803" s="4"/>
      <c r="AN1803" s="63" t="s">
        <v>5034</v>
      </c>
      <c r="AZ1803" s="37" t="str">
        <f>IFERROR(IF(COUNTA(H1803,I1803,J1803)=3,DATE(J1803,MATCH(I1803,{"Jan";"Feb";"Mar";"Apr";"May";"Jun";"Jul";"Aug";"Sep";"Oct";"Nov";"Dec"},0),H1803),""),"")</f>
        <v/>
      </c>
      <c r="BA1803" s="37" t="str">
        <f>IF(AND(C1673="",H1801="",C1801&lt;&gt;""),"Please enter a complete visit or assessment date.  ","")</f>
        <v/>
      </c>
      <c r="BB1803" s="37" t="str">
        <f>IF(C1801="","",IF(AND(COUNTA(C1673,D1673,E1673)&gt;1,COUNTA(C1673,D1673,E1673)&lt;3),"Please enter a complete visit date.  ",IF(COUNTA(C1673,D1673,E1673)=0,"",IF(COUNTIF(AN$2:AN$7306,C1673&amp;D1673&amp;E1673)&gt;0,"","Enter a valid visit date.  "))))</f>
        <v/>
      </c>
      <c r="BC1803" s="37" t="str">
        <f>IF(AND(COUNTA(H1801,I1801,J1801)&gt;1,COUNTA(H1801,I1801,J1801)&lt;3),"Please enter a complete assessment date.  ",IF(COUNTA(H1801,I1801,J1801)=0,"",IF(COUNTIF(AN$2:AN$7306,H1801&amp;I1801&amp;J1801)&gt;0,"","Enter a valid assessment date.  ")))</f>
        <v/>
      </c>
      <c r="BD1803" s="37" t="str">
        <f t="shared" ref="BD1803" si="890">IF(AND(C1801="",H1801&amp;I1801&amp;H1801&amp;J1801&lt;&gt;""),"Information on this lesion exists, but no evaluation result is entered.  ","")</f>
        <v/>
      </c>
      <c r="BE1803" s="37" t="str">
        <f ca="1">IF(C1801="","",IF(AZ1673="","",IF(AZ1673&gt;NOW(),"Visit date is in the future.  ","")))</f>
        <v/>
      </c>
      <c r="BF1803" s="37" t="str">
        <f t="shared" ref="BF1803" ca="1" si="891">IF(AZ1801&lt;&gt;"",IF(AZ1801&gt;NOW(),"Assessment date is in the future.  ",""),"")</f>
        <v/>
      </c>
      <c r="BG1803" s="37" t="str">
        <f t="shared" ref="BG1803" si="892">IF(AND(C1801&lt;&gt;"",F1801&lt;&gt;""),"The result cannot be provided if indicated as Not Done.  ","")</f>
        <v/>
      </c>
      <c r="BH1803" s="37" t="str">
        <f>IF(AZ1673="","",IF(AZ1673&lt;=AZ1667,"Visit date is not after visit or assessment dates in the prior visit.  ",""))</f>
        <v/>
      </c>
      <c r="BI1803" s="37" t="str">
        <f>IF(AZ1801&lt;&gt;"",IF(AZ1801&lt;=AZ1667,"Assessment date is not after visit or assessment dates in the prior visit.  ",""),"")</f>
        <v/>
      </c>
      <c r="BJ1803" s="37" t="str">
        <f>IF(AND(C1670="",OR(C1801&lt;&gt;"",F1801&lt;&gt;"")),"The Visit ID is missing.  ","")</f>
        <v/>
      </c>
      <c r="BK1803" s="37" t="str">
        <f>IF(AND(OR(C1801&lt;&gt;"",F1801&lt;&gt;""),C$143=""),"No V0 lesion information exists for this same lesion (if you are adding a NEW lesion, go to New Lesion section).  ","")</f>
        <v/>
      </c>
      <c r="BM1803" s="37" t="str">
        <f>IF(AND(C1801&lt;&gt;"",COUNTIF(AJ$2:AJ$21,C1670)&gt;1),"Visit ID already used.  ","")</f>
        <v/>
      </c>
      <c r="CA1803" s="37" t="e">
        <f ca="1">IF(BA1803&amp;BB1803&amp;BC1803&amp;BD1803&amp;BE1803&amp;BF1803&amp;BG1803&amp;BH1803&amp;BI1803&amp;BJ1803&amp;BK1803&amp;BL1803&amp;BM1803&amp;BN1803&amp;BO1803&amp;BP1803&amp;BQ1803&amp;BR1803&amp;BS1803&amp;BT1803&amp;BU1803&amp;#REF!&amp;BW1803&amp;BX1803&amp;BY1803&amp;BZ1803&lt;&gt;"","V11Issue","V11Clean")</f>
        <v>#REF!</v>
      </c>
    </row>
    <row r="1804" spans="1:79" x14ac:dyDescent="0.25">
      <c r="A1804" s="51"/>
      <c r="B1804" s="91"/>
      <c r="C1804" s="91"/>
      <c r="D1804" s="91"/>
      <c r="E1804" s="91"/>
      <c r="F1804" s="91"/>
      <c r="G1804" s="91"/>
      <c r="H1804" s="91"/>
      <c r="I1804" s="91"/>
      <c r="J1804" s="91"/>
      <c r="K1804" s="91"/>
      <c r="L1804" s="91"/>
      <c r="M1804" s="91"/>
      <c r="N1804" s="91"/>
      <c r="O1804" s="91"/>
      <c r="P1804" s="91"/>
      <c r="Q1804" s="4"/>
      <c r="AN1804" s="63" t="s">
        <v>5035</v>
      </c>
      <c r="AZ1804" s="37" t="str">
        <f>IFERROR(IF(COUNTA(H1804,I1804,J1804)=3,DATE(J1804,MATCH(I1804,{"Jan";"Feb";"Mar";"Apr";"May";"Jun";"Jul";"Aug";"Sep";"Oct";"Nov";"Dec"},0),H1804),""),"")</f>
        <v/>
      </c>
    </row>
    <row r="1805" spans="1:79" x14ac:dyDescent="0.25">
      <c r="A1805" s="51"/>
      <c r="B1805" s="51"/>
      <c r="C1805" s="29"/>
      <c r="D1805" s="29"/>
      <c r="E1805" s="29"/>
      <c r="F1805" s="29"/>
      <c r="G1805" s="29"/>
      <c r="H1805" s="29"/>
      <c r="I1805" s="29"/>
      <c r="J1805" s="51"/>
      <c r="K1805" s="51"/>
      <c r="L1805" s="51"/>
      <c r="M1805" s="51"/>
      <c r="N1805" s="51"/>
      <c r="O1805" s="51"/>
      <c r="P1805" s="51"/>
      <c r="Q1805" s="4"/>
      <c r="AN1805" s="63" t="s">
        <v>5036</v>
      </c>
      <c r="AZ1805" s="37" t="str">
        <f>IFERROR(IF(COUNTA(H1805,I1805,J1805)=3,DATE(J1805,MATCH(I1805,{"Jan";"Feb";"Mar";"Apr";"May";"Jun";"Jul";"Aug";"Sep";"Oct";"Nov";"Dec"},0),H1805),""),"")</f>
        <v/>
      </c>
    </row>
    <row r="1806" spans="1:79" ht="29.25" customHeight="1" x14ac:dyDescent="0.35">
      <c r="A1806" s="51"/>
      <c r="B1806" s="92" t="s">
        <v>10538</v>
      </c>
      <c r="C1806" s="93"/>
      <c r="D1806" s="93"/>
      <c r="E1806" s="93"/>
      <c r="F1806" s="93"/>
      <c r="G1806" s="93"/>
      <c r="H1806" s="93"/>
      <c r="I1806" s="51"/>
      <c r="J1806" s="51"/>
      <c r="K1806" s="51"/>
      <c r="L1806" s="51"/>
      <c r="M1806" s="51"/>
      <c r="N1806" s="51"/>
      <c r="O1806" s="51"/>
      <c r="P1806" s="51"/>
      <c r="Q1806" s="4"/>
      <c r="AN1806" s="63" t="s">
        <v>5037</v>
      </c>
      <c r="AZ1806" s="37" t="str">
        <f>IFERROR(IF(COUNTA(H1806,I1806,J1806)=3,DATE(J1806,MATCH(I1806,{"Jan";"Feb";"Mar";"Apr";"May";"Jun";"Jul";"Aug";"Sep";"Oct";"Nov";"Dec"},0),H1806),""),"")</f>
        <v/>
      </c>
    </row>
    <row r="1807" spans="1:79" ht="12" customHeight="1" x14ac:dyDescent="0.25">
      <c r="A1807" s="51"/>
      <c r="B1807" s="51"/>
      <c r="C1807" s="29"/>
      <c r="D1807" s="29"/>
      <c r="E1807" s="29"/>
      <c r="F1807" s="29"/>
      <c r="G1807" s="29"/>
      <c r="H1807" s="29"/>
      <c r="I1807" s="29"/>
      <c r="J1807" s="51"/>
      <c r="K1807" s="51"/>
      <c r="L1807" s="51"/>
      <c r="M1807" s="51"/>
      <c r="N1807" s="51"/>
      <c r="O1807" s="51"/>
      <c r="P1807" s="51"/>
      <c r="Q1807" s="4"/>
      <c r="AN1807" s="63" t="s">
        <v>5038</v>
      </c>
      <c r="AZ1807" s="37" t="str">
        <f>IFERROR(IF(COUNTA(H1807,I1807,J1807)=3,DATE(J1807,MATCH(I1807,{"Jan";"Feb";"Mar";"Apr";"May";"Jun";"Jul";"Aug";"Sep";"Oct";"Nov";"Dec"},0),H1807),""),"")</f>
        <v/>
      </c>
    </row>
    <row r="1808" spans="1:79" x14ac:dyDescent="0.25">
      <c r="A1808" s="51"/>
      <c r="B1808" s="52"/>
      <c r="C1808" s="51"/>
      <c r="D1808" s="51"/>
      <c r="E1808" s="51"/>
      <c r="F1808" s="51"/>
      <c r="G1808" s="51"/>
      <c r="H1808" s="19" t="s">
        <v>92</v>
      </c>
      <c r="I1808" s="4"/>
      <c r="J1808" s="4"/>
      <c r="K1808" s="51"/>
      <c r="L1808" s="51"/>
      <c r="M1808" s="51"/>
      <c r="N1808" s="51"/>
      <c r="O1808" s="51"/>
      <c r="P1808" s="51"/>
      <c r="Q1808" s="4"/>
      <c r="AN1808" s="63" t="s">
        <v>5039</v>
      </c>
      <c r="AZ1808" s="37" t="str">
        <f>IFERROR(IF(COUNTA(H1808,I1808,J1808)=3,DATE(J1808,MATCH(I1808,{"Jan";"Feb";"Mar";"Apr";"May";"Jun";"Jul";"Aug";"Sep";"Oct";"Nov";"Dec"},0),H1808),""),"")</f>
        <v/>
      </c>
    </row>
    <row r="1809" spans="1:80" ht="16.5" thickBot="1" x14ac:dyDescent="0.3">
      <c r="A1809" s="51"/>
      <c r="B1809" s="80" t="str">
        <f>C1670&amp;" TARGET TIMEPOINT RESPONSE:"</f>
        <v>V11 TARGET TIMEPOINT RESPONSE:</v>
      </c>
      <c r="C1809" s="81"/>
      <c r="D1809" s="51"/>
      <c r="E1809" s="51"/>
      <c r="F1809" s="25"/>
      <c r="G1809" s="4"/>
      <c r="H1809" s="25" t="s">
        <v>47</v>
      </c>
      <c r="I1809" s="25" t="s">
        <v>48</v>
      </c>
      <c r="J1809" s="25" t="s">
        <v>49</v>
      </c>
      <c r="K1809" s="51"/>
      <c r="L1809" s="51"/>
      <c r="M1809" s="51"/>
      <c r="N1809" s="51"/>
      <c r="O1809" s="51"/>
      <c r="P1809" s="51"/>
      <c r="Q1809" s="51"/>
      <c r="R1809" s="67"/>
      <c r="S1809" s="67"/>
      <c r="T1809" s="67"/>
      <c r="U1809" s="67"/>
      <c r="V1809" s="67"/>
      <c r="W1809" s="67"/>
      <c r="X1809" s="67"/>
      <c r="Y1809" s="67"/>
      <c r="Z1809" s="67"/>
      <c r="AA1809" s="67"/>
      <c r="AB1809" s="67"/>
      <c r="AC1809" s="67"/>
      <c r="AD1809" s="67"/>
      <c r="AE1809" s="67"/>
      <c r="AF1809" s="67"/>
      <c r="AG1809" s="67"/>
      <c r="AH1809" s="67"/>
      <c r="AI1809" s="67"/>
      <c r="AK1809" s="67"/>
      <c r="AL1809" s="67"/>
      <c r="AM1809" s="67"/>
      <c r="AN1809" s="63" t="s">
        <v>5040</v>
      </c>
      <c r="AO1809" s="67"/>
      <c r="AP1809" s="67"/>
      <c r="AQ1809" s="67"/>
      <c r="AR1809" s="67"/>
      <c r="AS1809" s="67"/>
      <c r="AT1809" s="67"/>
      <c r="AU1809" s="67"/>
      <c r="AV1809" s="67"/>
      <c r="AW1809" s="67"/>
      <c r="AX1809" s="67"/>
      <c r="AY1809" s="67"/>
      <c r="AZ1809" s="37" t="str">
        <f>IFERROR(IF(COUNTA(H1809,I1809,J1809)=3,DATE(J1809,MATCH(I1809,{"Jan";"Feb";"Mar";"Apr";"May";"Jun";"Jul";"Aug";"Sep";"Oct";"Nov";"Dec"},0),H1809),""),"")</f>
        <v/>
      </c>
      <c r="BA1809" s="67"/>
      <c r="BB1809" s="67"/>
    </row>
    <row r="1810" spans="1:80" ht="15.75" thickBot="1" x14ac:dyDescent="0.3">
      <c r="A1810" s="51"/>
      <c r="B1810" s="70"/>
      <c r="C1810" s="82"/>
      <c r="D1810" s="51"/>
      <c r="E1810" s="51"/>
      <c r="F1810" s="25"/>
      <c r="G1810" s="4"/>
      <c r="H1810" s="32"/>
      <c r="I1810" s="32"/>
      <c r="J1810" s="32"/>
      <c r="K1810" s="51"/>
      <c r="L1810" s="83" t="str">
        <f ca="1">BA1810&amp;BB1810&amp;BC1810&amp;BD1810&amp;BE1810&amp;BF1810&amp;BG1810&amp;BH1810&amp;BI1810&amp;BJ1810&amp;BK1810</f>
        <v/>
      </c>
      <c r="M1810" s="84"/>
      <c r="N1810" s="84"/>
      <c r="O1810" s="84"/>
      <c r="P1810" s="84"/>
      <c r="Q1810" s="51"/>
      <c r="R1810" s="67"/>
      <c r="S1810" s="67"/>
      <c r="T1810" s="67"/>
      <c r="U1810" s="67"/>
      <c r="V1810" s="67"/>
      <c r="W1810" s="67"/>
      <c r="X1810" s="67"/>
      <c r="Y1810" s="67"/>
      <c r="Z1810" s="67"/>
      <c r="AA1810" s="67"/>
      <c r="AB1810" s="67"/>
      <c r="AC1810" s="67"/>
      <c r="AD1810" s="67"/>
      <c r="AE1810" s="67"/>
      <c r="AF1810" s="67"/>
      <c r="AG1810" s="67"/>
      <c r="AH1810" s="67"/>
      <c r="AI1810" s="67"/>
      <c r="AK1810" s="67"/>
      <c r="AL1810" s="67"/>
      <c r="AM1810" s="67"/>
      <c r="AN1810" s="63" t="s">
        <v>5041</v>
      </c>
      <c r="AO1810" s="67"/>
      <c r="AP1810" s="67"/>
      <c r="AQ1810" s="67"/>
      <c r="AR1810" s="67"/>
      <c r="AS1810" s="67"/>
      <c r="AT1810" s="67"/>
      <c r="AU1810" s="67"/>
      <c r="AV1810" s="67"/>
      <c r="AW1810" s="67"/>
      <c r="AX1810" s="67"/>
      <c r="AY1810" s="67"/>
      <c r="AZ1810" s="37" t="str">
        <f>IFERROR(IF(COUNTA(H1810,I1810,J1810)=3,DATE(J1810,MATCH(I1810,{"Jan";"Feb";"Mar";"Apr";"May";"Jun";"Jul";"Aug";"Sep";"Oct";"Nov";"Dec"},0),H1810),""),"")</f>
        <v/>
      </c>
      <c r="BA1810" s="37" t="str">
        <f>IF(AND(C1673="",H1810="",B1810&lt;&gt;""),"Please enter a complete visit or assessment date.  ","")</f>
        <v/>
      </c>
      <c r="BB1810" s="37" t="str">
        <f>IF(B1810="","",IF(AND(COUNTA(C1673,D1673,E1673)&gt;1,COUNTA(C1673,D1673,E1673)&lt;3),"Please enter a complete visit date.  ",IF(COUNTA(C1673,D1673,E1673)=0,"",IF(COUNTIF(AN$2:AN$7306,C1673&amp;D1673&amp;E1673)&gt;0,"","Enter a valid visit date.  "))))</f>
        <v/>
      </c>
      <c r="BC1810" s="37" t="str">
        <f>IF(AND(COUNTA(H1810,I1810,J1810)&gt;1,COUNTA(H1810,I1810,J1810)&lt;3),"Please enter a complete assessment date.  ",IF(COUNTA(H1810,I1810,J1810)=0,"",IF(COUNTIF(AN$2:AN$7306,H1810&amp;I1810&amp;J1810)&gt;0,"","Enter a valid assessment date.  ")))</f>
        <v/>
      </c>
      <c r="BD1810" s="37" t="str">
        <f>IF(AND(B1810="",H1810&amp;I1810&amp;J1810&lt;&gt;""),"Assessment date entered, but no response is entered.  ","")</f>
        <v/>
      </c>
      <c r="BE1810" s="37" t="str">
        <f ca="1">IF(B1810="","",IF(AZ1673="","",IF(AZ1673&gt;NOW(),"Visit date is in the future.  ","")))</f>
        <v/>
      </c>
      <c r="BF1810" s="37" t="str">
        <f ca="1">IF(AZ1810&lt;&gt;"",IF(AZ1810&gt;NOW(),"Assessment date is in the future.  ",""),"")</f>
        <v/>
      </c>
      <c r="BG1810" s="37" t="str">
        <f>IF(AND(B1810&lt;&gt;"",F1810&lt;&gt;""),"The response cannot be provided if indicated as Not Done.  ","")</f>
        <v/>
      </c>
      <c r="BH1810" s="37" t="str">
        <f>IF(AZ1673="","",IF(AZ1673&lt;=AZ1667,"Visit date is not after visit or assessment dates in the prior visit.  ",""))</f>
        <v/>
      </c>
      <c r="BI1810" s="37" t="str">
        <f>IF(AZ1810&lt;&gt;"",IF(AZ1810&lt;=AZ1667,"Assessment date is not after visit or assessment dates in the prior visit.  ",""),"")</f>
        <v/>
      </c>
      <c r="BJ1810" s="37" t="str">
        <f>IF(AND(C1670="",B1810&lt;&gt;""),"The Visit ID is missing.  ","")</f>
        <v/>
      </c>
      <c r="CA1810" s="37" t="e">
        <f ca="1">IF(BA1810&amp;BB1810&amp;BC1810&amp;BD1810&amp;BE1810&amp;BF1810&amp;BG1810&amp;BH1810&amp;BI1810&amp;BJ1810&amp;BK1810&amp;BL1810&amp;BM1810&amp;BN1810&amp;BO1810&amp;BP1810&amp;BQ1810&amp;BR1810&amp;BS1810&amp;BT1810&amp;BU1810&amp;#REF!&amp;BW1810&amp;BX1810&amp;BY1810&amp;BZ1810&lt;&gt;"","V11Issue","V11Clean")</f>
        <v>#REF!</v>
      </c>
    </row>
    <row r="1811" spans="1:80" x14ac:dyDescent="0.25">
      <c r="A1811" s="51"/>
      <c r="B1811" s="23" t="s">
        <v>1895</v>
      </c>
      <c r="C1811" s="51"/>
      <c r="D1811" s="51"/>
      <c r="E1811" s="51"/>
      <c r="F1811" s="25"/>
      <c r="G1811" s="26"/>
      <c r="H1811" s="23" t="s">
        <v>1896</v>
      </c>
      <c r="I1811" s="23" t="s">
        <v>1897</v>
      </c>
      <c r="J1811" s="23" t="s">
        <v>1898</v>
      </c>
      <c r="K1811" s="51"/>
      <c r="L1811" s="84"/>
      <c r="M1811" s="84"/>
      <c r="N1811" s="84"/>
      <c r="O1811" s="84"/>
      <c r="P1811" s="84"/>
      <c r="Q1811" s="51"/>
      <c r="R1811" s="67"/>
      <c r="S1811" s="67"/>
      <c r="T1811" s="67"/>
      <c r="U1811" s="67"/>
      <c r="V1811" s="67"/>
      <c r="W1811" s="67"/>
      <c r="X1811" s="67"/>
      <c r="Y1811" s="67"/>
      <c r="Z1811" s="67"/>
      <c r="AA1811" s="67"/>
      <c r="AB1811" s="67"/>
      <c r="AC1811" s="67"/>
      <c r="AD1811" s="67"/>
      <c r="AE1811" s="67"/>
      <c r="AF1811" s="67"/>
      <c r="AG1811" s="67"/>
      <c r="AH1811" s="67"/>
      <c r="AI1811" s="67"/>
      <c r="AK1811" s="67"/>
      <c r="AL1811" s="67"/>
      <c r="AM1811" s="67"/>
      <c r="AN1811" s="63" t="s">
        <v>5042</v>
      </c>
      <c r="AO1811" s="67"/>
      <c r="AP1811" s="67"/>
      <c r="AQ1811" s="67"/>
      <c r="AR1811" s="67"/>
      <c r="AS1811" s="67"/>
      <c r="AT1811" s="67"/>
      <c r="AU1811" s="67"/>
      <c r="AV1811" s="67"/>
      <c r="AW1811" s="67"/>
      <c r="AX1811" s="67"/>
      <c r="AY1811" s="67"/>
      <c r="AZ1811" s="37" t="str">
        <f>IFERROR(IF(COUNTA(H1811,I1811,J1811)=3,DATE(J1811,MATCH(I1811,{"Jan";"Feb";"Mar";"Apr";"May";"Jun";"Jul";"Aug";"Sep";"Oct";"Nov";"Dec"},0),H1811),""),"")</f>
        <v/>
      </c>
      <c r="BA1811" s="67"/>
      <c r="BB1811" s="67"/>
    </row>
    <row r="1812" spans="1:80" x14ac:dyDescent="0.25">
      <c r="A1812" s="51"/>
      <c r="B1812" s="51"/>
      <c r="C1812" s="51"/>
      <c r="D1812" s="51"/>
      <c r="E1812" s="51"/>
      <c r="F1812" s="25"/>
      <c r="G1812" s="51"/>
      <c r="H1812" s="19" t="s">
        <v>92</v>
      </c>
      <c r="I1812" s="4"/>
      <c r="J1812" s="4"/>
      <c r="K1812" s="51"/>
      <c r="L1812" s="51"/>
      <c r="M1812" s="51"/>
      <c r="N1812" s="51"/>
      <c r="O1812" s="51"/>
      <c r="P1812" s="51"/>
      <c r="Q1812" s="51"/>
      <c r="R1812" s="67"/>
      <c r="S1812" s="67"/>
      <c r="T1812" s="67"/>
      <c r="U1812" s="67"/>
      <c r="V1812" s="67"/>
      <c r="W1812" s="67"/>
      <c r="X1812" s="67"/>
      <c r="Y1812" s="67"/>
      <c r="Z1812" s="67"/>
      <c r="AA1812" s="67"/>
      <c r="AB1812" s="67"/>
      <c r="AC1812" s="67"/>
      <c r="AD1812" s="67"/>
      <c r="AE1812" s="67"/>
      <c r="AF1812" s="67"/>
      <c r="AG1812" s="67"/>
      <c r="AH1812" s="67"/>
      <c r="AI1812" s="67"/>
      <c r="AK1812" s="67"/>
      <c r="AL1812" s="67"/>
      <c r="AM1812" s="67"/>
      <c r="AN1812" s="63" t="s">
        <v>5043</v>
      </c>
      <c r="AO1812" s="67"/>
      <c r="AP1812" s="67"/>
      <c r="AQ1812" s="67"/>
      <c r="AR1812" s="67"/>
      <c r="AS1812" s="67"/>
      <c r="AT1812" s="67"/>
      <c r="AU1812" s="67"/>
      <c r="AV1812" s="67"/>
      <c r="AW1812" s="67"/>
      <c r="AX1812" s="67"/>
      <c r="AY1812" s="67"/>
      <c r="AZ1812" s="37" t="str">
        <f>IFERROR(IF(COUNTA(H1812,I1812,J1812)=3,DATE(J1812,MATCH(I1812,{"Jan";"Feb";"Mar";"Apr";"May";"Jun";"Jul";"Aug";"Sep";"Oct";"Nov";"Dec"},0),H1812),""),"")</f>
        <v/>
      </c>
      <c r="BA1812" s="67"/>
      <c r="BB1812" s="67"/>
    </row>
    <row r="1813" spans="1:80" ht="16.5" thickBot="1" x14ac:dyDescent="0.3">
      <c r="A1813" s="51"/>
      <c r="B1813" s="80" t="str">
        <f>C1670&amp;" NON-TARGET TIMEPOINT RESPONSE:"</f>
        <v>V11 NON-TARGET TIMEPOINT RESPONSE:</v>
      </c>
      <c r="C1813" s="81"/>
      <c r="D1813" s="51"/>
      <c r="E1813" s="51"/>
      <c r="F1813" s="25"/>
      <c r="G1813" s="4"/>
      <c r="H1813" s="25" t="s">
        <v>47</v>
      </c>
      <c r="I1813" s="25" t="s">
        <v>48</v>
      </c>
      <c r="J1813" s="25" t="s">
        <v>49</v>
      </c>
      <c r="K1813" s="51"/>
      <c r="L1813" s="51"/>
      <c r="M1813" s="51"/>
      <c r="N1813" s="51"/>
      <c r="O1813" s="51"/>
      <c r="P1813" s="51"/>
      <c r="Q1813" s="51"/>
      <c r="R1813" s="67"/>
      <c r="S1813" s="67"/>
      <c r="T1813" s="67"/>
      <c r="U1813" s="67"/>
      <c r="V1813" s="67"/>
      <c r="W1813" s="67"/>
      <c r="X1813" s="67"/>
      <c r="Y1813" s="67"/>
      <c r="Z1813" s="67"/>
      <c r="AA1813" s="67"/>
      <c r="AB1813" s="67"/>
      <c r="AC1813" s="67"/>
      <c r="AD1813" s="67"/>
      <c r="AE1813" s="67"/>
      <c r="AF1813" s="67"/>
      <c r="AG1813" s="67"/>
      <c r="AH1813" s="67"/>
      <c r="AI1813" s="67"/>
      <c r="AK1813" s="67"/>
      <c r="AL1813" s="67"/>
      <c r="AM1813" s="67"/>
      <c r="AN1813" s="63" t="s">
        <v>5044</v>
      </c>
      <c r="AO1813" s="67"/>
      <c r="AP1813" s="67"/>
      <c r="AQ1813" s="67"/>
      <c r="AR1813" s="67"/>
      <c r="AS1813" s="67"/>
      <c r="AT1813" s="67"/>
      <c r="AU1813" s="67"/>
      <c r="AV1813" s="67"/>
      <c r="AW1813" s="67"/>
      <c r="AX1813" s="67"/>
      <c r="AY1813" s="67"/>
      <c r="AZ1813" s="37" t="str">
        <f>IFERROR(IF(COUNTA(H1813,I1813,J1813)=3,DATE(J1813,MATCH(I1813,{"Jan";"Feb";"Mar";"Apr";"May";"Jun";"Jul";"Aug";"Sep";"Oct";"Nov";"Dec"},0),H1813),""),"")</f>
        <v/>
      </c>
      <c r="BA1813" s="67"/>
      <c r="BB1813" s="67"/>
    </row>
    <row r="1814" spans="1:80" ht="15.75" thickBot="1" x14ac:dyDescent="0.3">
      <c r="A1814" s="51"/>
      <c r="B1814" s="70"/>
      <c r="C1814" s="82"/>
      <c r="D1814" s="51"/>
      <c r="E1814" s="51"/>
      <c r="F1814" s="25"/>
      <c r="G1814" s="4"/>
      <c r="H1814" s="32"/>
      <c r="I1814" s="32"/>
      <c r="J1814" s="32"/>
      <c r="K1814" s="51"/>
      <c r="L1814" s="83" t="str">
        <f ca="1">BA1814&amp;BB1814&amp;BC1814&amp;BD1814&amp;BE1814&amp;BF1814&amp;BG1814&amp;BH1814&amp;BI1814&amp;BJ1814&amp;BK1814</f>
        <v/>
      </c>
      <c r="M1814" s="84"/>
      <c r="N1814" s="84"/>
      <c r="O1814" s="84"/>
      <c r="P1814" s="84"/>
      <c r="Q1814" s="51"/>
      <c r="R1814" s="67"/>
      <c r="S1814" s="67"/>
      <c r="T1814" s="67"/>
      <c r="U1814" s="67"/>
      <c r="V1814" s="67"/>
      <c r="W1814" s="67"/>
      <c r="X1814" s="67"/>
      <c r="Y1814" s="67"/>
      <c r="Z1814" s="67"/>
      <c r="AA1814" s="67"/>
      <c r="AB1814" s="67"/>
      <c r="AC1814" s="67"/>
      <c r="AD1814" s="67"/>
      <c r="AE1814" s="67"/>
      <c r="AF1814" s="67"/>
      <c r="AG1814" s="67"/>
      <c r="AH1814" s="67"/>
      <c r="AI1814" s="67"/>
      <c r="AK1814" s="67"/>
      <c r="AL1814" s="67"/>
      <c r="AM1814" s="67"/>
      <c r="AN1814" s="63" t="s">
        <v>5045</v>
      </c>
      <c r="AO1814" s="67"/>
      <c r="AP1814" s="67"/>
      <c r="AQ1814" s="67"/>
      <c r="AR1814" s="67"/>
      <c r="AS1814" s="67"/>
      <c r="AT1814" s="67"/>
      <c r="AU1814" s="67"/>
      <c r="AV1814" s="67"/>
      <c r="AW1814" s="67"/>
      <c r="AX1814" s="67"/>
      <c r="AY1814" s="67"/>
      <c r="AZ1814" s="37" t="str">
        <f>IFERROR(IF(COUNTA(H1814,I1814,J1814)=3,DATE(J1814,MATCH(I1814,{"Jan";"Feb";"Mar";"Apr";"May";"Jun";"Jul";"Aug";"Sep";"Oct";"Nov";"Dec"},0),H1814),""),"")</f>
        <v/>
      </c>
      <c r="BA1814" s="37" t="str">
        <f>IF(AND(C1673="",H1814="",B1814&lt;&gt;""),"Please enter a complete visit or assessment date.  ","")</f>
        <v/>
      </c>
      <c r="BB1814" s="37" t="str">
        <f>IF(B1814="","",IF(AND(COUNTA(C1673,D1673,E1673)&gt;1,COUNTA(C1673,D1673,E1673)&lt;3),"Please enter a complete visit date.  ",IF(COUNTA(C1673,D1673,E1673)=0,"",IF(COUNTIF(AN$2:AN$7306,C1673&amp;D1673&amp;E1673)&gt;0,"","Enter a valid visit date.  "))))</f>
        <v/>
      </c>
      <c r="BC1814" s="37" t="str">
        <f>IF(AND(COUNTA(H1814,I1814,J1814)&gt;1,COUNTA(H1814,I1814,J1814)&lt;3),"Please enter a complete assessment date.  ",IF(COUNTA(H1814,I1814,J1814)=0,"",IF(COUNTIF(AN$2:AN$7306,H1814&amp;I1814&amp;J1814)&gt;0,"","Enter a valid assessment date.  ")))</f>
        <v/>
      </c>
      <c r="BD1814" s="37" t="str">
        <f t="shared" ref="BD1814" si="893">IF(AND(B1814="",H1814&amp;I1814&amp;J1814&lt;&gt;""),"Assessment date entered, but no response is entered.  ","")</f>
        <v/>
      </c>
      <c r="BE1814" s="37" t="str">
        <f ca="1">IF(B1814="","",IF(AZ1673="","",IF(AZ1673&gt;NOW(),"Visit date is in the future.  ","")))</f>
        <v/>
      </c>
      <c r="BF1814" s="37" t="str">
        <f t="shared" ref="BF1814" ca="1" si="894">IF(AZ1814&lt;&gt;"",IF(AZ1814&gt;NOW(),"Assessment date is in the future.  ",""),"")</f>
        <v/>
      </c>
      <c r="BG1814" s="37" t="str">
        <f t="shared" ref="BG1814" si="895">IF(AND(B1814&lt;&gt;"",F1814&lt;&gt;""),"The response cannot be provided if indicated as Not Done.  ","")</f>
        <v/>
      </c>
      <c r="BH1814" s="37" t="str">
        <f>IF(AZ1673="","",IF(AZ1673&lt;=AZ1667,"Visit date is not after visit or assessment dates in the prior visit.  ",""))</f>
        <v/>
      </c>
      <c r="BI1814" s="37" t="str">
        <f>IF(AZ1814&lt;&gt;"",IF(AZ1814&lt;=AZ1667,"Assessment date is not after visit or assessment dates in the prior visit.  ",""),"")</f>
        <v/>
      </c>
      <c r="BJ1814" s="37" t="str">
        <f>IF(AND(C1670="",B1814&lt;&gt;""),"The Visit ID is missing.  ","")</f>
        <v/>
      </c>
      <c r="CA1814" s="37" t="e">
        <f ca="1">IF(BA1814&amp;BB1814&amp;BC1814&amp;BD1814&amp;BE1814&amp;BF1814&amp;BG1814&amp;BH1814&amp;BI1814&amp;BJ1814&amp;BK1814&amp;BL1814&amp;BM1814&amp;BN1814&amp;BO1814&amp;BP1814&amp;BQ1814&amp;BR1814&amp;BS1814&amp;BT1814&amp;BU1814&amp;#REF!&amp;BW1814&amp;BX1814&amp;BY1814&amp;BZ1814&lt;&gt;"","V11Issue","V11Clean")</f>
        <v>#REF!</v>
      </c>
    </row>
    <row r="1815" spans="1:80" x14ac:dyDescent="0.25">
      <c r="A1815" s="51"/>
      <c r="B1815" s="23" t="s">
        <v>1899</v>
      </c>
      <c r="C1815" s="51"/>
      <c r="D1815" s="51"/>
      <c r="E1815" s="51"/>
      <c r="F1815" s="25"/>
      <c r="G1815" s="26"/>
      <c r="H1815" s="23" t="s">
        <v>1900</v>
      </c>
      <c r="I1815" s="23" t="s">
        <v>1901</v>
      </c>
      <c r="J1815" s="23" t="s">
        <v>1902</v>
      </c>
      <c r="K1815" s="51"/>
      <c r="L1815" s="84"/>
      <c r="M1815" s="84"/>
      <c r="N1815" s="84"/>
      <c r="O1815" s="84"/>
      <c r="P1815" s="84"/>
      <c r="Q1815" s="51"/>
      <c r="R1815" s="67"/>
      <c r="S1815" s="67"/>
      <c r="T1815" s="67"/>
      <c r="U1815" s="67"/>
      <c r="V1815" s="67"/>
      <c r="W1815" s="67"/>
      <c r="X1815" s="67"/>
      <c r="Y1815" s="67"/>
      <c r="Z1815" s="67"/>
      <c r="AA1815" s="67"/>
      <c r="AB1815" s="67"/>
      <c r="AC1815" s="67"/>
      <c r="AD1815" s="67"/>
      <c r="AE1815" s="67"/>
      <c r="AF1815" s="67"/>
      <c r="AG1815" s="67"/>
      <c r="AH1815" s="67"/>
      <c r="AI1815" s="67"/>
      <c r="AK1815" s="67"/>
      <c r="AL1815" s="67"/>
      <c r="AM1815" s="67"/>
      <c r="AN1815" s="63" t="s">
        <v>5046</v>
      </c>
      <c r="AO1815" s="67"/>
      <c r="AP1815" s="67"/>
      <c r="AQ1815" s="67"/>
      <c r="AR1815" s="67"/>
      <c r="AS1815" s="67"/>
      <c r="AT1815" s="67"/>
      <c r="AU1815" s="67"/>
      <c r="AV1815" s="67"/>
      <c r="AW1815" s="67"/>
      <c r="AX1815" s="67"/>
      <c r="AY1815" s="67"/>
      <c r="AZ1815" s="37" t="str">
        <f>IFERROR(IF(COUNTA(H1815,I1815,J1815)=3,DATE(J1815,MATCH(I1815,{"Jan";"Feb";"Mar";"Apr";"May";"Jun";"Jul";"Aug";"Sep";"Oct";"Nov";"Dec"},0),H1815),""),"")</f>
        <v/>
      </c>
      <c r="BA1815" s="67"/>
      <c r="BB1815" s="67"/>
    </row>
    <row r="1816" spans="1:80" x14ac:dyDescent="0.25">
      <c r="A1816" s="51"/>
      <c r="B1816" s="51"/>
      <c r="C1816" s="51"/>
      <c r="D1816" s="51"/>
      <c r="E1816" s="51"/>
      <c r="F1816" s="25"/>
      <c r="G1816" s="51"/>
      <c r="H1816" s="19" t="s">
        <v>92</v>
      </c>
      <c r="I1816" s="4"/>
      <c r="J1816" s="4"/>
      <c r="K1816" s="51"/>
      <c r="L1816" s="51"/>
      <c r="M1816" s="51"/>
      <c r="N1816" s="51"/>
      <c r="O1816" s="51"/>
      <c r="P1816" s="51"/>
      <c r="Q1816" s="51"/>
      <c r="R1816" s="67"/>
      <c r="S1816" s="67"/>
      <c r="T1816" s="67"/>
      <c r="U1816" s="67"/>
      <c r="V1816" s="67"/>
      <c r="W1816" s="67"/>
      <c r="X1816" s="67"/>
      <c r="Y1816" s="67"/>
      <c r="Z1816" s="67"/>
      <c r="AA1816" s="67"/>
      <c r="AB1816" s="67"/>
      <c r="AC1816" s="67"/>
      <c r="AD1816" s="67"/>
      <c r="AE1816" s="67"/>
      <c r="AF1816" s="67"/>
      <c r="AG1816" s="67"/>
      <c r="AH1816" s="67"/>
      <c r="AI1816" s="67"/>
      <c r="AK1816" s="67"/>
      <c r="AL1816" s="67"/>
      <c r="AM1816" s="67"/>
      <c r="AN1816" s="63" t="s">
        <v>5047</v>
      </c>
      <c r="AO1816" s="67"/>
      <c r="AP1816" s="67"/>
      <c r="AQ1816" s="67"/>
      <c r="AR1816" s="67"/>
      <c r="AS1816" s="67"/>
      <c r="AT1816" s="67"/>
      <c r="AU1816" s="67"/>
      <c r="AV1816" s="67"/>
      <c r="AW1816" s="67"/>
      <c r="AX1816" s="67"/>
      <c r="AY1816" s="67"/>
      <c r="AZ1816" s="37" t="str">
        <f>IFERROR(IF(COUNTA(H1816,I1816,J1816)=3,DATE(J1816,MATCH(I1816,{"Jan";"Feb";"Mar";"Apr";"May";"Jun";"Jul";"Aug";"Sep";"Oct";"Nov";"Dec"},0),H1816),""),"")</f>
        <v/>
      </c>
      <c r="BA1816" s="67"/>
      <c r="BB1816" s="67"/>
    </row>
    <row r="1817" spans="1:80" ht="16.5" thickBot="1" x14ac:dyDescent="0.3">
      <c r="A1817" s="51"/>
      <c r="B1817" s="80" t="str">
        <f>C1670&amp;" OVERALL TIMEPOINT RESPONSE:"</f>
        <v>V11 OVERALL TIMEPOINT RESPONSE:</v>
      </c>
      <c r="C1817" s="81"/>
      <c r="D1817" s="51"/>
      <c r="E1817" s="51"/>
      <c r="F1817" s="25"/>
      <c r="G1817" s="4"/>
      <c r="H1817" s="25" t="s">
        <v>47</v>
      </c>
      <c r="I1817" s="25" t="s">
        <v>48</v>
      </c>
      <c r="J1817" s="25" t="s">
        <v>49</v>
      </c>
      <c r="K1817" s="51"/>
      <c r="L1817" s="51"/>
      <c r="M1817" s="51"/>
      <c r="N1817" s="51"/>
      <c r="O1817" s="51"/>
      <c r="P1817" s="51"/>
      <c r="Q1817" s="51"/>
      <c r="R1817" s="67"/>
      <c r="S1817" s="67"/>
      <c r="T1817" s="67"/>
      <c r="U1817" s="67"/>
      <c r="V1817" s="67"/>
      <c r="W1817" s="67"/>
      <c r="X1817" s="67"/>
      <c r="Y1817" s="67"/>
      <c r="Z1817" s="67"/>
      <c r="AA1817" s="67"/>
      <c r="AB1817" s="67"/>
      <c r="AC1817" s="67"/>
      <c r="AD1817" s="67"/>
      <c r="AE1817" s="67"/>
      <c r="AF1817" s="67"/>
      <c r="AG1817" s="67"/>
      <c r="AH1817" s="67"/>
      <c r="AI1817" s="67"/>
      <c r="AK1817" s="67"/>
      <c r="AL1817" s="67"/>
      <c r="AM1817" s="67"/>
      <c r="AN1817" s="63" t="s">
        <v>5048</v>
      </c>
      <c r="AO1817" s="67"/>
      <c r="AP1817" s="67"/>
      <c r="AQ1817" s="67"/>
      <c r="AR1817" s="67"/>
      <c r="AS1817" s="67"/>
      <c r="AT1817" s="67"/>
      <c r="AU1817" s="67"/>
      <c r="AV1817" s="67"/>
      <c r="AW1817" s="67"/>
      <c r="AX1817" s="67"/>
      <c r="AY1817" s="67"/>
      <c r="AZ1817" s="37" t="str">
        <f>IFERROR(IF(COUNTA(H1817,I1817,J1817)=3,DATE(J1817,MATCH(I1817,{"Jan";"Feb";"Mar";"Apr";"May";"Jun";"Jul";"Aug";"Sep";"Oct";"Nov";"Dec"},0),H1817),""),"")</f>
        <v/>
      </c>
      <c r="BA1817" s="67"/>
      <c r="BB1817" s="67"/>
    </row>
    <row r="1818" spans="1:80" ht="15.75" thickBot="1" x14ac:dyDescent="0.3">
      <c r="A1818" s="51"/>
      <c r="B1818" s="70"/>
      <c r="C1818" s="85"/>
      <c r="D1818" s="33"/>
      <c r="E1818" s="33"/>
      <c r="F1818" s="25"/>
      <c r="G1818" s="4"/>
      <c r="H1818" s="32"/>
      <c r="I1818" s="32"/>
      <c r="J1818" s="32"/>
      <c r="K1818" s="51"/>
      <c r="L1818" s="83" t="str">
        <f ca="1">BA1818&amp;BB1818&amp;BC1818&amp;BD1818&amp;BE1818&amp;BF1818&amp;BG1818&amp;BH1818&amp;BI1818&amp;BJ1818&amp;BK1818</f>
        <v/>
      </c>
      <c r="M1818" s="84"/>
      <c r="N1818" s="84"/>
      <c r="O1818" s="84"/>
      <c r="P1818" s="84"/>
      <c r="Q1818" s="33"/>
      <c r="R1818" s="65"/>
      <c r="S1818" s="65"/>
      <c r="T1818" s="65"/>
      <c r="U1818" s="65"/>
      <c r="V1818" s="65"/>
      <c r="W1818" s="65"/>
      <c r="X1818" s="67"/>
      <c r="Y1818" s="67"/>
      <c r="Z1818" s="67"/>
      <c r="AA1818" s="67"/>
      <c r="AB1818" s="67"/>
      <c r="AC1818" s="67"/>
      <c r="AD1818" s="67"/>
      <c r="AE1818" s="67"/>
      <c r="AF1818" s="67"/>
      <c r="AG1818" s="67"/>
      <c r="AH1818" s="67"/>
      <c r="AI1818" s="67"/>
      <c r="AK1818" s="67"/>
      <c r="AL1818" s="67"/>
      <c r="AM1818" s="67"/>
      <c r="AN1818" s="63" t="s">
        <v>5049</v>
      </c>
      <c r="AO1818" s="67"/>
      <c r="AP1818" s="67"/>
      <c r="AQ1818" s="67"/>
      <c r="AR1818" s="67"/>
      <c r="AS1818" s="67"/>
      <c r="AT1818" s="67"/>
      <c r="AU1818" s="67"/>
      <c r="AV1818" s="67"/>
      <c r="AW1818" s="67"/>
      <c r="AX1818" s="67"/>
      <c r="AY1818" s="67"/>
      <c r="AZ1818" s="37" t="str">
        <f>IFERROR(IF(COUNTA(H1818,I1818,J1818)=3,DATE(J1818,MATCH(I1818,{"Jan";"Feb";"Mar";"Apr";"May";"Jun";"Jul";"Aug";"Sep";"Oct";"Nov";"Dec"},0),H1818),""),"")</f>
        <v/>
      </c>
      <c r="BA1818" s="37" t="str">
        <f>IF(AND(C1673="",H1818="",B1818&lt;&gt;""),"Please enter a complete visit or assessment date.  ","")</f>
        <v/>
      </c>
      <c r="BB1818" s="37" t="str">
        <f>IF(B1818="","",IF(AND(COUNTA(C1673,D1673,E1673)&gt;1,COUNTA(C1673,D1673,E1673)&lt;3),"Please enter a complete visit date.  ",IF(COUNTA(C1673,D1673,E1673)=0,"",IF(COUNTIF(AN$2:AN$7306,C1673&amp;D1673&amp;E1673)&gt;0,"","Enter a valid visit date.  "))))</f>
        <v/>
      </c>
      <c r="BC1818" s="37" t="str">
        <f>IF(AND(COUNTA(H1818,I1818,J1818)&gt;1,COUNTA(H1818,I1818,J1818)&lt;3),"Please enter a complete assessment date.  ",IF(COUNTA(H1818,I1818,J1818)=0,"",IF(COUNTIF(AN$2:AN$7306,H1818&amp;I1818&amp;J1818)&gt;0,"","Enter a valid assessment date.  ")))</f>
        <v/>
      </c>
      <c r="BD1818" s="37" t="str">
        <f t="shared" ref="BD1818" si="896">IF(AND(B1818="",H1818&amp;I1818&amp;J1818&lt;&gt;""),"Assessment date entered, but no response is entered.  ","")</f>
        <v/>
      </c>
      <c r="BE1818" s="37" t="str">
        <f ca="1">IF(B1818="","",IF(AZ1673="","",IF(AZ1673&gt;NOW(),"Visit date is in the future.  ","")))</f>
        <v/>
      </c>
      <c r="BF1818" s="37" t="str">
        <f t="shared" ref="BF1818" ca="1" si="897">IF(AZ1818&lt;&gt;"",IF(AZ1818&gt;NOW(),"Assessment date is in the future.  ",""),"")</f>
        <v/>
      </c>
      <c r="BG1818" s="37" t="str">
        <f t="shared" ref="BG1818" si="898">IF(AND(B1818&lt;&gt;"",F1818&lt;&gt;""),"The response cannot be provided if indicated as Not Done.  ","")</f>
        <v/>
      </c>
      <c r="BH1818" s="37" t="str">
        <f>IF(AZ1673="","",IF(AZ1673&lt;=AZ1667,"Visit date is not after visit or assessment dates in the prior visit.  ",""))</f>
        <v/>
      </c>
      <c r="BI1818" s="37" t="str">
        <f>IF(AZ1818&lt;&gt;"",IF(AZ1818&lt;=AZ1667,"Assessment date is not after visit or assessment dates in the prior visit.  ",""),"")</f>
        <v/>
      </c>
      <c r="BJ1818" s="37" t="str">
        <f>IF(AND(C1670="",B1818&lt;&gt;""),"The Visit ID is missing.  ","")</f>
        <v/>
      </c>
      <c r="CA1818" s="37" t="e">
        <f ca="1">IF(BA1818&amp;BB1818&amp;BC1818&amp;BD1818&amp;BE1818&amp;BF1818&amp;BG1818&amp;BH1818&amp;BI1818&amp;BJ1818&amp;BK1818&amp;BL1818&amp;BM1818&amp;BN1818&amp;BO1818&amp;BP1818&amp;BQ1818&amp;BR1818&amp;BS1818&amp;BT1818&amp;BU1818&amp;#REF!&amp;BW1818&amp;BX1818&amp;BY1818&amp;BZ1818&lt;&gt;"","V11Issue","V11Clean")</f>
        <v>#REF!</v>
      </c>
    </row>
    <row r="1819" spans="1:80" x14ac:dyDescent="0.25">
      <c r="A1819" s="51"/>
      <c r="B1819" s="23" t="s">
        <v>1903</v>
      </c>
      <c r="C1819" s="51"/>
      <c r="D1819" s="33"/>
      <c r="E1819" s="33"/>
      <c r="F1819" s="25"/>
      <c r="G1819" s="26"/>
      <c r="H1819" s="23" t="s">
        <v>1904</v>
      </c>
      <c r="I1819" s="23" t="s">
        <v>1905</v>
      </c>
      <c r="J1819" s="23" t="s">
        <v>1906</v>
      </c>
      <c r="K1819" s="51"/>
      <c r="L1819" s="84"/>
      <c r="M1819" s="84"/>
      <c r="N1819" s="84"/>
      <c r="O1819" s="84"/>
      <c r="P1819" s="84"/>
      <c r="Q1819" s="33"/>
      <c r="R1819" s="65"/>
      <c r="S1819" s="65"/>
      <c r="T1819" s="65"/>
      <c r="U1819" s="65"/>
      <c r="V1819" s="65"/>
      <c r="W1819" s="65"/>
      <c r="X1819" s="67"/>
      <c r="Y1819" s="67"/>
      <c r="Z1819" s="67"/>
      <c r="AA1819" s="67"/>
      <c r="AB1819" s="67"/>
      <c r="AC1819" s="67"/>
      <c r="AD1819" s="67"/>
      <c r="AE1819" s="67"/>
      <c r="AF1819" s="67"/>
      <c r="AG1819" s="67"/>
      <c r="AH1819" s="67"/>
      <c r="AI1819" s="67"/>
      <c r="AK1819" s="67"/>
      <c r="AL1819" s="67"/>
      <c r="AM1819" s="67"/>
      <c r="AN1819" s="63" t="s">
        <v>5050</v>
      </c>
      <c r="AO1819" s="67"/>
      <c r="AP1819" s="67"/>
      <c r="AQ1819" s="67"/>
      <c r="AR1819" s="67"/>
      <c r="AS1819" s="67"/>
      <c r="AT1819" s="67"/>
      <c r="AU1819" s="67"/>
      <c r="AV1819" s="67"/>
      <c r="AW1819" s="67"/>
      <c r="AX1819" s="67" t="str">
        <f>C1670&amp;"Max"</f>
        <v>V11Max</v>
      </c>
      <c r="AY1819" s="37" t="s">
        <v>358</v>
      </c>
      <c r="AZ1819" s="37" t="str">
        <f>IF(MAX(AZ1669:AZ1801)=0,"",MAX(AZ1669:AZ1801))</f>
        <v/>
      </c>
      <c r="BA1819" s="67"/>
      <c r="BB1819" s="67"/>
    </row>
    <row r="1820" spans="1:80" x14ac:dyDescent="0.25">
      <c r="A1820" s="33"/>
      <c r="B1820" s="29"/>
      <c r="C1820" s="29"/>
      <c r="D1820" s="29"/>
      <c r="E1820" s="29"/>
      <c r="F1820" s="29"/>
      <c r="G1820" s="29"/>
      <c r="H1820" s="29"/>
      <c r="I1820" s="29"/>
      <c r="J1820" s="29"/>
      <c r="K1820" s="29"/>
      <c r="L1820" s="29"/>
      <c r="M1820" s="29"/>
      <c r="N1820" s="29"/>
      <c r="O1820" s="29"/>
      <c r="P1820" s="29"/>
      <c r="Q1820" s="33"/>
      <c r="R1820" s="65"/>
      <c r="S1820" s="65"/>
      <c r="T1820" s="65"/>
      <c r="AN1820" s="63" t="s">
        <v>5051</v>
      </c>
      <c r="AX1820" s="37" t="str">
        <f>C1670&amp;"Min"</f>
        <v>V11Min</v>
      </c>
      <c r="AY1820" s="37" t="s">
        <v>359</v>
      </c>
      <c r="AZ1820" s="37" t="str">
        <f>IF(MIN(AZ1669:AZ1801)=0,"",MIN(AZ1669:AZ1801))</f>
        <v/>
      </c>
      <c r="BA1820" s="67"/>
      <c r="BB1820" s="67"/>
      <c r="CA1820" s="65"/>
    </row>
    <row r="1821" spans="1:80" x14ac:dyDescent="0.25">
      <c r="A1821" s="50"/>
      <c r="B1821" s="50"/>
      <c r="C1821" s="50"/>
      <c r="D1821" s="50"/>
      <c r="E1821" s="50"/>
      <c r="F1821" s="50"/>
      <c r="G1821" s="50"/>
      <c r="H1821" s="12"/>
      <c r="I1821" s="5"/>
      <c r="J1821" s="5"/>
      <c r="K1821" s="5"/>
      <c r="L1821" s="50"/>
      <c r="M1821" s="50"/>
      <c r="N1821" s="50"/>
      <c r="O1821" s="50"/>
      <c r="P1821" s="50"/>
      <c r="Q1821" s="5"/>
      <c r="R1821" s="65"/>
      <c r="S1821" s="65"/>
      <c r="T1821" s="65"/>
      <c r="U1821" s="65"/>
      <c r="V1821" s="65"/>
      <c r="W1821" s="65"/>
      <c r="X1821" s="65"/>
      <c r="Y1821" s="65"/>
      <c r="Z1821" s="65"/>
      <c r="AA1821" s="65"/>
      <c r="AB1821" s="65"/>
      <c r="AC1821" s="65"/>
      <c r="AD1821" s="65"/>
      <c r="AE1821" s="65"/>
      <c r="AF1821" s="65"/>
      <c r="AG1821" s="65"/>
      <c r="AH1821" s="65"/>
      <c r="AI1821" s="65"/>
      <c r="AJ1821" s="65"/>
      <c r="AK1821" s="65"/>
      <c r="AL1821" s="65"/>
      <c r="AM1821" s="65"/>
      <c r="AN1821" s="63" t="s">
        <v>5052</v>
      </c>
      <c r="AO1821" s="65"/>
      <c r="AP1821" s="65"/>
      <c r="AQ1821" s="65"/>
      <c r="AR1821" s="65"/>
      <c r="AS1821" s="65"/>
      <c r="AT1821" s="65"/>
      <c r="AU1821" s="65"/>
      <c r="AV1821" s="65"/>
      <c r="AW1821" s="65"/>
      <c r="AX1821" s="65"/>
      <c r="AY1821" s="65"/>
      <c r="AZ1821" s="65" t="str">
        <f>IFERROR(IF(COUNTA(C1821,D1821,E1821)=3,DATE(E1821,MATCH(D1821,{"Jan";"Feb";"Mar";"Apr";"May";"Jun";"Jul";"Aug";"Sep";"Oct";"Nov";"Dec"},0),C1821),""),"")</f>
        <v/>
      </c>
      <c r="BD1821" s="65"/>
      <c r="BE1821" s="65"/>
      <c r="BF1821" s="65"/>
      <c r="BG1821" s="65"/>
      <c r="BH1821" s="65"/>
      <c r="BI1821" s="65"/>
      <c r="BK1821" s="65"/>
      <c r="BL1821" s="65"/>
      <c r="BM1821" s="65"/>
      <c r="BN1821" s="65"/>
      <c r="BO1821" s="65"/>
      <c r="BP1821" s="65"/>
      <c r="BQ1821" s="65"/>
      <c r="BR1821" s="65"/>
      <c r="BS1821" s="65"/>
      <c r="BT1821" s="65"/>
      <c r="BU1821" s="65"/>
      <c r="BV1821" s="65"/>
      <c r="BW1821" s="65"/>
      <c r="BX1821" s="65"/>
      <c r="BY1821" s="65"/>
      <c r="BZ1821" s="65"/>
      <c r="CA1821" s="65"/>
      <c r="CB1821" s="65"/>
    </row>
    <row r="1822" spans="1:80" ht="19.5" x14ac:dyDescent="0.4">
      <c r="A1822" s="50"/>
      <c r="B1822" s="53" t="s">
        <v>1907</v>
      </c>
      <c r="C1822" s="86" t="s">
        <v>568</v>
      </c>
      <c r="D1822" s="87"/>
      <c r="E1822" s="87"/>
      <c r="F1822" s="87"/>
      <c r="G1822" s="88"/>
      <c r="H1822" s="5"/>
      <c r="I1822" s="5"/>
      <c r="J1822" s="5"/>
      <c r="K1822" s="5"/>
      <c r="L1822" s="50"/>
      <c r="M1822" s="50"/>
      <c r="N1822" s="50"/>
      <c r="O1822" s="50"/>
      <c r="P1822" s="50"/>
      <c r="Q1822" s="5"/>
      <c r="R1822" s="65"/>
      <c r="AN1822" s="63" t="s">
        <v>5053</v>
      </c>
      <c r="AZ1822" s="37" t="str">
        <f>IFERROR(IF(COUNTA(C1822,D1822,E1822)=3,DATE(E1822,MATCH(D1822,{"Jan";"Feb";"Mar";"Apr";"May";"Jun";"Jul";"Aug";"Sep";"Oct";"Nov";"Dec"},0),C1822),""),"")</f>
        <v/>
      </c>
      <c r="CB1822" s="65"/>
    </row>
    <row r="1823" spans="1:80" x14ac:dyDescent="0.25">
      <c r="A1823" s="50"/>
      <c r="B1823" s="50"/>
      <c r="C1823" s="8" t="s">
        <v>1908</v>
      </c>
      <c r="D1823" s="50"/>
      <c r="E1823" s="50"/>
      <c r="F1823" s="50"/>
      <c r="G1823" s="12"/>
      <c r="H1823" s="5"/>
      <c r="I1823" s="5"/>
      <c r="J1823" s="5"/>
      <c r="K1823" s="5"/>
      <c r="L1823" s="50"/>
      <c r="M1823" s="50"/>
      <c r="N1823" s="50"/>
      <c r="O1823" s="50"/>
      <c r="P1823" s="50"/>
      <c r="Q1823" s="5"/>
      <c r="R1823" s="65"/>
      <c r="AN1823" s="63" t="s">
        <v>5054</v>
      </c>
      <c r="AZ1823" s="37" t="str">
        <f>IFERROR(IF(COUNTA(C1823,D1823,E1823)=3,DATE(E1823,MATCH(D1823,{"Jan";"Feb";"Mar";"Apr";"May";"Jun";"Jul";"Aug";"Sep";"Oct";"Nov";"Dec"},0),C1823),""),"")</f>
        <v/>
      </c>
      <c r="CB1823" s="65"/>
    </row>
    <row r="1824" spans="1:80" x14ac:dyDescent="0.25">
      <c r="A1824" s="50"/>
      <c r="B1824" s="5"/>
      <c r="C1824" s="14" t="s">
        <v>47</v>
      </c>
      <c r="D1824" s="14" t="s">
        <v>48</v>
      </c>
      <c r="E1824" s="14" t="s">
        <v>49</v>
      </c>
      <c r="F1824" s="50"/>
      <c r="G1824" s="50"/>
      <c r="H1824" s="12"/>
      <c r="I1824" s="5"/>
      <c r="J1824" s="5"/>
      <c r="K1824" s="5"/>
      <c r="L1824" s="50"/>
      <c r="M1824" s="50"/>
      <c r="N1824" s="50"/>
      <c r="O1824" s="50"/>
      <c r="P1824" s="50"/>
      <c r="Q1824" s="5"/>
      <c r="R1824" s="65"/>
      <c r="AN1824" s="63" t="s">
        <v>5055</v>
      </c>
      <c r="AZ1824" s="37" t="str">
        <f>IFERROR(IF(COUNTA(C1824,D1824,E1824)=3,DATE(E1824,MATCH(D1824,{"Jan";"Feb";"Mar";"Apr";"May";"Jun";"Jul";"Aug";"Sep";"Oct";"Nov";"Dec"},0),C1824),""),"")</f>
        <v/>
      </c>
      <c r="CB1824" s="65"/>
    </row>
    <row r="1825" spans="1:80" x14ac:dyDescent="0.25">
      <c r="A1825" s="50"/>
      <c r="B1825" s="13" t="s">
        <v>93</v>
      </c>
      <c r="C1825" s="32"/>
      <c r="D1825" s="32"/>
      <c r="E1825" s="32"/>
      <c r="F1825" s="89" t="s">
        <v>369</v>
      </c>
      <c r="G1825" s="77"/>
      <c r="H1825" s="77"/>
      <c r="I1825" s="77"/>
      <c r="J1825" s="77"/>
      <c r="K1825" s="77"/>
      <c r="L1825" s="77"/>
      <c r="M1825" s="77"/>
      <c r="N1825" s="77"/>
      <c r="O1825" s="50"/>
      <c r="P1825" s="50"/>
      <c r="Q1825" s="5"/>
      <c r="R1825" s="65"/>
      <c r="AN1825" s="63" t="s">
        <v>5056</v>
      </c>
      <c r="AZ1825" s="37" t="str">
        <f>IFERROR(IF(COUNTA(C1825,D1825,E1825)=3,DATE(E1825,MATCH(D1825,{"Jan";"Feb";"Mar";"Apr";"May";"Jun";"Jul";"Aug";"Sep";"Oct";"Nov";"Dec"},0),C1825),""),"")</f>
        <v/>
      </c>
      <c r="CB1825" s="65"/>
    </row>
    <row r="1826" spans="1:80" ht="19.5" x14ac:dyDescent="0.4">
      <c r="A1826" s="50"/>
      <c r="B1826" s="53"/>
      <c r="C1826" s="8" t="s">
        <v>1909</v>
      </c>
      <c r="D1826" s="8" t="s">
        <v>1910</v>
      </c>
      <c r="E1826" s="8" t="s">
        <v>1911</v>
      </c>
      <c r="F1826" s="50"/>
      <c r="G1826" s="50"/>
      <c r="H1826" s="12"/>
      <c r="I1826" s="5"/>
      <c r="J1826" s="5"/>
      <c r="K1826" s="5"/>
      <c r="L1826" s="50"/>
      <c r="M1826" s="50"/>
      <c r="N1826" s="50"/>
      <c r="O1826" s="50"/>
      <c r="P1826" s="50"/>
      <c r="Q1826" s="5"/>
      <c r="R1826" s="65"/>
      <c r="AN1826" s="63" t="s">
        <v>5057</v>
      </c>
      <c r="CB1826" s="65"/>
    </row>
    <row r="1827" spans="1:80" x14ac:dyDescent="0.25">
      <c r="A1827" s="50"/>
      <c r="B1827" s="5"/>
      <c r="C1827" s="7"/>
      <c r="D1827" s="7"/>
      <c r="E1827" s="7"/>
      <c r="F1827" s="7"/>
      <c r="G1827" s="5"/>
      <c r="H1827" s="12" t="s">
        <v>92</v>
      </c>
      <c r="I1827" s="5"/>
      <c r="J1827" s="5"/>
      <c r="K1827" s="5"/>
      <c r="L1827" s="50"/>
      <c r="M1827" s="5"/>
      <c r="N1827" s="5"/>
      <c r="O1827" s="5"/>
      <c r="P1827" s="5"/>
      <c r="Q1827" s="38"/>
      <c r="R1827" s="65"/>
      <c r="S1827" s="66"/>
      <c r="T1827" s="66"/>
      <c r="U1827" s="66"/>
      <c r="V1827" s="66"/>
      <c r="W1827" s="66"/>
      <c r="X1827" s="66"/>
      <c r="Y1827" s="66"/>
      <c r="Z1827" s="66"/>
      <c r="AA1827" s="66"/>
      <c r="AB1827" s="66"/>
      <c r="AC1827" s="66"/>
      <c r="AD1827" s="66"/>
      <c r="AE1827" s="66"/>
      <c r="AF1827" s="66"/>
      <c r="AG1827" s="66"/>
      <c r="AH1827" s="66"/>
      <c r="AI1827" s="66"/>
      <c r="AK1827" s="66"/>
      <c r="AL1827" s="66"/>
      <c r="AM1827" s="66"/>
      <c r="AN1827" s="63" t="s">
        <v>5058</v>
      </c>
      <c r="AO1827" s="66"/>
      <c r="AP1827" s="66"/>
      <c r="AQ1827" s="66"/>
      <c r="AR1827" s="66"/>
      <c r="AS1827" s="66"/>
      <c r="AT1827" s="66"/>
      <c r="AU1827" s="66"/>
      <c r="AV1827" s="66"/>
      <c r="AW1827" s="66"/>
      <c r="AX1827" s="66"/>
      <c r="AY1827" s="66"/>
      <c r="BA1827" s="66"/>
      <c r="BB1827" s="66"/>
      <c r="CB1827" s="65"/>
    </row>
    <row r="1828" spans="1:80" x14ac:dyDescent="0.25">
      <c r="A1828" s="50"/>
      <c r="B1828" s="5"/>
      <c r="C1828" s="7" t="s">
        <v>35</v>
      </c>
      <c r="D1828" s="7" t="s">
        <v>36</v>
      </c>
      <c r="E1828" s="7"/>
      <c r="F1828" s="7" t="s">
        <v>315</v>
      </c>
      <c r="G1828" s="5"/>
      <c r="H1828" s="7" t="s">
        <v>47</v>
      </c>
      <c r="I1828" s="7" t="s">
        <v>48</v>
      </c>
      <c r="J1828" s="7" t="s">
        <v>49</v>
      </c>
      <c r="K1828" s="5"/>
      <c r="L1828" s="50"/>
      <c r="M1828" s="5"/>
      <c r="N1828" s="5"/>
      <c r="O1828" s="5"/>
      <c r="P1828" s="5"/>
      <c r="Q1828" s="38"/>
      <c r="R1828" s="65"/>
      <c r="S1828" s="66"/>
      <c r="T1828" s="66"/>
      <c r="U1828" s="66"/>
      <c r="V1828" s="66"/>
      <c r="W1828" s="66"/>
      <c r="X1828" s="66"/>
      <c r="Y1828" s="66"/>
      <c r="Z1828" s="66"/>
      <c r="AA1828" s="66"/>
      <c r="AB1828" s="66"/>
      <c r="AC1828" s="66"/>
      <c r="AD1828" s="66"/>
      <c r="AE1828" s="66"/>
      <c r="AF1828" s="66"/>
      <c r="AG1828" s="66"/>
      <c r="AH1828" s="66"/>
      <c r="AI1828" s="66"/>
      <c r="AK1828" s="66"/>
      <c r="AL1828" s="66"/>
      <c r="AM1828" s="66"/>
      <c r="AN1828" s="63" t="s">
        <v>5059</v>
      </c>
      <c r="AO1828" s="66"/>
      <c r="AP1828" s="66"/>
      <c r="AQ1828" s="66"/>
      <c r="AR1828" s="66"/>
      <c r="AS1828" s="66"/>
      <c r="AT1828" s="66"/>
      <c r="AU1828" s="66"/>
      <c r="AV1828" s="66"/>
      <c r="AW1828" s="66"/>
      <c r="AX1828" s="66"/>
      <c r="AY1828" s="66"/>
      <c r="BA1828" s="66"/>
      <c r="BB1828" s="66"/>
      <c r="CB1828" s="65"/>
    </row>
    <row r="1829" spans="1:80" x14ac:dyDescent="0.25">
      <c r="A1829" s="50"/>
      <c r="B1829" s="39" t="str">
        <f xml:space="preserve"> C1822&amp;" Target Lesion (T1)"</f>
        <v>V12 Target Lesion (T1)</v>
      </c>
      <c r="C1829" s="16"/>
      <c r="D1829" s="15" t="s">
        <v>9</v>
      </c>
      <c r="E1829" s="5"/>
      <c r="F1829" s="17"/>
      <c r="G1829" s="5"/>
      <c r="H1829" s="32"/>
      <c r="I1829" s="32"/>
      <c r="J1829" s="32"/>
      <c r="K1829" s="5"/>
      <c r="L1829" s="50"/>
      <c r="M1829" s="50"/>
      <c r="N1829" s="50"/>
      <c r="O1829" s="50"/>
      <c r="P1829" s="50"/>
      <c r="Q1829" s="50"/>
      <c r="R1829" s="65"/>
      <c r="S1829" s="67"/>
      <c r="T1829" s="67"/>
      <c r="U1829" s="67"/>
      <c r="V1829" s="67"/>
      <c r="W1829" s="67"/>
      <c r="X1829" s="67"/>
      <c r="Y1829" s="67"/>
      <c r="Z1829" s="67"/>
      <c r="AA1829" s="67"/>
      <c r="AB1829" s="67"/>
      <c r="AC1829" s="67"/>
      <c r="AD1829" s="67"/>
      <c r="AE1829" s="67"/>
      <c r="AF1829" s="67"/>
      <c r="AG1829" s="67"/>
      <c r="AH1829" s="67"/>
      <c r="AI1829" s="67"/>
      <c r="AK1829" s="67"/>
      <c r="AL1829" s="67"/>
      <c r="AM1829" s="67"/>
      <c r="AN1829" s="63" t="s">
        <v>5060</v>
      </c>
      <c r="AO1829" s="67"/>
      <c r="AP1829" s="67"/>
      <c r="AQ1829" s="67"/>
      <c r="AR1829" s="67"/>
      <c r="AS1829" s="67"/>
      <c r="AT1829" s="67"/>
      <c r="AU1829" s="67"/>
      <c r="AV1829" s="67"/>
      <c r="AW1829" s="67"/>
      <c r="AX1829" s="67"/>
      <c r="AY1829" s="67"/>
      <c r="AZ1829" s="37" t="str">
        <f>IFERROR(IF(COUNTA(H1829,I1829,J1829)=3,DATE(J1829,MATCH(I1829,{"Jan";"Feb";"Mar";"Apr";"May";"Jun";"Jul";"Aug";"Sep";"Oct";"Nov";"Dec"},0),H1829),""),"")</f>
        <v/>
      </c>
      <c r="BA1829" s="67"/>
      <c r="BB1829" s="67"/>
      <c r="CB1829" s="65"/>
    </row>
    <row r="1830" spans="1:80" x14ac:dyDescent="0.25">
      <c r="A1830" s="50"/>
      <c r="B1830" s="8" t="s">
        <v>1912</v>
      </c>
      <c r="C1830" s="8" t="s">
        <v>1913</v>
      </c>
      <c r="D1830" s="8" t="s">
        <v>1914</v>
      </c>
      <c r="E1830" s="9"/>
      <c r="F1830" s="8" t="s">
        <v>1915</v>
      </c>
      <c r="G1830" s="9"/>
      <c r="H1830" s="8" t="s">
        <v>1916</v>
      </c>
      <c r="I1830" s="8" t="s">
        <v>1917</v>
      </c>
      <c r="J1830" s="8" t="s">
        <v>1918</v>
      </c>
      <c r="K1830" s="5"/>
      <c r="L1830" s="40"/>
      <c r="M1830" s="41"/>
      <c r="N1830" s="40"/>
      <c r="O1830" s="41"/>
      <c r="P1830" s="40"/>
      <c r="Q1830" s="38"/>
      <c r="R1830" s="65"/>
      <c r="S1830" s="66"/>
      <c r="T1830" s="66"/>
      <c r="U1830" s="66"/>
      <c r="V1830" s="66"/>
      <c r="W1830" s="66"/>
      <c r="X1830" s="66"/>
      <c r="Y1830" s="66"/>
      <c r="Z1830" s="66"/>
      <c r="AA1830" s="66"/>
      <c r="AB1830" s="66"/>
      <c r="AC1830" s="66"/>
      <c r="AD1830" s="66"/>
      <c r="AE1830" s="66"/>
      <c r="AF1830" s="66"/>
      <c r="AG1830" s="66"/>
      <c r="AH1830" s="66"/>
      <c r="AI1830" s="66"/>
      <c r="AK1830" s="66"/>
      <c r="AL1830" s="66"/>
      <c r="AM1830" s="66"/>
      <c r="AN1830" s="63" t="s">
        <v>5061</v>
      </c>
      <c r="AO1830" s="66"/>
      <c r="AP1830" s="66"/>
      <c r="AQ1830" s="66"/>
      <c r="AR1830" s="66"/>
      <c r="AS1830" s="66"/>
      <c r="AT1830" s="66"/>
      <c r="AU1830" s="66"/>
      <c r="AV1830" s="66"/>
      <c r="AW1830" s="66"/>
      <c r="AX1830" s="66"/>
      <c r="AY1830" s="66"/>
      <c r="AZ1830" s="37" t="str">
        <f>IFERROR(IF(COUNTA(H1830,I1830,J1830)=3,DATE(J1830,MATCH(I1830,{"Jan";"Feb";"Mar";"Apr";"May";"Jun";"Jul";"Aug";"Sep";"Oct";"Nov";"Dec"},0),H1830),""),"")</f>
        <v/>
      </c>
      <c r="BA1830" s="66"/>
      <c r="BB1830" s="66"/>
      <c r="CB1830" s="65"/>
    </row>
    <row r="1831" spans="1:80" x14ac:dyDescent="0.25">
      <c r="A1831" s="50"/>
      <c r="B1831" s="76" t="str">
        <f ca="1">BA1831&amp;BB1831&amp;BC1831&amp;BD1831&amp;BE1831&amp;BF1831&amp;BG1831&amp;BH1831&amp;BI1831&amp;BJ1831&amp;BK1831&amp;BL1831&amp;BM1831</f>
        <v/>
      </c>
      <c r="C1831" s="77"/>
      <c r="D1831" s="77"/>
      <c r="E1831" s="77"/>
      <c r="F1831" s="77"/>
      <c r="G1831" s="77"/>
      <c r="H1831" s="77"/>
      <c r="I1831" s="77"/>
      <c r="J1831" s="77"/>
      <c r="K1831" s="77"/>
      <c r="L1831" s="77"/>
      <c r="M1831" s="77"/>
      <c r="N1831" s="77"/>
      <c r="O1831" s="77"/>
      <c r="P1831" s="77"/>
      <c r="Q1831" s="5"/>
      <c r="R1831" s="65"/>
      <c r="AN1831" s="63" t="s">
        <v>5062</v>
      </c>
      <c r="AZ1831" s="37" t="str">
        <f>IFERROR(IF(COUNTA(H1831,I1831,J1831)=3,DATE(J1831,MATCH(I1831,{"Jan";"Feb";"Mar";"Apr";"May";"Jun";"Jul";"Aug";"Sep";"Oct";"Nov";"Dec"},0),H1831),""),"")</f>
        <v/>
      </c>
      <c r="BA1831" s="37" t="str">
        <f>IF(AND(C1825="",H1829="",C1829&lt;&gt;""),"Please enter a complete visit or assessment date.  ","")</f>
        <v/>
      </c>
      <c r="BB1831" s="37" t="str">
        <f>IF(C1829="","",IF(AND(COUNTA(C1825,D1825,E1825)&gt;1,COUNTA(C1825,D1825,E1825)&lt;3),"Please enter a complete visit date.  ",IF(COUNTA(C1825,D1825,E1825)=0,"",IF(COUNTIF(AN$2:AN$7306,C1825&amp;D1825&amp;E1825)&gt;0,"","Enter a valid visit date.  "))))</f>
        <v/>
      </c>
      <c r="BC1831" s="37" t="str">
        <f>IF(AND(COUNTA(H1829,I1829,J1829)&gt;1,COUNTA(H1829,I1829,J1829)&lt;3),"Please enter a complete assessment date.  ",IF(COUNTA(H1829,I1829,J1829)=0,"",IF(COUNTIF(AN$2:AN$7306,H1829&amp;I1829&amp;J1829)&gt;0,"","Enter a valid assessment date.  ")))</f>
        <v/>
      </c>
      <c r="BD1831" s="37" t="str">
        <f>IF(AND(C1829="",H1829&amp;I1829&amp;H1829&amp;J1829&lt;&gt;""),"Information on this lesion exists, but no evaluation result is entered.  ","")</f>
        <v/>
      </c>
      <c r="BE1831" s="37" t="str">
        <f ca="1">IF(C1829="","",IF(AZ1825="","",IF(AZ1825&gt;NOW(),"Visit date is in the future.  ","")))</f>
        <v/>
      </c>
      <c r="BF1831" s="37" t="str">
        <f t="shared" ref="BF1831" ca="1" si="899">IF(AZ1829&lt;&gt;"",IF(AZ1829&gt;NOW(),"Assessment date is in the future.  ",""),"")</f>
        <v/>
      </c>
      <c r="BG1831" s="37" t="str">
        <f>IF(AND(C1829&lt;&gt;"",F1829&lt;&gt;""),"The result cannot be provided if indicated as Not Done.  ","")</f>
        <v/>
      </c>
      <c r="BH1831" s="37" t="str">
        <f>IF(AZ1825="","",IF(AZ1825&lt;=AZ1819,"Visit date is not after visit or assessment dates in the prior visit.  ",""))</f>
        <v/>
      </c>
      <c r="BI1831" s="37" t="str">
        <f>IF(AZ1829&lt;&gt;"",IF(AZ1829&lt;=AZ1819,"Assessment date is not after visit or assessment dates in the prior visit.  ",""),"")</f>
        <v/>
      </c>
      <c r="BJ1831" s="37" t="str">
        <f>IF(AND(C1822="",OR(C1829&lt;&gt;"",F1829&lt;&gt;"")),"The Visit ID is missing.  ","")</f>
        <v/>
      </c>
      <c r="BK1831" s="37" t="str">
        <f>IF(AND(OR(C1829&lt;&gt;"",F1829&lt;&gt;""),C$19=""),"No V0 lesion information exists for this same lesion (if you are adding a NEW lesion, go to New Lesion section).  ","")</f>
        <v/>
      </c>
      <c r="BL1831" s="37" t="str">
        <f>IF(AND(C1829&lt;&gt;"",D1829=""),"Select a Unit.  ","")</f>
        <v/>
      </c>
      <c r="BM1831" s="37" t="str">
        <f>IF(AND(C1829&lt;&gt;"",COUNTIF(AJ$2:AJ$21,C1822)&gt;1),"Visit ID already used.  ","")</f>
        <v/>
      </c>
      <c r="CA1831" s="37" t="str">
        <f ca="1">IF(BA1831&amp;BB1831&amp;BC1831&amp;BD1831&amp;BE1831&amp;BF1831&amp;BG1831&amp;BH1831&amp;BI1831&amp;BJ1831&amp;BK1831&amp;BL1831&amp;BM1831&amp;BN1831&amp;BO1831&amp;BP1831&amp;BQ1831&amp;BR1831&amp;BS1831&amp;BT1831&amp;BU1831&amp;BV1831&amp;BW1831&amp;BX1831&amp;BY1831&amp;BZ1831&lt;&gt;"","V12Issue","V12Clean")</f>
        <v>V12Clean</v>
      </c>
      <c r="CB1831" s="65"/>
    </row>
    <row r="1832" spans="1:80" x14ac:dyDescent="0.25">
      <c r="A1832" s="50"/>
      <c r="B1832" s="77"/>
      <c r="C1832" s="77"/>
      <c r="D1832" s="77"/>
      <c r="E1832" s="77"/>
      <c r="F1832" s="77"/>
      <c r="G1832" s="77"/>
      <c r="H1832" s="77"/>
      <c r="I1832" s="77"/>
      <c r="J1832" s="77"/>
      <c r="K1832" s="77"/>
      <c r="L1832" s="77"/>
      <c r="M1832" s="77"/>
      <c r="N1832" s="77"/>
      <c r="O1832" s="77"/>
      <c r="P1832" s="77"/>
      <c r="Q1832" s="5"/>
      <c r="R1832" s="65"/>
      <c r="AN1832" s="63" t="s">
        <v>5063</v>
      </c>
      <c r="AZ1832" s="37" t="str">
        <f>IFERROR(IF(COUNTA(H1832,I1832,J1832)=3,DATE(J1832,MATCH(I1832,{"Jan";"Feb";"Mar";"Apr";"May";"Jun";"Jul";"Aug";"Sep";"Oct";"Nov";"Dec"},0),H1832),""),"")</f>
        <v/>
      </c>
      <c r="CB1832" s="65"/>
    </row>
    <row r="1833" spans="1:80" x14ac:dyDescent="0.25">
      <c r="A1833" s="50"/>
      <c r="B1833" s="5"/>
      <c r="C1833" s="7"/>
      <c r="D1833" s="7"/>
      <c r="E1833" s="7"/>
      <c r="F1833" s="7"/>
      <c r="G1833" s="5"/>
      <c r="H1833" s="12" t="s">
        <v>92</v>
      </c>
      <c r="I1833" s="5"/>
      <c r="J1833" s="5"/>
      <c r="K1833" s="5"/>
      <c r="L1833" s="50"/>
      <c r="M1833" s="5"/>
      <c r="N1833" s="5"/>
      <c r="O1833" s="5"/>
      <c r="P1833" s="5"/>
      <c r="Q1833" s="5"/>
      <c r="R1833" s="65"/>
      <c r="AN1833" s="63" t="s">
        <v>5064</v>
      </c>
      <c r="AZ1833" s="37" t="str">
        <f>IFERROR(IF(COUNTA(H1833,I1833,J1833)=3,DATE(J1833,MATCH(I1833,{"Jan";"Feb";"Mar";"Apr";"May";"Jun";"Jul";"Aug";"Sep";"Oct";"Nov";"Dec"},0),H1833),""),"")</f>
        <v/>
      </c>
      <c r="CB1833" s="65"/>
    </row>
    <row r="1834" spans="1:80" x14ac:dyDescent="0.25">
      <c r="A1834" s="50"/>
      <c r="B1834" s="5"/>
      <c r="C1834" s="7" t="s">
        <v>35</v>
      </c>
      <c r="D1834" s="7" t="s">
        <v>36</v>
      </c>
      <c r="E1834" s="7"/>
      <c r="F1834" s="7" t="s">
        <v>315</v>
      </c>
      <c r="G1834" s="5"/>
      <c r="H1834" s="7" t="s">
        <v>47</v>
      </c>
      <c r="I1834" s="7" t="s">
        <v>48</v>
      </c>
      <c r="J1834" s="7" t="s">
        <v>49</v>
      </c>
      <c r="K1834" s="5"/>
      <c r="L1834" s="50"/>
      <c r="M1834" s="5"/>
      <c r="N1834" s="5"/>
      <c r="O1834" s="5"/>
      <c r="P1834" s="5"/>
      <c r="Q1834" s="5"/>
      <c r="R1834" s="65"/>
      <c r="AN1834" s="63" t="s">
        <v>5065</v>
      </c>
      <c r="AZ1834" s="37" t="str">
        <f>IFERROR(IF(COUNTA(H1834,I1834,J1834)=3,DATE(J1834,MATCH(I1834,{"Jan";"Feb";"Mar";"Apr";"May";"Jun";"Jul";"Aug";"Sep";"Oct";"Nov";"Dec"},0),H1834),""),"")</f>
        <v/>
      </c>
      <c r="CB1834" s="65"/>
    </row>
    <row r="1835" spans="1:80" x14ac:dyDescent="0.25">
      <c r="A1835" s="50"/>
      <c r="B1835" s="39" t="str">
        <f xml:space="preserve"> C1822&amp;" Target Lesion (T2)"</f>
        <v>V12 Target Lesion (T2)</v>
      </c>
      <c r="C1835" s="16"/>
      <c r="D1835" s="15" t="s">
        <v>9</v>
      </c>
      <c r="E1835" s="5"/>
      <c r="F1835" s="17"/>
      <c r="G1835" s="5"/>
      <c r="H1835" s="32"/>
      <c r="I1835" s="32"/>
      <c r="J1835" s="32"/>
      <c r="K1835" s="5"/>
      <c r="L1835" s="50"/>
      <c r="M1835" s="50"/>
      <c r="N1835" s="50"/>
      <c r="O1835" s="50"/>
      <c r="P1835" s="50"/>
      <c r="Q1835" s="5"/>
      <c r="R1835" s="65"/>
      <c r="AN1835" s="63" t="s">
        <v>5066</v>
      </c>
      <c r="AZ1835" s="37" t="str">
        <f>IFERROR(IF(COUNTA(H1835,I1835,J1835)=3,DATE(J1835,MATCH(I1835,{"Jan";"Feb";"Mar";"Apr";"May";"Jun";"Jul";"Aug";"Sep";"Oct";"Nov";"Dec"},0),H1835),""),"")</f>
        <v/>
      </c>
      <c r="CB1835" s="65"/>
    </row>
    <row r="1836" spans="1:80" x14ac:dyDescent="0.25">
      <c r="A1836" s="50"/>
      <c r="B1836" s="8" t="s">
        <v>1919</v>
      </c>
      <c r="C1836" s="8" t="s">
        <v>1920</v>
      </c>
      <c r="D1836" s="8" t="s">
        <v>1921</v>
      </c>
      <c r="E1836" s="9"/>
      <c r="F1836" s="8" t="s">
        <v>1922</v>
      </c>
      <c r="G1836" s="9"/>
      <c r="H1836" s="8" t="s">
        <v>1923</v>
      </c>
      <c r="I1836" s="8" t="s">
        <v>1924</v>
      </c>
      <c r="J1836" s="8" t="s">
        <v>1925</v>
      </c>
      <c r="K1836" s="5"/>
      <c r="L1836" s="40"/>
      <c r="M1836" s="41"/>
      <c r="N1836" s="40"/>
      <c r="O1836" s="41"/>
      <c r="P1836" s="40"/>
      <c r="Q1836" s="5"/>
      <c r="R1836" s="65"/>
      <c r="AN1836" s="63" t="s">
        <v>5067</v>
      </c>
      <c r="AZ1836" s="37" t="str">
        <f>IFERROR(IF(COUNTA(H1836,I1836,J1836)=3,DATE(J1836,MATCH(I1836,{"Jan";"Feb";"Mar";"Apr";"May";"Jun";"Jul";"Aug";"Sep";"Oct";"Nov";"Dec"},0),H1836),""),"")</f>
        <v/>
      </c>
      <c r="CB1836" s="65"/>
    </row>
    <row r="1837" spans="1:80" x14ac:dyDescent="0.25">
      <c r="A1837" s="50"/>
      <c r="B1837" s="76" t="str">
        <f ca="1">BA1837&amp;BB1837&amp;BC1837&amp;BD1837&amp;BE1837&amp;BF1837&amp;BG1837&amp;BH1837&amp;BI1837&amp;BJ1837&amp;BK1837&amp;BL1837&amp;BM1837</f>
        <v/>
      </c>
      <c r="C1837" s="77"/>
      <c r="D1837" s="77"/>
      <c r="E1837" s="77"/>
      <c r="F1837" s="77"/>
      <c r="G1837" s="77"/>
      <c r="H1837" s="77"/>
      <c r="I1837" s="77"/>
      <c r="J1837" s="77"/>
      <c r="K1837" s="77"/>
      <c r="L1837" s="77"/>
      <c r="M1837" s="77"/>
      <c r="N1837" s="77"/>
      <c r="O1837" s="77"/>
      <c r="P1837" s="77"/>
      <c r="Q1837" s="5"/>
      <c r="R1837" s="65"/>
      <c r="AN1837" s="63" t="s">
        <v>5068</v>
      </c>
      <c r="AZ1837" s="37" t="str">
        <f>IFERROR(IF(COUNTA(H1837,I1837,J1837)=3,DATE(J1837,MATCH(I1837,{"Jan";"Feb";"Mar";"Apr";"May";"Jun";"Jul";"Aug";"Sep";"Oct";"Nov";"Dec"},0),H1837),""),"")</f>
        <v/>
      </c>
      <c r="BA1837" s="37" t="str">
        <f>IF(AND(C1825="",H1835="",C1835&lt;&gt;""),"Please enter a complete visit or assessment date.  ","")</f>
        <v/>
      </c>
      <c r="BB1837" s="37" t="str">
        <f>IF(C1835="","",IF(AND(COUNTA(C1825,D1825,E1825)&gt;1,COUNTA(C1825,D1825,E1825)&lt;3),"Please enter a complete visit date.  ",IF(COUNTA(C1825,D1825,E1825)=0,"",IF(COUNTIF(AN$2:AN$7306,C1825&amp;D1825&amp;E1825)&gt;0,"","Enter a valid visit date.  "))))</f>
        <v/>
      </c>
      <c r="BC1837" s="37" t="str">
        <f>IF(AND(COUNTA(H1835,I1835,J1835)&gt;1,COUNTA(H1835,I1835,J1835)&lt;3),"Please enter a complete assessment date.  ",IF(COUNTA(H1835,I1835,J1835)=0,"",IF(COUNTIF(AN$2:AN$7306,H1835&amp;I1835&amp;J1835)&gt;0,"","Enter a valid assessment date.  ")))</f>
        <v/>
      </c>
      <c r="BD1837" s="37" t="str">
        <f t="shared" ref="BD1837" si="900">IF(AND(C1835="",H1835&amp;I1835&amp;H1835&amp;J1835&lt;&gt;""),"Information on this lesion exists, but no evaluation result is entered.  ","")</f>
        <v/>
      </c>
      <c r="BE1837" s="37" t="str">
        <f ca="1">IF(C1835="","",IF(AZ1825="","",IF(AZ1825&gt;NOW(),"Visit date is in the future.  ","")))</f>
        <v/>
      </c>
      <c r="BF1837" s="37" t="str">
        <f t="shared" ref="BF1837" ca="1" si="901">IF(AZ1835&lt;&gt;"",IF(AZ1835&gt;NOW(),"Assessment date is in the future.  ",""),"")</f>
        <v/>
      </c>
      <c r="BG1837" s="37" t="str">
        <f t="shared" ref="BG1837" si="902">IF(AND(C1835&lt;&gt;"",F1835&lt;&gt;""),"The result cannot be provided if indicated as Not Done.  ","")</f>
        <v/>
      </c>
      <c r="BH1837" s="37" t="str">
        <f>IF(AZ1825="","",IF(AZ1825&lt;=AZ1819,"Visit date is not after visit or assessment dates in the prior visit.  ",""))</f>
        <v/>
      </c>
      <c r="BI1837" s="37" t="str">
        <f>IF(AZ1835&lt;&gt;"",IF(AZ1835&lt;=AZ1819,"Assessment date is not after visit or assessment dates in the prior visit.  ",""),"")</f>
        <v/>
      </c>
      <c r="BJ1837" s="37" t="str">
        <f>IF(AND(C1822="",OR(C1835&lt;&gt;"",F1835&lt;&gt;"")),"The Visit ID is missing.  ","")</f>
        <v/>
      </c>
      <c r="BK1837" s="37" t="str">
        <f>IF(AND(OR(C1835&lt;&gt;"",F1835&lt;&gt;""),C$25=""),"No V0 lesion information exists for this same lesion (if you are adding a NEW lesion, go to New Lesion section).  ","")</f>
        <v/>
      </c>
      <c r="BL1837" s="37" t="str">
        <f t="shared" ref="BL1837" si="903">IF(AND(C1835&lt;&gt;"",D1835=""),"Select a Unit.  ","")</f>
        <v/>
      </c>
      <c r="BM1837" s="37" t="str">
        <f>IF(AND(C1835&lt;&gt;"",COUNTIF(AJ$2:AJ$21,C1822)&gt;1),"Visit ID already used.  ","")</f>
        <v/>
      </c>
      <c r="CA1837" s="37" t="str">
        <f ca="1">IF(BA1837&amp;BB1837&amp;BC1837&amp;BD1837&amp;BE1837&amp;BF1837&amp;BG1837&amp;BH1837&amp;BI1837&amp;BJ1837&amp;BK1837&amp;BL1837&amp;BM1837&amp;BN1837&amp;BO1837&amp;BP1837&amp;BQ1837&amp;BR1837&amp;BS1837&amp;BT1837&amp;BU1837&amp;BV1837&amp;BW1837&amp;BX1837&amp;BY1837&amp;BZ1837&lt;&gt;"","V12Issue","V12Clean")</f>
        <v>V12Clean</v>
      </c>
      <c r="CB1837" s="65"/>
    </row>
    <row r="1838" spans="1:80" x14ac:dyDescent="0.25">
      <c r="A1838" s="50"/>
      <c r="B1838" s="77"/>
      <c r="C1838" s="77"/>
      <c r="D1838" s="77"/>
      <c r="E1838" s="77"/>
      <c r="F1838" s="77"/>
      <c r="G1838" s="77"/>
      <c r="H1838" s="77"/>
      <c r="I1838" s="77"/>
      <c r="J1838" s="77"/>
      <c r="K1838" s="77"/>
      <c r="L1838" s="77"/>
      <c r="M1838" s="77"/>
      <c r="N1838" s="77"/>
      <c r="O1838" s="77"/>
      <c r="P1838" s="77"/>
      <c r="Q1838" s="5"/>
      <c r="R1838" s="65"/>
      <c r="AN1838" s="63" t="s">
        <v>5069</v>
      </c>
      <c r="AZ1838" s="37" t="str">
        <f>IFERROR(IF(COUNTA(H1838,I1838,J1838)=3,DATE(J1838,MATCH(I1838,{"Jan";"Feb";"Mar";"Apr";"May";"Jun";"Jul";"Aug";"Sep";"Oct";"Nov";"Dec"},0),H1838),""),"")</f>
        <v/>
      </c>
      <c r="CB1838" s="65"/>
    </row>
    <row r="1839" spans="1:80" x14ac:dyDescent="0.25">
      <c r="A1839" s="50"/>
      <c r="B1839" s="5"/>
      <c r="C1839" s="7"/>
      <c r="D1839" s="7"/>
      <c r="E1839" s="7"/>
      <c r="F1839" s="7"/>
      <c r="G1839" s="5"/>
      <c r="H1839" s="12" t="s">
        <v>92</v>
      </c>
      <c r="I1839" s="5"/>
      <c r="J1839" s="5"/>
      <c r="K1839" s="5"/>
      <c r="L1839" s="50"/>
      <c r="M1839" s="5"/>
      <c r="N1839" s="5"/>
      <c r="O1839" s="5"/>
      <c r="P1839" s="5"/>
      <c r="Q1839" s="5"/>
      <c r="R1839" s="65"/>
      <c r="AN1839" s="63" t="s">
        <v>5070</v>
      </c>
      <c r="AZ1839" s="37" t="str">
        <f>IFERROR(IF(COUNTA(H1839,I1839,J1839)=3,DATE(J1839,MATCH(I1839,{"Jan";"Feb";"Mar";"Apr";"May";"Jun";"Jul";"Aug";"Sep";"Oct";"Nov";"Dec"},0),H1839),""),"")</f>
        <v/>
      </c>
      <c r="CB1839" s="65"/>
    </row>
    <row r="1840" spans="1:80" x14ac:dyDescent="0.25">
      <c r="A1840" s="50"/>
      <c r="B1840" s="5"/>
      <c r="C1840" s="7" t="s">
        <v>35</v>
      </c>
      <c r="D1840" s="7" t="s">
        <v>36</v>
      </c>
      <c r="E1840" s="7"/>
      <c r="F1840" s="7" t="s">
        <v>315</v>
      </c>
      <c r="G1840" s="5"/>
      <c r="H1840" s="7" t="s">
        <v>47</v>
      </c>
      <c r="I1840" s="7" t="s">
        <v>48</v>
      </c>
      <c r="J1840" s="7" t="s">
        <v>49</v>
      </c>
      <c r="K1840" s="5"/>
      <c r="L1840" s="50"/>
      <c r="M1840" s="5"/>
      <c r="N1840" s="5"/>
      <c r="O1840" s="5"/>
      <c r="P1840" s="5"/>
      <c r="Q1840" s="5"/>
      <c r="R1840" s="65"/>
      <c r="AN1840" s="63" t="s">
        <v>5071</v>
      </c>
      <c r="AZ1840" s="37" t="str">
        <f>IFERROR(IF(COUNTA(H1840,I1840,J1840)=3,DATE(J1840,MATCH(I1840,{"Jan";"Feb";"Mar";"Apr";"May";"Jun";"Jul";"Aug";"Sep";"Oct";"Nov";"Dec"},0),H1840),""),"")</f>
        <v/>
      </c>
      <c r="CB1840" s="65"/>
    </row>
    <row r="1841" spans="1:80" x14ac:dyDescent="0.25">
      <c r="A1841" s="50"/>
      <c r="B1841" s="39" t="str">
        <f xml:space="preserve"> C1822&amp;"  Target Lesion (T3)"</f>
        <v>V12  Target Lesion (T3)</v>
      </c>
      <c r="C1841" s="16"/>
      <c r="D1841" s="15" t="s">
        <v>9</v>
      </c>
      <c r="E1841" s="5"/>
      <c r="F1841" s="17"/>
      <c r="G1841" s="5"/>
      <c r="H1841" s="32"/>
      <c r="I1841" s="32"/>
      <c r="J1841" s="32"/>
      <c r="K1841" s="5"/>
      <c r="L1841" s="50"/>
      <c r="M1841" s="50"/>
      <c r="N1841" s="50"/>
      <c r="O1841" s="50"/>
      <c r="P1841" s="50"/>
      <c r="Q1841" s="5"/>
      <c r="R1841" s="65"/>
      <c r="AN1841" s="63" t="s">
        <v>5072</v>
      </c>
      <c r="AZ1841" s="37" t="str">
        <f>IFERROR(IF(COUNTA(H1841,I1841,J1841)=3,DATE(J1841,MATCH(I1841,{"Jan";"Feb";"Mar";"Apr";"May";"Jun";"Jul";"Aug";"Sep";"Oct";"Nov";"Dec"},0),H1841),""),"")</f>
        <v/>
      </c>
      <c r="CB1841" s="65"/>
    </row>
    <row r="1842" spans="1:80" x14ac:dyDescent="0.25">
      <c r="A1842" s="50"/>
      <c r="B1842" s="8" t="s">
        <v>1926</v>
      </c>
      <c r="C1842" s="8" t="s">
        <v>1927</v>
      </c>
      <c r="D1842" s="8" t="s">
        <v>1928</v>
      </c>
      <c r="E1842" s="9"/>
      <c r="F1842" s="8" t="s">
        <v>1929</v>
      </c>
      <c r="G1842" s="9"/>
      <c r="H1842" s="8" t="s">
        <v>1930</v>
      </c>
      <c r="I1842" s="8" t="s">
        <v>1931</v>
      </c>
      <c r="J1842" s="8" t="s">
        <v>1932</v>
      </c>
      <c r="K1842" s="5"/>
      <c r="L1842" s="40"/>
      <c r="M1842" s="41"/>
      <c r="N1842" s="40"/>
      <c r="O1842" s="41"/>
      <c r="P1842" s="40"/>
      <c r="Q1842" s="5"/>
      <c r="R1842" s="65"/>
      <c r="AN1842" s="63" t="s">
        <v>5073</v>
      </c>
      <c r="AZ1842" s="37" t="str">
        <f>IFERROR(IF(COUNTA(H1842,I1842,J1842)=3,DATE(J1842,MATCH(I1842,{"Jan";"Feb";"Mar";"Apr";"May";"Jun";"Jul";"Aug";"Sep";"Oct";"Nov";"Dec"},0),H1842),""),"")</f>
        <v/>
      </c>
      <c r="CB1842" s="65"/>
    </row>
    <row r="1843" spans="1:80" x14ac:dyDescent="0.25">
      <c r="A1843" s="50"/>
      <c r="B1843" s="76" t="str">
        <f ca="1">BA1843&amp;BB1843&amp;BC1843&amp;BD1843&amp;BE1843&amp;BF1843&amp;BG1843&amp;BH1843&amp;BI1843&amp;BJ1843&amp;BK1843&amp;BL1843&amp;BM1843</f>
        <v/>
      </c>
      <c r="C1843" s="77"/>
      <c r="D1843" s="77"/>
      <c r="E1843" s="77"/>
      <c r="F1843" s="77"/>
      <c r="G1843" s="77"/>
      <c r="H1843" s="77"/>
      <c r="I1843" s="77"/>
      <c r="J1843" s="77"/>
      <c r="K1843" s="77"/>
      <c r="L1843" s="77"/>
      <c r="M1843" s="77"/>
      <c r="N1843" s="77"/>
      <c r="O1843" s="77"/>
      <c r="P1843" s="77"/>
      <c r="Q1843" s="5"/>
      <c r="R1843" s="65"/>
      <c r="AN1843" s="63" t="s">
        <v>5074</v>
      </c>
      <c r="AZ1843" s="37" t="str">
        <f>IFERROR(IF(COUNTA(H1843,I1843,J1843)=3,DATE(J1843,MATCH(I1843,{"Jan";"Feb";"Mar";"Apr";"May";"Jun";"Jul";"Aug";"Sep";"Oct";"Nov";"Dec"},0),H1843),""),"")</f>
        <v/>
      </c>
      <c r="BA1843" s="37" t="str">
        <f>IF(AND(C1825="",H1841="",C1841&lt;&gt;""),"Please enter a complete visit or assessment date.  ","")</f>
        <v/>
      </c>
      <c r="BB1843" s="37" t="str">
        <f>IF(C1841="","",IF(AND(COUNTA(C1825,D1825,E1825)&gt;1,COUNTA(C1825,D1825,E1825)&lt;3),"Please enter a complete visit date.  ",IF(COUNTA(C1825,D1825,E1825)=0,"",IF(COUNTIF(AN$2:AN$7306,C1825&amp;D1825&amp;E1825)&gt;0,"","Enter a valid visit date.  "))))</f>
        <v/>
      </c>
      <c r="BC1843" s="37" t="str">
        <f>IF(AND(COUNTA(H1841,I1841,J1841)&gt;1,COUNTA(H1841,I1841,J1841)&lt;3),"Please enter a complete assessment date.  ",IF(COUNTA(H1841,I1841,J1841)=0,"",IF(COUNTIF(AN$2:AN$7306,H1841&amp;I1841&amp;J1841)&gt;0,"","Enter a valid assessment date.  ")))</f>
        <v/>
      </c>
      <c r="BD1843" s="37" t="str">
        <f t="shared" ref="BD1843" si="904">IF(AND(C1841="",H1841&amp;I1841&amp;H1841&amp;J1841&lt;&gt;""),"Information on this lesion exists, but no evaluation result is entered.  ","")</f>
        <v/>
      </c>
      <c r="BE1843" s="37" t="str">
        <f ca="1">IF(C1841="","",IF(AZ1825="","",IF(AZ1825&gt;NOW(),"Visit date is in the future.  ","")))</f>
        <v/>
      </c>
      <c r="BF1843" s="37" t="str">
        <f t="shared" ref="BF1843" ca="1" si="905">IF(AZ1841&lt;&gt;"",IF(AZ1841&gt;NOW(),"Assessment date is in the future.  ",""),"")</f>
        <v/>
      </c>
      <c r="BG1843" s="37" t="str">
        <f t="shared" ref="BG1843" si="906">IF(AND(C1841&lt;&gt;"",F1841&lt;&gt;""),"The result cannot be provided if indicated as Not Done.  ","")</f>
        <v/>
      </c>
      <c r="BH1843" s="37" t="str">
        <f>IF(AZ1825="","",IF(AZ1825&lt;=AZ1819,"Visit date is not after visit or assessment dates in the prior visit.  ",""))</f>
        <v/>
      </c>
      <c r="BI1843" s="37" t="str">
        <f>IF(AZ1841&lt;&gt;"",IF(AZ1841&lt;=AZ1819,"Assessment date is not after visit or assessment dates in the prior visit.  ",""),"")</f>
        <v/>
      </c>
      <c r="BJ1843" s="37" t="str">
        <f>IF(AND(C1822="",OR(C1841&lt;&gt;"",F1841&lt;&gt;"")),"The Visit ID is missing.  ","")</f>
        <v/>
      </c>
      <c r="BK1843" s="37" t="str">
        <f>IF(AND(OR(C1841&lt;&gt;"",F1841&lt;&gt;""),C$31=""),"No V0 lesion information exists for this same lesion (if you are adding a NEW lesion, go to New Lesion section).  ","")</f>
        <v/>
      </c>
      <c r="BL1843" s="37" t="str">
        <f t="shared" ref="BL1843" si="907">IF(AND(C1841&lt;&gt;"",D1841=""),"Select a Unit.  ","")</f>
        <v/>
      </c>
      <c r="BM1843" s="37" t="str">
        <f>IF(AND(C1841&lt;&gt;"",COUNTIF(AJ$2:AJ$21,C1822)&gt;1),"Visit ID already used.  ","")</f>
        <v/>
      </c>
      <c r="CA1843" s="37" t="str">
        <f ca="1">IF(BA1843&amp;BB1843&amp;BC1843&amp;BD1843&amp;BE1843&amp;BF1843&amp;BG1843&amp;BH1843&amp;BI1843&amp;BJ1843&amp;BK1843&amp;BL1843&amp;BM1843&amp;BN1843&amp;BO1843&amp;BP1843&amp;BQ1843&amp;BR1843&amp;BS1843&amp;BT1843&amp;BU1843&amp;BV1843&amp;BW1843&amp;BX1843&amp;BY1843&amp;BZ1843&lt;&gt;"","V12Issue","V12Clean")</f>
        <v>V12Clean</v>
      </c>
      <c r="CB1843" s="65"/>
    </row>
    <row r="1844" spans="1:80" x14ac:dyDescent="0.25">
      <c r="A1844" s="50"/>
      <c r="B1844" s="77"/>
      <c r="C1844" s="77"/>
      <c r="D1844" s="77"/>
      <c r="E1844" s="77"/>
      <c r="F1844" s="77"/>
      <c r="G1844" s="77"/>
      <c r="H1844" s="77"/>
      <c r="I1844" s="77"/>
      <c r="J1844" s="77"/>
      <c r="K1844" s="77"/>
      <c r="L1844" s="77"/>
      <c r="M1844" s="77"/>
      <c r="N1844" s="77"/>
      <c r="O1844" s="77"/>
      <c r="P1844" s="77"/>
      <c r="Q1844" s="5"/>
      <c r="R1844" s="65"/>
      <c r="AN1844" s="63" t="s">
        <v>5075</v>
      </c>
      <c r="AZ1844" s="37" t="str">
        <f>IFERROR(IF(COUNTA(H1844,I1844,J1844)=3,DATE(J1844,MATCH(I1844,{"Jan";"Feb";"Mar";"Apr";"May";"Jun";"Jul";"Aug";"Sep";"Oct";"Nov";"Dec"},0),H1844),""),"")</f>
        <v/>
      </c>
      <c r="CB1844" s="65"/>
    </row>
    <row r="1845" spans="1:80" x14ac:dyDescent="0.25">
      <c r="A1845" s="50"/>
      <c r="B1845" s="5"/>
      <c r="C1845" s="7"/>
      <c r="D1845" s="7"/>
      <c r="E1845" s="7"/>
      <c r="F1845" s="7"/>
      <c r="G1845" s="5"/>
      <c r="H1845" s="12" t="s">
        <v>92</v>
      </c>
      <c r="I1845" s="5"/>
      <c r="J1845" s="5"/>
      <c r="K1845" s="5"/>
      <c r="L1845" s="50"/>
      <c r="M1845" s="5"/>
      <c r="N1845" s="5"/>
      <c r="O1845" s="5"/>
      <c r="P1845" s="5"/>
      <c r="Q1845" s="5"/>
      <c r="R1845" s="65"/>
      <c r="AN1845" s="63" t="s">
        <v>5076</v>
      </c>
      <c r="AZ1845" s="37" t="str">
        <f>IFERROR(IF(COUNTA(H1845,I1845,J1845)=3,DATE(J1845,MATCH(I1845,{"Jan";"Feb";"Mar";"Apr";"May";"Jun";"Jul";"Aug";"Sep";"Oct";"Nov";"Dec"},0),H1845),""),"")</f>
        <v/>
      </c>
      <c r="CB1845" s="65"/>
    </row>
    <row r="1846" spans="1:80" x14ac:dyDescent="0.25">
      <c r="A1846" s="50"/>
      <c r="B1846" s="5"/>
      <c r="C1846" s="7" t="s">
        <v>35</v>
      </c>
      <c r="D1846" s="7" t="s">
        <v>36</v>
      </c>
      <c r="E1846" s="7"/>
      <c r="F1846" s="7" t="s">
        <v>315</v>
      </c>
      <c r="G1846" s="5"/>
      <c r="H1846" s="7" t="s">
        <v>47</v>
      </c>
      <c r="I1846" s="7" t="s">
        <v>48</v>
      </c>
      <c r="J1846" s="7" t="s">
        <v>49</v>
      </c>
      <c r="K1846" s="5"/>
      <c r="L1846" s="50"/>
      <c r="M1846" s="5"/>
      <c r="N1846" s="5"/>
      <c r="O1846" s="5"/>
      <c r="P1846" s="5"/>
      <c r="Q1846" s="5"/>
      <c r="R1846" s="65"/>
      <c r="AN1846" s="63" t="s">
        <v>5077</v>
      </c>
      <c r="AZ1846" s="37" t="str">
        <f>IFERROR(IF(COUNTA(H1846,I1846,J1846)=3,DATE(J1846,MATCH(I1846,{"Jan";"Feb";"Mar";"Apr";"May";"Jun";"Jul";"Aug";"Sep";"Oct";"Nov";"Dec"},0),H1846),""),"")</f>
        <v/>
      </c>
      <c r="CB1846" s="65"/>
    </row>
    <row r="1847" spans="1:80" x14ac:dyDescent="0.25">
      <c r="A1847" s="50"/>
      <c r="B1847" s="39" t="str">
        <f xml:space="preserve"> C1822&amp;"  Target Lesion (T4)"</f>
        <v>V12  Target Lesion (T4)</v>
      </c>
      <c r="C1847" s="16"/>
      <c r="D1847" s="15" t="s">
        <v>9</v>
      </c>
      <c r="E1847" s="5"/>
      <c r="F1847" s="17"/>
      <c r="G1847" s="5"/>
      <c r="H1847" s="32"/>
      <c r="I1847" s="32"/>
      <c r="J1847" s="32"/>
      <c r="K1847" s="5"/>
      <c r="L1847" s="50"/>
      <c r="M1847" s="50"/>
      <c r="N1847" s="50"/>
      <c r="O1847" s="50"/>
      <c r="P1847" s="50"/>
      <c r="Q1847" s="5"/>
      <c r="R1847" s="65"/>
      <c r="AN1847" s="63" t="s">
        <v>5078</v>
      </c>
      <c r="AZ1847" s="37" t="str">
        <f>IFERROR(IF(COUNTA(H1847,I1847,J1847)=3,DATE(J1847,MATCH(I1847,{"Jan";"Feb";"Mar";"Apr";"May";"Jun";"Jul";"Aug";"Sep";"Oct";"Nov";"Dec"},0),H1847),""),"")</f>
        <v/>
      </c>
      <c r="CB1847" s="65"/>
    </row>
    <row r="1848" spans="1:80" x14ac:dyDescent="0.25">
      <c r="A1848" s="50"/>
      <c r="B1848" s="8" t="s">
        <v>1933</v>
      </c>
      <c r="C1848" s="8" t="s">
        <v>1934</v>
      </c>
      <c r="D1848" s="8" t="s">
        <v>1935</v>
      </c>
      <c r="E1848" s="9"/>
      <c r="F1848" s="8" t="s">
        <v>1936</v>
      </c>
      <c r="G1848" s="9"/>
      <c r="H1848" s="8" t="s">
        <v>1937</v>
      </c>
      <c r="I1848" s="8" t="s">
        <v>1938</v>
      </c>
      <c r="J1848" s="8" t="s">
        <v>1939</v>
      </c>
      <c r="K1848" s="5"/>
      <c r="L1848" s="40"/>
      <c r="M1848" s="41"/>
      <c r="N1848" s="40"/>
      <c r="O1848" s="41"/>
      <c r="P1848" s="40"/>
      <c r="Q1848" s="5"/>
      <c r="R1848" s="65"/>
      <c r="AN1848" s="63" t="s">
        <v>5079</v>
      </c>
      <c r="AZ1848" s="37" t="str">
        <f>IFERROR(IF(COUNTA(H1848,I1848,J1848)=3,DATE(J1848,MATCH(I1848,{"Jan";"Feb";"Mar";"Apr";"May";"Jun";"Jul";"Aug";"Sep";"Oct";"Nov";"Dec"},0),H1848),""),"")</f>
        <v/>
      </c>
      <c r="CB1848" s="65"/>
    </row>
    <row r="1849" spans="1:80" x14ac:dyDescent="0.25">
      <c r="A1849" s="50"/>
      <c r="B1849" s="76" t="str">
        <f ca="1">BA1849&amp;BB1849&amp;BC1849&amp;BD1849&amp;BE1849&amp;BF1849&amp;BG1849&amp;BH1849&amp;BI1849&amp;BJ1849&amp;BK1849&amp;BL1849&amp;BM1849</f>
        <v/>
      </c>
      <c r="C1849" s="77"/>
      <c r="D1849" s="77"/>
      <c r="E1849" s="77"/>
      <c r="F1849" s="77"/>
      <c r="G1849" s="77"/>
      <c r="H1849" s="77"/>
      <c r="I1849" s="77"/>
      <c r="J1849" s="77"/>
      <c r="K1849" s="77"/>
      <c r="L1849" s="77"/>
      <c r="M1849" s="77"/>
      <c r="N1849" s="77"/>
      <c r="O1849" s="77"/>
      <c r="P1849" s="77"/>
      <c r="Q1849" s="5"/>
      <c r="R1849" s="65"/>
      <c r="AN1849" s="63" t="s">
        <v>5080</v>
      </c>
      <c r="AZ1849" s="37" t="str">
        <f>IFERROR(IF(COUNTA(H1849,I1849,J1849)=3,DATE(J1849,MATCH(I1849,{"Jan";"Feb";"Mar";"Apr";"May";"Jun";"Jul";"Aug";"Sep";"Oct";"Nov";"Dec"},0),H1849),""),"")</f>
        <v/>
      </c>
      <c r="BA1849" s="37" t="str">
        <f>IF(AND(C1825="",H1847="",C1847&lt;&gt;""),"Please enter a complete visit or assessment date.  ","")</f>
        <v/>
      </c>
      <c r="BB1849" s="37" t="str">
        <f>IF(C1847="","",IF(AND(COUNTA(C1825,D1825,E1825)&gt;1,COUNTA(C1825,D1825,E1825)&lt;3),"Please enter a complete visit date.  ",IF(COUNTA(C1825,D1825,E1825)=0,"",IF(COUNTIF(AN$2:AN$7306,C1825&amp;D1825&amp;E1825)&gt;0,"","Enter a valid visit date.  "))))</f>
        <v/>
      </c>
      <c r="BC1849" s="37" t="str">
        <f>IF(AND(COUNTA(H1847,I1847,J1847)&gt;1,COUNTA(H1847,I1847,J1847)&lt;3),"Please enter a complete assessment date.  ",IF(COUNTA(H1847,I1847,J1847)=0,"",IF(COUNTIF(AN$2:AN$7306,H1847&amp;I1847&amp;J1847)&gt;0,"","Enter a valid assessment date.  ")))</f>
        <v/>
      </c>
      <c r="BD1849" s="37" t="str">
        <f t="shared" ref="BD1849" si="908">IF(AND(C1847="",H1847&amp;I1847&amp;H1847&amp;J1847&lt;&gt;""),"Information on this lesion exists, but no evaluation result is entered.  ","")</f>
        <v/>
      </c>
      <c r="BE1849" s="37" t="str">
        <f ca="1">IF(C1847="","",IF(AZ1825="","",IF(AZ1825&gt;NOW(),"Visit date is in the future.  ","")))</f>
        <v/>
      </c>
      <c r="BF1849" s="37" t="str">
        <f t="shared" ref="BF1849" ca="1" si="909">IF(AZ1847&lt;&gt;"",IF(AZ1847&gt;NOW(),"Assessment date is in the future.  ",""),"")</f>
        <v/>
      </c>
      <c r="BG1849" s="37" t="str">
        <f t="shared" ref="BG1849" si="910">IF(AND(C1847&lt;&gt;"",F1847&lt;&gt;""),"The result cannot be provided if indicated as Not Done.  ","")</f>
        <v/>
      </c>
      <c r="BH1849" s="37" t="str">
        <f>IF(AZ1825="","",IF(AZ1825&lt;=AZ1819,"Visit date is not after visit or assessment dates in the prior visit.  ",""))</f>
        <v/>
      </c>
      <c r="BI1849" s="37" t="str">
        <f>IF(AZ1847&lt;&gt;"",IF(AZ1847&lt;=AZ1819,"Assessment date is not after visit or assessment dates in the prior visit.  ",""),"")</f>
        <v/>
      </c>
      <c r="BJ1849" s="37" t="str">
        <f>IF(AND(C1822="",OR(C1847&lt;&gt;"",F1847&lt;&gt;"")),"The Visit ID is missing.  ","")</f>
        <v/>
      </c>
      <c r="BK1849" s="37" t="str">
        <f>IF(AND(OR(C1847&lt;&gt;"",F1847&lt;&gt;""),C$37=""),"No V0 lesion information exists for this same lesion (if you are adding a NEW lesion, go to New Lesion section).  ","")</f>
        <v/>
      </c>
      <c r="BL1849" s="37" t="str">
        <f t="shared" ref="BL1849" si="911">IF(AND(C1847&lt;&gt;"",D1847=""),"Select a Unit.  ","")</f>
        <v/>
      </c>
      <c r="BM1849" s="37" t="str">
        <f>IF(AND(C1847&lt;&gt;"",COUNTIF(AJ$2:AJ$21,C1822)&gt;1),"Visit ID already used.  ","")</f>
        <v/>
      </c>
      <c r="CA1849" s="37" t="str">
        <f ca="1">IF(BA1849&amp;BB1849&amp;BC1849&amp;BD1849&amp;BE1849&amp;BF1849&amp;BG1849&amp;BH1849&amp;BI1849&amp;BJ1849&amp;BK1849&amp;BL1849&amp;BM1849&amp;BN1849&amp;BO1849&amp;BP1849&amp;BQ1849&amp;BR1849&amp;BS1849&amp;BT1849&amp;BU1849&amp;BV1849&amp;BW1849&amp;BX1849&amp;BY1849&amp;BZ1849&lt;&gt;"","V12Issue","V12Clean")</f>
        <v>V12Clean</v>
      </c>
      <c r="CB1849" s="65"/>
    </row>
    <row r="1850" spans="1:80" x14ac:dyDescent="0.25">
      <c r="A1850" s="50"/>
      <c r="B1850" s="77"/>
      <c r="C1850" s="77"/>
      <c r="D1850" s="77"/>
      <c r="E1850" s="77"/>
      <c r="F1850" s="77"/>
      <c r="G1850" s="77"/>
      <c r="H1850" s="77"/>
      <c r="I1850" s="77"/>
      <c r="J1850" s="77"/>
      <c r="K1850" s="77"/>
      <c r="L1850" s="77"/>
      <c r="M1850" s="77"/>
      <c r="N1850" s="77"/>
      <c r="O1850" s="77"/>
      <c r="P1850" s="77"/>
      <c r="Q1850" s="50"/>
      <c r="R1850" s="65"/>
      <c r="S1850" s="67"/>
      <c r="T1850" s="67"/>
      <c r="U1850" s="67"/>
      <c r="V1850" s="67"/>
      <c r="W1850" s="67"/>
      <c r="X1850" s="67"/>
      <c r="Y1850" s="67"/>
      <c r="Z1850" s="67"/>
      <c r="AA1850" s="67"/>
      <c r="AB1850" s="67"/>
      <c r="AC1850" s="67"/>
      <c r="AD1850" s="67"/>
      <c r="AE1850" s="67"/>
      <c r="AF1850" s="67"/>
      <c r="AG1850" s="67"/>
      <c r="AH1850" s="67"/>
      <c r="AI1850" s="67"/>
      <c r="AK1850" s="67"/>
      <c r="AL1850" s="67"/>
      <c r="AM1850" s="67"/>
      <c r="AN1850" s="63" t="s">
        <v>5081</v>
      </c>
      <c r="AO1850" s="67"/>
      <c r="AP1850" s="67"/>
      <c r="AQ1850" s="67"/>
      <c r="AR1850" s="67"/>
      <c r="AS1850" s="67"/>
      <c r="AT1850" s="67"/>
      <c r="AU1850" s="67"/>
      <c r="AV1850" s="67"/>
      <c r="AW1850" s="67"/>
      <c r="AX1850" s="67"/>
      <c r="AY1850" s="67"/>
      <c r="AZ1850" s="37" t="str">
        <f>IFERROR(IF(COUNTA(H1850,I1850,J1850)=3,DATE(J1850,MATCH(I1850,{"Jan";"Feb";"Mar";"Apr";"May";"Jun";"Jul";"Aug";"Sep";"Oct";"Nov";"Dec"},0),H1850),""),"")</f>
        <v/>
      </c>
      <c r="CB1850" s="65"/>
    </row>
    <row r="1851" spans="1:80" x14ac:dyDescent="0.25">
      <c r="A1851" s="50"/>
      <c r="B1851" s="5"/>
      <c r="C1851" s="7"/>
      <c r="D1851" s="7"/>
      <c r="E1851" s="7"/>
      <c r="F1851" s="7"/>
      <c r="G1851" s="5"/>
      <c r="H1851" s="12" t="s">
        <v>92</v>
      </c>
      <c r="I1851" s="5"/>
      <c r="J1851" s="5"/>
      <c r="K1851" s="5"/>
      <c r="L1851" s="50"/>
      <c r="M1851" s="5"/>
      <c r="N1851" s="5"/>
      <c r="O1851" s="5"/>
      <c r="P1851" s="5"/>
      <c r="Q1851" s="50"/>
      <c r="R1851" s="65"/>
      <c r="S1851" s="67"/>
      <c r="T1851" s="67"/>
      <c r="U1851" s="67"/>
      <c r="V1851" s="67"/>
      <c r="W1851" s="67"/>
      <c r="X1851" s="67"/>
      <c r="Y1851" s="67"/>
      <c r="Z1851" s="67"/>
      <c r="AA1851" s="67"/>
      <c r="AB1851" s="67"/>
      <c r="AC1851" s="67"/>
      <c r="AD1851" s="67"/>
      <c r="AE1851" s="67"/>
      <c r="AF1851" s="67"/>
      <c r="AG1851" s="67"/>
      <c r="AH1851" s="67"/>
      <c r="AI1851" s="67"/>
      <c r="AK1851" s="67"/>
      <c r="AL1851" s="67"/>
      <c r="AM1851" s="67"/>
      <c r="AN1851" s="63" t="s">
        <v>5082</v>
      </c>
      <c r="AO1851" s="67"/>
      <c r="AP1851" s="67"/>
      <c r="AQ1851" s="67"/>
      <c r="AR1851" s="67"/>
      <c r="AS1851" s="67"/>
      <c r="AT1851" s="67"/>
      <c r="AU1851" s="67"/>
      <c r="AV1851" s="67"/>
      <c r="AW1851" s="67"/>
      <c r="AX1851" s="67"/>
      <c r="AY1851" s="67"/>
      <c r="AZ1851" s="37" t="str">
        <f>IFERROR(IF(COUNTA(H1851,I1851,J1851)=3,DATE(J1851,MATCH(I1851,{"Jan";"Feb";"Mar";"Apr";"May";"Jun";"Jul";"Aug";"Sep";"Oct";"Nov";"Dec"},0),H1851),""),"")</f>
        <v/>
      </c>
      <c r="CB1851" s="65"/>
    </row>
    <row r="1852" spans="1:80" x14ac:dyDescent="0.25">
      <c r="A1852" s="50"/>
      <c r="B1852" s="5"/>
      <c r="C1852" s="7" t="s">
        <v>35</v>
      </c>
      <c r="D1852" s="7" t="s">
        <v>36</v>
      </c>
      <c r="E1852" s="7"/>
      <c r="F1852" s="7" t="s">
        <v>315</v>
      </c>
      <c r="G1852" s="5"/>
      <c r="H1852" s="7" t="s">
        <v>47</v>
      </c>
      <c r="I1852" s="7" t="s">
        <v>48</v>
      </c>
      <c r="J1852" s="7" t="s">
        <v>49</v>
      </c>
      <c r="K1852" s="5"/>
      <c r="L1852" s="50"/>
      <c r="M1852" s="5"/>
      <c r="N1852" s="5"/>
      <c r="O1852" s="5"/>
      <c r="P1852" s="5"/>
      <c r="Q1852" s="50"/>
      <c r="R1852" s="65"/>
      <c r="S1852" s="67"/>
      <c r="T1852" s="67"/>
      <c r="U1852" s="67"/>
      <c r="V1852" s="67"/>
      <c r="W1852" s="67"/>
      <c r="X1852" s="67"/>
      <c r="Y1852" s="67"/>
      <c r="Z1852" s="67"/>
      <c r="AA1852" s="67"/>
      <c r="AB1852" s="67"/>
      <c r="AC1852" s="67"/>
      <c r="AD1852" s="67"/>
      <c r="AE1852" s="67"/>
      <c r="AF1852" s="67"/>
      <c r="AG1852" s="67"/>
      <c r="AH1852" s="67"/>
      <c r="AI1852" s="67"/>
      <c r="AK1852" s="67"/>
      <c r="AL1852" s="67"/>
      <c r="AM1852" s="67"/>
      <c r="AN1852" s="63" t="s">
        <v>5083</v>
      </c>
      <c r="AO1852" s="67"/>
      <c r="AP1852" s="67"/>
      <c r="AQ1852" s="67"/>
      <c r="AR1852" s="67"/>
      <c r="AS1852" s="67"/>
      <c r="AT1852" s="67"/>
      <c r="AU1852" s="67"/>
      <c r="AV1852" s="67"/>
      <c r="AW1852" s="67"/>
      <c r="AX1852" s="67"/>
      <c r="AY1852" s="67"/>
      <c r="AZ1852" s="37" t="str">
        <f>IFERROR(IF(COUNTA(H1852,I1852,J1852)=3,DATE(J1852,MATCH(I1852,{"Jan";"Feb";"Mar";"Apr";"May";"Jun";"Jul";"Aug";"Sep";"Oct";"Nov";"Dec"},0),H1852),""),"")</f>
        <v/>
      </c>
      <c r="CB1852" s="65"/>
    </row>
    <row r="1853" spans="1:80" x14ac:dyDescent="0.25">
      <c r="A1853" s="50"/>
      <c r="B1853" s="39" t="str">
        <f xml:space="preserve"> C1822&amp;"  Target Lesion (T5)"</f>
        <v>V12  Target Lesion (T5)</v>
      </c>
      <c r="C1853" s="16"/>
      <c r="D1853" s="15" t="s">
        <v>9</v>
      </c>
      <c r="E1853" s="5"/>
      <c r="F1853" s="17"/>
      <c r="G1853" s="5"/>
      <c r="H1853" s="32"/>
      <c r="I1853" s="32"/>
      <c r="J1853" s="32"/>
      <c r="K1853" s="5"/>
      <c r="L1853" s="50"/>
      <c r="M1853" s="50"/>
      <c r="N1853" s="50"/>
      <c r="O1853" s="50"/>
      <c r="P1853" s="50"/>
      <c r="Q1853" s="50"/>
      <c r="R1853" s="65"/>
      <c r="S1853" s="67"/>
      <c r="T1853" s="67"/>
      <c r="U1853" s="67"/>
      <c r="V1853" s="67"/>
      <c r="W1853" s="67"/>
      <c r="X1853" s="67"/>
      <c r="Y1853" s="67"/>
      <c r="Z1853" s="67"/>
      <c r="AA1853" s="67"/>
      <c r="AB1853" s="67"/>
      <c r="AC1853" s="67"/>
      <c r="AD1853" s="67"/>
      <c r="AE1853" s="67"/>
      <c r="AF1853" s="67"/>
      <c r="AG1853" s="67"/>
      <c r="AH1853" s="67"/>
      <c r="AI1853" s="67"/>
      <c r="AK1853" s="67"/>
      <c r="AL1853" s="67"/>
      <c r="AM1853" s="67"/>
      <c r="AN1853" s="63" t="s">
        <v>5084</v>
      </c>
      <c r="AO1853" s="67"/>
      <c r="AP1853" s="67"/>
      <c r="AQ1853" s="67"/>
      <c r="AR1853" s="67"/>
      <c r="AS1853" s="67"/>
      <c r="AT1853" s="67"/>
      <c r="AU1853" s="67"/>
      <c r="AV1853" s="67"/>
      <c r="AW1853" s="67"/>
      <c r="AX1853" s="67"/>
      <c r="AY1853" s="67"/>
      <c r="AZ1853" s="37" t="str">
        <f>IFERROR(IF(COUNTA(H1853,I1853,J1853)=3,DATE(J1853,MATCH(I1853,{"Jan";"Feb";"Mar";"Apr";"May";"Jun";"Jul";"Aug";"Sep";"Oct";"Nov";"Dec"},0),H1853),""),"")</f>
        <v/>
      </c>
      <c r="CB1853" s="65"/>
    </row>
    <row r="1854" spans="1:80" x14ac:dyDescent="0.25">
      <c r="A1854" s="50"/>
      <c r="B1854" s="8" t="s">
        <v>1940</v>
      </c>
      <c r="C1854" s="8" t="s">
        <v>1941</v>
      </c>
      <c r="D1854" s="8" t="s">
        <v>1942</v>
      </c>
      <c r="E1854" s="9"/>
      <c r="F1854" s="8" t="s">
        <v>1943</v>
      </c>
      <c r="G1854" s="9"/>
      <c r="H1854" s="8" t="s">
        <v>1944</v>
      </c>
      <c r="I1854" s="8" t="s">
        <v>1945</v>
      </c>
      <c r="J1854" s="8" t="s">
        <v>1946</v>
      </c>
      <c r="K1854" s="5"/>
      <c r="L1854" s="40"/>
      <c r="M1854" s="41"/>
      <c r="N1854" s="40"/>
      <c r="O1854" s="41"/>
      <c r="P1854" s="40"/>
      <c r="Q1854" s="50"/>
      <c r="R1854" s="65"/>
      <c r="S1854" s="67"/>
      <c r="T1854" s="67"/>
      <c r="U1854" s="67"/>
      <c r="V1854" s="67"/>
      <c r="W1854" s="67"/>
      <c r="X1854" s="67"/>
      <c r="Y1854" s="67"/>
      <c r="Z1854" s="67"/>
      <c r="AA1854" s="67"/>
      <c r="AB1854" s="67"/>
      <c r="AC1854" s="67"/>
      <c r="AD1854" s="67"/>
      <c r="AE1854" s="67"/>
      <c r="AF1854" s="67"/>
      <c r="AG1854" s="67"/>
      <c r="AH1854" s="67"/>
      <c r="AI1854" s="67"/>
      <c r="AK1854" s="67"/>
      <c r="AL1854" s="67"/>
      <c r="AM1854" s="67"/>
      <c r="AN1854" s="63" t="s">
        <v>5085</v>
      </c>
      <c r="AO1854" s="67"/>
      <c r="AP1854" s="67"/>
      <c r="AQ1854" s="67"/>
      <c r="AR1854" s="67"/>
      <c r="AS1854" s="67"/>
      <c r="AT1854" s="67"/>
      <c r="AU1854" s="67"/>
      <c r="AV1854" s="67"/>
      <c r="AW1854" s="67"/>
      <c r="AX1854" s="67"/>
      <c r="AY1854" s="67"/>
      <c r="AZ1854" s="37" t="str">
        <f>IFERROR(IF(COUNTA(H1854,I1854,J1854)=3,DATE(J1854,MATCH(I1854,{"Jan";"Feb";"Mar";"Apr";"May";"Jun";"Jul";"Aug";"Sep";"Oct";"Nov";"Dec"},0),H1854),""),"")</f>
        <v/>
      </c>
      <c r="CB1854" s="65"/>
    </row>
    <row r="1855" spans="1:80" x14ac:dyDescent="0.25">
      <c r="A1855" s="50"/>
      <c r="B1855" s="76" t="str">
        <f ca="1">BA1855&amp;BB1855&amp;BC1855&amp;BD1855&amp;BE1855&amp;BF1855&amp;BG1855&amp;BH1855&amp;BI1855&amp;BJ1855&amp;BK1855&amp;BL1855&amp;BM1855</f>
        <v/>
      </c>
      <c r="C1855" s="77"/>
      <c r="D1855" s="77"/>
      <c r="E1855" s="77"/>
      <c r="F1855" s="77"/>
      <c r="G1855" s="77"/>
      <c r="H1855" s="77"/>
      <c r="I1855" s="77"/>
      <c r="J1855" s="77"/>
      <c r="K1855" s="77"/>
      <c r="L1855" s="77"/>
      <c r="M1855" s="77"/>
      <c r="N1855" s="77"/>
      <c r="O1855" s="77"/>
      <c r="P1855" s="77"/>
      <c r="Q1855" s="50"/>
      <c r="R1855" s="65"/>
      <c r="S1855" s="67"/>
      <c r="T1855" s="67"/>
      <c r="U1855" s="67"/>
      <c r="V1855" s="67"/>
      <c r="W1855" s="67"/>
      <c r="X1855" s="67"/>
      <c r="Y1855" s="67"/>
      <c r="Z1855" s="67"/>
      <c r="AA1855" s="67"/>
      <c r="AB1855" s="67"/>
      <c r="AC1855" s="67"/>
      <c r="AD1855" s="67"/>
      <c r="AE1855" s="67"/>
      <c r="AF1855" s="67"/>
      <c r="AG1855" s="67"/>
      <c r="AH1855" s="67"/>
      <c r="AI1855" s="67"/>
      <c r="AK1855" s="67"/>
      <c r="AL1855" s="67"/>
      <c r="AM1855" s="67"/>
      <c r="AN1855" s="63" t="s">
        <v>5086</v>
      </c>
      <c r="AO1855" s="67"/>
      <c r="AP1855" s="67"/>
      <c r="AQ1855" s="67"/>
      <c r="AR1855" s="67"/>
      <c r="AS1855" s="67"/>
      <c r="AT1855" s="67"/>
      <c r="AU1855" s="67"/>
      <c r="AV1855" s="67"/>
      <c r="AW1855" s="67"/>
      <c r="AX1855" s="67"/>
      <c r="AY1855" s="67"/>
      <c r="AZ1855" s="37" t="str">
        <f>IFERROR(IF(COUNTA(H1855,I1855,J1855)=3,DATE(J1855,MATCH(I1855,{"Jan";"Feb";"Mar";"Apr";"May";"Jun";"Jul";"Aug";"Sep";"Oct";"Nov";"Dec"},0),H1855),""),"")</f>
        <v/>
      </c>
      <c r="BA1855" s="37" t="str">
        <f>IF(AND(C1825="",H1853="",C1853&lt;&gt;""),"Please enter a complete visit or assessment date.  ","")</f>
        <v/>
      </c>
      <c r="BB1855" s="37" t="str">
        <f>IF(C1853="","",IF(AND(COUNTA(C1825,D1825,E1825)&gt;1,COUNTA(C1825,D1825,E1825)&lt;3),"Please enter a complete visit date.  ",IF(COUNTA(C1825,D1825,E1825)=0,"",IF(COUNTIF(AN$2:AN$7306,C1825&amp;D1825&amp;E1825)&gt;0,"","Enter a valid visit date.  "))))</f>
        <v/>
      </c>
      <c r="BC1855" s="37" t="str">
        <f>IF(AND(COUNTA(H1853,I1853,J1853)&gt;1,COUNTA(H1853,I1853,J1853)&lt;3),"Please enter a complete assessment date.  ",IF(COUNTA(H1853,I1853,J1853)=0,"",IF(COUNTIF(AN$2:AN$7306,H1853&amp;I1853&amp;J1853)&gt;0,"","Enter a valid assessment date.  ")))</f>
        <v/>
      </c>
      <c r="BD1855" s="37" t="str">
        <f t="shared" ref="BD1855" si="912">IF(AND(C1853="",H1853&amp;I1853&amp;H1853&amp;J1853&lt;&gt;""),"Information on this lesion exists, but no evaluation result is entered.  ","")</f>
        <v/>
      </c>
      <c r="BE1855" s="37" t="str">
        <f ca="1">IF(C1853="","",IF(AZ1825="","",IF(AZ1825&gt;NOW(),"Visit date is in the future.  ","")))</f>
        <v/>
      </c>
      <c r="BF1855" s="37" t="str">
        <f t="shared" ref="BF1855" ca="1" si="913">IF(AZ1853&lt;&gt;"",IF(AZ1853&gt;NOW(),"Assessment date is in the future.  ",""),"")</f>
        <v/>
      </c>
      <c r="BG1855" s="37" t="str">
        <f t="shared" ref="BG1855" si="914">IF(AND(C1853&lt;&gt;"",F1853&lt;&gt;""),"The result cannot be provided if indicated as Not Done.  ","")</f>
        <v/>
      </c>
      <c r="BH1855" s="37" t="str">
        <f>IF(AZ1825="","",IF(AZ1825&lt;=AZ1819,"Visit date is not after visit or assessment dates in the prior visit.  ",""))</f>
        <v/>
      </c>
      <c r="BI1855" s="37" t="str">
        <f>IF(AZ1853&lt;&gt;"",IF(AZ1853&lt;=AZ1819,"Assessment date is not after visit or assessment dates in the prior visit.  ",""),"")</f>
        <v/>
      </c>
      <c r="BJ1855" s="37" t="str">
        <f>IF(AND(C1822="",OR(C1853&lt;&gt;"",F1853&lt;&gt;"")),"The Visit ID is missing.  ","")</f>
        <v/>
      </c>
      <c r="BK1855" s="37" t="str">
        <f>IF(AND(OR(C1853&lt;&gt;"",F1853&lt;&gt;""),C$43=""),"No V0 lesion information exists for this same lesion (if you are adding a NEW lesion, go to New Lesion section).  ","")</f>
        <v/>
      </c>
      <c r="BL1855" s="37" t="str">
        <f t="shared" ref="BL1855" si="915">IF(AND(C1853&lt;&gt;"",D1853=""),"Select a Unit.  ","")</f>
        <v/>
      </c>
      <c r="BM1855" s="37" t="str">
        <f>IF(AND(C1853&lt;&gt;"",COUNTIF(AJ$2:AJ$21,C1822)&gt;1),"Visit ID already used.  ","")</f>
        <v/>
      </c>
      <c r="CA1855" s="37" t="str">
        <f ca="1">IF(BA1855&amp;BB1855&amp;BC1855&amp;BD1855&amp;BE1855&amp;BF1855&amp;BG1855&amp;BH1855&amp;BI1855&amp;BJ1855&amp;BK1855&amp;BL1855&amp;BM1855&amp;BN1855&amp;BO1855&amp;BP1855&amp;BQ1855&amp;BR1855&amp;BS1855&amp;BT1855&amp;BU1855&amp;BV1855&amp;BW1855&amp;BX1855&amp;BY1855&amp;BZ1855&lt;&gt;"","V12Issue","V12Clean")</f>
        <v>V12Clean</v>
      </c>
      <c r="CB1855" s="65"/>
    </row>
    <row r="1856" spans="1:80" x14ac:dyDescent="0.25">
      <c r="A1856" s="50"/>
      <c r="B1856" s="77"/>
      <c r="C1856" s="77"/>
      <c r="D1856" s="77"/>
      <c r="E1856" s="77"/>
      <c r="F1856" s="77"/>
      <c r="G1856" s="77"/>
      <c r="H1856" s="77"/>
      <c r="I1856" s="77"/>
      <c r="J1856" s="77"/>
      <c r="K1856" s="77"/>
      <c r="L1856" s="77"/>
      <c r="M1856" s="77"/>
      <c r="N1856" s="77"/>
      <c r="O1856" s="77"/>
      <c r="P1856" s="77"/>
      <c r="Q1856" s="50"/>
      <c r="R1856" s="65"/>
      <c r="S1856" s="67"/>
      <c r="T1856" s="67"/>
      <c r="U1856" s="67"/>
      <c r="V1856" s="67"/>
      <c r="W1856" s="67"/>
      <c r="X1856" s="67"/>
      <c r="Y1856" s="67"/>
      <c r="Z1856" s="67"/>
      <c r="AA1856" s="67"/>
      <c r="AB1856" s="67"/>
      <c r="AC1856" s="67"/>
      <c r="AD1856" s="67"/>
      <c r="AE1856" s="67"/>
      <c r="AF1856" s="67"/>
      <c r="AG1856" s="67"/>
      <c r="AH1856" s="67"/>
      <c r="AI1856" s="67"/>
      <c r="AK1856" s="67"/>
      <c r="AL1856" s="67"/>
      <c r="AM1856" s="67"/>
      <c r="AN1856" s="63" t="s">
        <v>5087</v>
      </c>
      <c r="AO1856" s="67"/>
      <c r="AP1856" s="67"/>
      <c r="AQ1856" s="67"/>
      <c r="AR1856" s="67"/>
      <c r="AS1856" s="67"/>
      <c r="AT1856" s="67"/>
      <c r="AU1856" s="67"/>
      <c r="AV1856" s="67"/>
      <c r="AW1856" s="67"/>
      <c r="AX1856" s="67"/>
      <c r="AY1856" s="67"/>
      <c r="AZ1856" s="37" t="str">
        <f>IFERROR(IF(COUNTA(H1856,I1856,J1856)=3,DATE(J1856,MATCH(I1856,{"Jan";"Feb";"Mar";"Apr";"May";"Jun";"Jul";"Aug";"Sep";"Oct";"Nov";"Dec"},0),H1856),""),"")</f>
        <v/>
      </c>
      <c r="CB1856" s="65"/>
    </row>
    <row r="1857" spans="1:80" x14ac:dyDescent="0.25">
      <c r="A1857" s="50"/>
      <c r="B1857" s="5"/>
      <c r="C1857" s="7"/>
      <c r="D1857" s="7"/>
      <c r="E1857" s="7"/>
      <c r="F1857" s="7"/>
      <c r="G1857" s="5"/>
      <c r="H1857" s="12" t="s">
        <v>92</v>
      </c>
      <c r="I1857" s="5"/>
      <c r="J1857" s="5"/>
      <c r="K1857" s="5"/>
      <c r="L1857" s="50"/>
      <c r="M1857" s="5"/>
      <c r="N1857" s="5"/>
      <c r="O1857" s="5"/>
      <c r="P1857" s="5"/>
      <c r="Q1857" s="50"/>
      <c r="R1857" s="65"/>
      <c r="S1857" s="67"/>
      <c r="T1857" s="67"/>
      <c r="U1857" s="67"/>
      <c r="V1857" s="67"/>
      <c r="W1857" s="67"/>
      <c r="X1857" s="67"/>
      <c r="Y1857" s="67"/>
      <c r="Z1857" s="67"/>
      <c r="AA1857" s="67"/>
      <c r="AB1857" s="67"/>
      <c r="AC1857" s="67"/>
      <c r="AD1857" s="67"/>
      <c r="AE1857" s="67"/>
      <c r="AF1857" s="67"/>
      <c r="AG1857" s="67"/>
      <c r="AH1857" s="67"/>
      <c r="AI1857" s="67"/>
      <c r="AK1857" s="67"/>
      <c r="AL1857" s="67"/>
      <c r="AM1857" s="67"/>
      <c r="AN1857" s="63" t="s">
        <v>5088</v>
      </c>
      <c r="AO1857" s="67"/>
      <c r="AP1857" s="67"/>
      <c r="AQ1857" s="67"/>
      <c r="AR1857" s="67"/>
      <c r="AS1857" s="67"/>
      <c r="AT1857" s="67"/>
      <c r="AU1857" s="67"/>
      <c r="AV1857" s="67"/>
      <c r="AW1857" s="67"/>
      <c r="AX1857" s="67"/>
      <c r="AY1857" s="67"/>
      <c r="AZ1857" s="37" t="str">
        <f>IFERROR(IF(COUNTA(H1857,I1857,J1857)=3,DATE(J1857,MATCH(I1857,{"Jan";"Feb";"Mar";"Apr";"May";"Jun";"Jul";"Aug";"Sep";"Oct";"Nov";"Dec"},0),H1857),""),"")</f>
        <v/>
      </c>
      <c r="CB1857" s="65"/>
    </row>
    <row r="1858" spans="1:80" x14ac:dyDescent="0.25">
      <c r="A1858" s="50"/>
      <c r="B1858" s="5"/>
      <c r="C1858" s="7" t="s">
        <v>35</v>
      </c>
      <c r="D1858" s="7" t="s">
        <v>36</v>
      </c>
      <c r="E1858" s="7"/>
      <c r="F1858" s="7" t="s">
        <v>315</v>
      </c>
      <c r="G1858" s="5"/>
      <c r="H1858" s="7" t="s">
        <v>47</v>
      </c>
      <c r="I1858" s="7" t="s">
        <v>48</v>
      </c>
      <c r="J1858" s="7" t="s">
        <v>49</v>
      </c>
      <c r="K1858" s="5"/>
      <c r="L1858" s="50"/>
      <c r="M1858" s="5"/>
      <c r="N1858" s="5"/>
      <c r="O1858" s="5"/>
      <c r="P1858" s="5"/>
      <c r="Q1858" s="50"/>
      <c r="R1858" s="65"/>
      <c r="S1858" s="67"/>
      <c r="T1858" s="67"/>
      <c r="U1858" s="67"/>
      <c r="V1858" s="67"/>
      <c r="W1858" s="67"/>
      <c r="X1858" s="67"/>
      <c r="Y1858" s="67"/>
      <c r="Z1858" s="67"/>
      <c r="AA1858" s="67"/>
      <c r="AB1858" s="67"/>
      <c r="AC1858" s="67"/>
      <c r="AD1858" s="67"/>
      <c r="AE1858" s="67"/>
      <c r="AF1858" s="67"/>
      <c r="AG1858" s="67"/>
      <c r="AH1858" s="67"/>
      <c r="AI1858" s="67"/>
      <c r="AK1858" s="67"/>
      <c r="AL1858" s="67"/>
      <c r="AM1858" s="67"/>
      <c r="AN1858" s="63" t="s">
        <v>5089</v>
      </c>
      <c r="AO1858" s="67"/>
      <c r="AP1858" s="67"/>
      <c r="AQ1858" s="67"/>
      <c r="AR1858" s="67"/>
      <c r="AS1858" s="67"/>
      <c r="AT1858" s="67"/>
      <c r="AU1858" s="67"/>
      <c r="AV1858" s="67"/>
      <c r="AW1858" s="67"/>
      <c r="AX1858" s="67"/>
      <c r="AY1858" s="67"/>
      <c r="AZ1858" s="37" t="str">
        <f>IFERROR(IF(COUNTA(H1858,I1858,J1858)=3,DATE(J1858,MATCH(I1858,{"Jan";"Feb";"Mar";"Apr";"May";"Jun";"Jul";"Aug";"Sep";"Oct";"Nov";"Dec"},0),H1858),""),"")</f>
        <v/>
      </c>
      <c r="CB1858" s="65"/>
    </row>
    <row r="1859" spans="1:80" x14ac:dyDescent="0.25">
      <c r="A1859" s="50"/>
      <c r="B1859" s="39" t="str">
        <f xml:space="preserve"> C1822&amp;" Target Lesion (T6)"</f>
        <v>V12 Target Lesion (T6)</v>
      </c>
      <c r="C1859" s="16"/>
      <c r="D1859" s="15" t="s">
        <v>9</v>
      </c>
      <c r="E1859" s="5"/>
      <c r="F1859" s="17"/>
      <c r="G1859" s="5"/>
      <c r="H1859" s="32"/>
      <c r="I1859" s="32"/>
      <c r="J1859" s="32"/>
      <c r="K1859" s="5"/>
      <c r="L1859" s="50"/>
      <c r="M1859" s="50"/>
      <c r="N1859" s="50"/>
      <c r="O1859" s="50"/>
      <c r="P1859" s="50"/>
      <c r="Q1859" s="50"/>
      <c r="R1859" s="65"/>
      <c r="S1859" s="67"/>
      <c r="T1859" s="67"/>
      <c r="U1859" s="67"/>
      <c r="V1859" s="67"/>
      <c r="W1859" s="67"/>
      <c r="X1859" s="67"/>
      <c r="Y1859" s="67"/>
      <c r="Z1859" s="67"/>
      <c r="AA1859" s="67"/>
      <c r="AB1859" s="67"/>
      <c r="AC1859" s="67"/>
      <c r="AD1859" s="67"/>
      <c r="AE1859" s="67"/>
      <c r="AF1859" s="67"/>
      <c r="AG1859" s="67"/>
      <c r="AH1859" s="67"/>
      <c r="AI1859" s="67"/>
      <c r="AK1859" s="67"/>
      <c r="AL1859" s="67"/>
      <c r="AM1859" s="67"/>
      <c r="AN1859" s="63" t="s">
        <v>5090</v>
      </c>
      <c r="AO1859" s="67"/>
      <c r="AP1859" s="67"/>
      <c r="AQ1859" s="67"/>
      <c r="AR1859" s="67"/>
      <c r="AS1859" s="67"/>
      <c r="AT1859" s="67"/>
      <c r="AU1859" s="67"/>
      <c r="AV1859" s="67"/>
      <c r="AW1859" s="67"/>
      <c r="AX1859" s="67"/>
      <c r="AY1859" s="67"/>
      <c r="AZ1859" s="37" t="str">
        <f>IFERROR(IF(COUNTA(H1859,I1859,J1859)=3,DATE(J1859,MATCH(I1859,{"Jan";"Feb";"Mar";"Apr";"May";"Jun";"Jul";"Aug";"Sep";"Oct";"Nov";"Dec"},0),H1859),""),"")</f>
        <v/>
      </c>
      <c r="CB1859" s="65"/>
    </row>
    <row r="1860" spans="1:80" x14ac:dyDescent="0.25">
      <c r="A1860" s="50"/>
      <c r="B1860" s="8" t="s">
        <v>1947</v>
      </c>
      <c r="C1860" s="8" t="s">
        <v>1948</v>
      </c>
      <c r="D1860" s="8" t="s">
        <v>1949</v>
      </c>
      <c r="E1860" s="9"/>
      <c r="F1860" s="8" t="s">
        <v>1950</v>
      </c>
      <c r="G1860" s="9"/>
      <c r="H1860" s="8" t="s">
        <v>1951</v>
      </c>
      <c r="I1860" s="8" t="s">
        <v>1952</v>
      </c>
      <c r="J1860" s="8" t="s">
        <v>1953</v>
      </c>
      <c r="K1860" s="5"/>
      <c r="L1860" s="40"/>
      <c r="M1860" s="41"/>
      <c r="N1860" s="40"/>
      <c r="O1860" s="41"/>
      <c r="P1860" s="40"/>
      <c r="Q1860" s="50"/>
      <c r="R1860" s="65"/>
      <c r="S1860" s="67"/>
      <c r="T1860" s="67"/>
      <c r="U1860" s="67"/>
      <c r="V1860" s="67"/>
      <c r="W1860" s="67"/>
      <c r="X1860" s="67"/>
      <c r="Y1860" s="67"/>
      <c r="Z1860" s="67"/>
      <c r="AA1860" s="67"/>
      <c r="AB1860" s="67"/>
      <c r="AC1860" s="67"/>
      <c r="AD1860" s="67"/>
      <c r="AE1860" s="67"/>
      <c r="AF1860" s="67"/>
      <c r="AG1860" s="67"/>
      <c r="AH1860" s="67"/>
      <c r="AI1860" s="67"/>
      <c r="AK1860" s="67"/>
      <c r="AL1860" s="67"/>
      <c r="AM1860" s="67"/>
      <c r="AN1860" s="63" t="s">
        <v>5091</v>
      </c>
      <c r="AO1860" s="67"/>
      <c r="AP1860" s="67"/>
      <c r="AQ1860" s="67"/>
      <c r="AR1860" s="67"/>
      <c r="AS1860" s="67"/>
      <c r="AT1860" s="67"/>
      <c r="AU1860" s="67"/>
      <c r="AV1860" s="67"/>
      <c r="AW1860" s="67"/>
      <c r="AX1860" s="67"/>
      <c r="AY1860" s="67"/>
      <c r="AZ1860" s="37" t="str">
        <f>IFERROR(IF(COUNTA(H1860,I1860,J1860)=3,DATE(J1860,MATCH(I1860,{"Jan";"Feb";"Mar";"Apr";"May";"Jun";"Jul";"Aug";"Sep";"Oct";"Nov";"Dec"},0),H1860),""),"")</f>
        <v/>
      </c>
      <c r="CB1860" s="65"/>
    </row>
    <row r="1861" spans="1:80" x14ac:dyDescent="0.25">
      <c r="A1861" s="50"/>
      <c r="B1861" s="76" t="str">
        <f ca="1">BA1861&amp;BB1861&amp;BC1861&amp;BD1861&amp;BE1861&amp;BF1861&amp;BG1861&amp;BH1861&amp;BI1861&amp;BJ1861&amp;BK1861&amp;BL1861&amp;BM1861</f>
        <v/>
      </c>
      <c r="C1861" s="77"/>
      <c r="D1861" s="77"/>
      <c r="E1861" s="77"/>
      <c r="F1861" s="77"/>
      <c r="G1861" s="77"/>
      <c r="H1861" s="77"/>
      <c r="I1861" s="77"/>
      <c r="J1861" s="77"/>
      <c r="K1861" s="77"/>
      <c r="L1861" s="77"/>
      <c r="M1861" s="77"/>
      <c r="N1861" s="77"/>
      <c r="O1861" s="77"/>
      <c r="P1861" s="77"/>
      <c r="Q1861" s="50"/>
      <c r="R1861" s="65"/>
      <c r="S1861" s="67"/>
      <c r="T1861" s="67"/>
      <c r="U1861" s="67"/>
      <c r="V1861" s="67"/>
      <c r="W1861" s="67"/>
      <c r="X1861" s="67"/>
      <c r="Y1861" s="67"/>
      <c r="Z1861" s="67"/>
      <c r="AA1861" s="67"/>
      <c r="AB1861" s="67"/>
      <c r="AC1861" s="67"/>
      <c r="AD1861" s="67"/>
      <c r="AE1861" s="67"/>
      <c r="AF1861" s="67"/>
      <c r="AG1861" s="67"/>
      <c r="AH1861" s="67"/>
      <c r="AI1861" s="67"/>
      <c r="AK1861" s="67"/>
      <c r="AL1861" s="67"/>
      <c r="AM1861" s="67"/>
      <c r="AN1861" s="63" t="s">
        <v>5092</v>
      </c>
      <c r="AO1861" s="67"/>
      <c r="AP1861" s="67"/>
      <c r="AQ1861" s="67"/>
      <c r="AR1861" s="67"/>
      <c r="AS1861" s="67"/>
      <c r="AT1861" s="67"/>
      <c r="AU1861" s="67"/>
      <c r="AV1861" s="67"/>
      <c r="AW1861" s="67"/>
      <c r="AX1861" s="67"/>
      <c r="AY1861" s="67"/>
      <c r="AZ1861" s="37" t="str">
        <f>IFERROR(IF(COUNTA(H1861,I1861,J1861)=3,DATE(J1861,MATCH(I1861,{"Jan";"Feb";"Mar";"Apr";"May";"Jun";"Jul";"Aug";"Sep";"Oct";"Nov";"Dec"},0),H1861),""),"")</f>
        <v/>
      </c>
      <c r="BA1861" s="37" t="str">
        <f>IF(AND(C1825="",H1859="",C1859&lt;&gt;""),"Please enter a complete visit or assessment date.  ","")</f>
        <v/>
      </c>
      <c r="BB1861" s="37" t="str">
        <f>IF(C1859="","",IF(AND(COUNTA(C1825,D1825,E1825)&gt;1,COUNTA(C1825,D1825,E1825)&lt;3),"Please enter a complete visit date.  ",IF(COUNTA(C1825,D1825,E1825)=0,"",IF(COUNTIF(AN$2:AN$7306,C1825&amp;D1825&amp;E1825)&gt;0,"","Enter a valid visit date.  "))))</f>
        <v/>
      </c>
      <c r="BC1861" s="37" t="str">
        <f>IF(AND(COUNTA(H1859,I1859,J1859)&gt;1,COUNTA(H1859,I1859,J1859)&lt;3),"Please enter a complete assessment date.  ",IF(COUNTA(H1859,I1859,J1859)=0,"",IF(COUNTIF(AN$2:AN$7306,H1859&amp;I1859&amp;J1859)&gt;0,"","Enter a valid assessment date.  ")))</f>
        <v/>
      </c>
      <c r="BD1861" s="37" t="str">
        <f t="shared" ref="BD1861" si="916">IF(AND(C1859="",H1859&amp;I1859&amp;H1859&amp;J1859&lt;&gt;""),"Information on this lesion exists, but no evaluation result is entered.  ","")</f>
        <v/>
      </c>
      <c r="BE1861" s="37" t="str">
        <f ca="1">IF(C1859="","",IF(AZ1825="","",IF(AZ1825&gt;NOW(),"Visit date is in the future.  ","")))</f>
        <v/>
      </c>
      <c r="BF1861" s="37" t="str">
        <f t="shared" ref="BF1861" ca="1" si="917">IF(AZ1859&lt;&gt;"",IF(AZ1859&gt;NOW(),"Assessment date is in the future.  ",""),"")</f>
        <v/>
      </c>
      <c r="BG1861" s="37" t="str">
        <f t="shared" ref="BG1861" si="918">IF(AND(C1859&lt;&gt;"",F1859&lt;&gt;""),"The result cannot be provided if indicated as Not Done.  ","")</f>
        <v/>
      </c>
      <c r="BH1861" s="37" t="str">
        <f>IF(AZ1825="","",IF(AZ1825&lt;=AZ1819,"Visit date is not after visit or assessment dates in the prior visit.  ",""))</f>
        <v/>
      </c>
      <c r="BI1861" s="37" t="str">
        <f>IF(AZ1859&lt;&gt;"",IF(AZ1859&lt;=AZ1819,"Assessment date is not after visit or assessment dates in the prior visit.  ",""),"")</f>
        <v/>
      </c>
      <c r="BJ1861" s="37" t="str">
        <f>IF(AND(C1822="",OR(C1859&lt;&gt;"",F1859&lt;&gt;"")),"The Visit ID is missing.  ","")</f>
        <v/>
      </c>
      <c r="BK1861" s="37" t="str">
        <f>IF(AND(OR(C1859&lt;&gt;"",F1859&lt;&gt;""),C$49=""),"No V0 lesion information exists for this same lesion (if you are adding a NEW lesion, go to New Lesion section).  ","")</f>
        <v/>
      </c>
      <c r="BL1861" s="37" t="str">
        <f t="shared" ref="BL1861" si="919">IF(AND(C1859&lt;&gt;"",D1859=""),"Select a Unit.  ","")</f>
        <v/>
      </c>
      <c r="BM1861" s="37" t="str">
        <f t="shared" ref="BM1861" si="920">IF(AND(C1859&lt;&gt;"",COUNTIF(AJ$2:AJ$21,C1828)&gt;1),"Visit ID already used.  ","")</f>
        <v/>
      </c>
      <c r="CA1861" s="37" t="str">
        <f ca="1">IF(BA1861&amp;BB1861&amp;BC1861&amp;BD1861&amp;BE1861&amp;BF1861&amp;BG1861&amp;BH1861&amp;BI1861&amp;BJ1861&amp;BK1861&amp;BL1861&amp;BM1861&amp;BN1861&amp;BO1861&amp;BP1861&amp;BQ1861&amp;BR1861&amp;BS1861&amp;BT1861&amp;BU1861&amp;BV1861&amp;BW1861&amp;BX1861&amp;BY1861&amp;BZ1861&lt;&gt;"","V12Issue","V12Clean")</f>
        <v>V12Clean</v>
      </c>
      <c r="CB1861" s="65"/>
    </row>
    <row r="1862" spans="1:80" x14ac:dyDescent="0.25">
      <c r="A1862" s="50"/>
      <c r="B1862" s="77"/>
      <c r="C1862" s="77"/>
      <c r="D1862" s="77"/>
      <c r="E1862" s="77"/>
      <c r="F1862" s="77"/>
      <c r="G1862" s="77"/>
      <c r="H1862" s="77"/>
      <c r="I1862" s="77"/>
      <c r="J1862" s="77"/>
      <c r="K1862" s="77"/>
      <c r="L1862" s="77"/>
      <c r="M1862" s="77"/>
      <c r="N1862" s="77"/>
      <c r="O1862" s="77"/>
      <c r="P1862" s="77"/>
      <c r="Q1862" s="50"/>
      <c r="R1862" s="65"/>
      <c r="S1862" s="67"/>
      <c r="T1862" s="67"/>
      <c r="U1862" s="67"/>
      <c r="V1862" s="67"/>
      <c r="W1862" s="67"/>
      <c r="X1862" s="67"/>
      <c r="Y1862" s="67"/>
      <c r="Z1862" s="67"/>
      <c r="AA1862" s="67"/>
      <c r="AB1862" s="67"/>
      <c r="AC1862" s="67"/>
      <c r="AD1862" s="67"/>
      <c r="AE1862" s="67"/>
      <c r="AF1862" s="67"/>
      <c r="AG1862" s="67"/>
      <c r="AH1862" s="67"/>
      <c r="AI1862" s="67"/>
      <c r="AK1862" s="67"/>
      <c r="AL1862" s="67"/>
      <c r="AM1862" s="67"/>
      <c r="AN1862" s="63" t="s">
        <v>5093</v>
      </c>
      <c r="AO1862" s="67"/>
      <c r="AP1862" s="67"/>
      <c r="AQ1862" s="67"/>
      <c r="AR1862" s="67"/>
      <c r="AS1862" s="67"/>
      <c r="AT1862" s="67"/>
      <c r="AU1862" s="67"/>
      <c r="AV1862" s="67"/>
      <c r="AW1862" s="67"/>
      <c r="AX1862" s="67"/>
      <c r="AY1862" s="67"/>
      <c r="AZ1862" s="37" t="str">
        <f>IFERROR(IF(COUNTA(H1862,I1862,J1862)=3,DATE(J1862,MATCH(I1862,{"Jan";"Feb";"Mar";"Apr";"May";"Jun";"Jul";"Aug";"Sep";"Oct";"Nov";"Dec"},0),H1862),""),"")</f>
        <v/>
      </c>
      <c r="CB1862" s="65"/>
    </row>
    <row r="1863" spans="1:80" x14ac:dyDescent="0.25">
      <c r="A1863" s="50"/>
      <c r="B1863" s="5"/>
      <c r="C1863" s="7"/>
      <c r="D1863" s="7"/>
      <c r="E1863" s="7"/>
      <c r="F1863" s="7"/>
      <c r="G1863" s="5"/>
      <c r="H1863" s="12" t="s">
        <v>92</v>
      </c>
      <c r="I1863" s="5"/>
      <c r="J1863" s="5"/>
      <c r="K1863" s="5"/>
      <c r="L1863" s="50"/>
      <c r="M1863" s="5"/>
      <c r="N1863" s="5"/>
      <c r="O1863" s="5"/>
      <c r="P1863" s="5"/>
      <c r="Q1863" s="50"/>
      <c r="R1863" s="65"/>
      <c r="S1863" s="67"/>
      <c r="T1863" s="67"/>
      <c r="U1863" s="67"/>
      <c r="V1863" s="67"/>
      <c r="W1863" s="67"/>
      <c r="X1863" s="67"/>
      <c r="Y1863" s="67"/>
      <c r="Z1863" s="67"/>
      <c r="AA1863" s="67"/>
      <c r="AB1863" s="67"/>
      <c r="AC1863" s="67"/>
      <c r="AD1863" s="67"/>
      <c r="AE1863" s="67"/>
      <c r="AF1863" s="67"/>
      <c r="AG1863" s="67"/>
      <c r="AH1863" s="67"/>
      <c r="AI1863" s="67"/>
      <c r="AK1863" s="67"/>
      <c r="AL1863" s="67"/>
      <c r="AM1863" s="67"/>
      <c r="AN1863" s="63" t="s">
        <v>5094</v>
      </c>
      <c r="AO1863" s="67"/>
      <c r="AP1863" s="67"/>
      <c r="AQ1863" s="67"/>
      <c r="AR1863" s="67"/>
      <c r="AS1863" s="67"/>
      <c r="AT1863" s="67"/>
      <c r="AU1863" s="67"/>
      <c r="AV1863" s="67"/>
      <c r="AW1863" s="67"/>
      <c r="AX1863" s="67"/>
      <c r="AY1863" s="67"/>
      <c r="AZ1863" s="37" t="str">
        <f>IFERROR(IF(COUNTA(H1863,I1863,J1863)=3,DATE(J1863,MATCH(I1863,{"Jan";"Feb";"Mar";"Apr";"May";"Jun";"Jul";"Aug";"Sep";"Oct";"Nov";"Dec"},0),H1863),""),"")</f>
        <v/>
      </c>
      <c r="CB1863" s="65"/>
    </row>
    <row r="1864" spans="1:80" x14ac:dyDescent="0.25">
      <c r="A1864" s="50"/>
      <c r="B1864" s="5"/>
      <c r="C1864" s="7" t="s">
        <v>35</v>
      </c>
      <c r="D1864" s="7" t="s">
        <v>36</v>
      </c>
      <c r="E1864" s="7"/>
      <c r="F1864" s="7" t="s">
        <v>315</v>
      </c>
      <c r="G1864" s="5"/>
      <c r="H1864" s="7" t="s">
        <v>47</v>
      </c>
      <c r="I1864" s="7" t="s">
        <v>48</v>
      </c>
      <c r="J1864" s="7" t="s">
        <v>49</v>
      </c>
      <c r="K1864" s="5"/>
      <c r="L1864" s="50"/>
      <c r="M1864" s="5"/>
      <c r="N1864" s="5"/>
      <c r="O1864" s="5"/>
      <c r="P1864" s="5"/>
      <c r="Q1864" s="50"/>
      <c r="R1864" s="65"/>
      <c r="S1864" s="67"/>
      <c r="T1864" s="67"/>
      <c r="U1864" s="67"/>
      <c r="V1864" s="67"/>
      <c r="W1864" s="67"/>
      <c r="X1864" s="67"/>
      <c r="Y1864" s="67"/>
      <c r="Z1864" s="67"/>
      <c r="AA1864" s="67"/>
      <c r="AB1864" s="67"/>
      <c r="AC1864" s="67"/>
      <c r="AD1864" s="67"/>
      <c r="AE1864" s="67"/>
      <c r="AF1864" s="67"/>
      <c r="AG1864" s="67"/>
      <c r="AH1864" s="67"/>
      <c r="AI1864" s="67"/>
      <c r="AK1864" s="67"/>
      <c r="AL1864" s="67"/>
      <c r="AM1864" s="67"/>
      <c r="AN1864" s="63" t="s">
        <v>5095</v>
      </c>
      <c r="AO1864" s="67"/>
      <c r="AP1864" s="67"/>
      <c r="AQ1864" s="67"/>
      <c r="AR1864" s="67"/>
      <c r="AS1864" s="67"/>
      <c r="AT1864" s="67"/>
      <c r="AU1864" s="67"/>
      <c r="AV1864" s="67"/>
      <c r="AW1864" s="67"/>
      <c r="AX1864" s="67"/>
      <c r="AY1864" s="67"/>
      <c r="AZ1864" s="37" t="str">
        <f>IFERROR(IF(COUNTA(H1864,I1864,J1864)=3,DATE(J1864,MATCH(I1864,{"Jan";"Feb";"Mar";"Apr";"May";"Jun";"Jul";"Aug";"Sep";"Oct";"Nov";"Dec"},0),H1864),""),"")</f>
        <v/>
      </c>
      <c r="CB1864" s="65"/>
    </row>
    <row r="1865" spans="1:80" x14ac:dyDescent="0.25">
      <c r="A1865" s="50"/>
      <c r="B1865" s="39" t="str">
        <f xml:space="preserve"> C1822&amp;"  Target Lesion (T7)"</f>
        <v>V12  Target Lesion (T7)</v>
      </c>
      <c r="C1865" s="16"/>
      <c r="D1865" s="15" t="s">
        <v>9</v>
      </c>
      <c r="E1865" s="5"/>
      <c r="F1865" s="17"/>
      <c r="G1865" s="5"/>
      <c r="H1865" s="32"/>
      <c r="I1865" s="32"/>
      <c r="J1865" s="32"/>
      <c r="K1865" s="5"/>
      <c r="L1865" s="50"/>
      <c r="M1865" s="50"/>
      <c r="N1865" s="50"/>
      <c r="O1865" s="50"/>
      <c r="P1865" s="50"/>
      <c r="Q1865" s="50"/>
      <c r="R1865" s="65"/>
      <c r="S1865" s="67"/>
      <c r="T1865" s="67"/>
      <c r="U1865" s="67"/>
      <c r="V1865" s="67"/>
      <c r="W1865" s="67"/>
      <c r="X1865" s="67"/>
      <c r="Y1865" s="67"/>
      <c r="Z1865" s="67"/>
      <c r="AA1865" s="67"/>
      <c r="AB1865" s="67"/>
      <c r="AC1865" s="67"/>
      <c r="AD1865" s="67"/>
      <c r="AE1865" s="67"/>
      <c r="AF1865" s="67"/>
      <c r="AG1865" s="67"/>
      <c r="AH1865" s="67"/>
      <c r="AI1865" s="67"/>
      <c r="AK1865" s="67"/>
      <c r="AL1865" s="67"/>
      <c r="AM1865" s="67"/>
      <c r="AN1865" s="63" t="s">
        <v>5096</v>
      </c>
      <c r="AO1865" s="67"/>
      <c r="AP1865" s="67"/>
      <c r="AQ1865" s="67"/>
      <c r="AR1865" s="67"/>
      <c r="AS1865" s="67"/>
      <c r="AT1865" s="67"/>
      <c r="AU1865" s="67"/>
      <c r="AV1865" s="67"/>
      <c r="AW1865" s="67"/>
      <c r="AX1865" s="67"/>
      <c r="AY1865" s="67"/>
      <c r="AZ1865" s="37" t="str">
        <f>IFERROR(IF(COUNTA(H1865,I1865,J1865)=3,DATE(J1865,MATCH(I1865,{"Jan";"Feb";"Mar";"Apr";"May";"Jun";"Jul";"Aug";"Sep";"Oct";"Nov";"Dec"},0),H1865),""),"")</f>
        <v/>
      </c>
      <c r="CB1865" s="65"/>
    </row>
    <row r="1866" spans="1:80" x14ac:dyDescent="0.25">
      <c r="A1866" s="50"/>
      <c r="B1866" s="8" t="s">
        <v>1954</v>
      </c>
      <c r="C1866" s="8" t="s">
        <v>1955</v>
      </c>
      <c r="D1866" s="8" t="s">
        <v>1956</v>
      </c>
      <c r="E1866" s="9"/>
      <c r="F1866" s="8" t="s">
        <v>1957</v>
      </c>
      <c r="G1866" s="9"/>
      <c r="H1866" s="8" t="s">
        <v>1958</v>
      </c>
      <c r="I1866" s="8" t="s">
        <v>1959</v>
      </c>
      <c r="J1866" s="8" t="s">
        <v>1960</v>
      </c>
      <c r="K1866" s="5"/>
      <c r="L1866" s="40"/>
      <c r="M1866" s="41"/>
      <c r="N1866" s="40"/>
      <c r="O1866" s="41"/>
      <c r="P1866" s="40"/>
      <c r="Q1866" s="50"/>
      <c r="R1866" s="65"/>
      <c r="S1866" s="67"/>
      <c r="T1866" s="67"/>
      <c r="U1866" s="67"/>
      <c r="V1866" s="67"/>
      <c r="W1866" s="67"/>
      <c r="X1866" s="67"/>
      <c r="Y1866" s="67"/>
      <c r="Z1866" s="67"/>
      <c r="AA1866" s="67"/>
      <c r="AB1866" s="67"/>
      <c r="AC1866" s="67"/>
      <c r="AD1866" s="67"/>
      <c r="AE1866" s="67"/>
      <c r="AF1866" s="67"/>
      <c r="AG1866" s="67"/>
      <c r="AH1866" s="67"/>
      <c r="AI1866" s="67"/>
      <c r="AK1866" s="67"/>
      <c r="AL1866" s="67"/>
      <c r="AM1866" s="67"/>
      <c r="AN1866" s="63" t="s">
        <v>5097</v>
      </c>
      <c r="AO1866" s="67"/>
      <c r="AP1866" s="67"/>
      <c r="AQ1866" s="67"/>
      <c r="AR1866" s="67"/>
      <c r="AS1866" s="67"/>
      <c r="AT1866" s="67"/>
      <c r="AU1866" s="67"/>
      <c r="AV1866" s="67"/>
      <c r="AW1866" s="67"/>
      <c r="AX1866" s="67"/>
      <c r="AY1866" s="67"/>
      <c r="AZ1866" s="37" t="str">
        <f>IFERROR(IF(COUNTA(H1866,I1866,J1866)=3,DATE(J1866,MATCH(I1866,{"Jan";"Feb";"Mar";"Apr";"May";"Jun";"Jul";"Aug";"Sep";"Oct";"Nov";"Dec"},0),H1866),""),"")</f>
        <v/>
      </c>
      <c r="CB1866" s="65"/>
    </row>
    <row r="1867" spans="1:80" x14ac:dyDescent="0.25">
      <c r="A1867" s="50"/>
      <c r="B1867" s="76" t="str">
        <f ca="1">BA1867&amp;BB1867&amp;BC1867&amp;BD1867&amp;BE1867&amp;BF1867&amp;BG1867&amp;BH1867&amp;BI1867&amp;BJ1867&amp;BK1867&amp;BL1867&amp;BM1867</f>
        <v/>
      </c>
      <c r="C1867" s="77"/>
      <c r="D1867" s="77"/>
      <c r="E1867" s="77"/>
      <c r="F1867" s="77"/>
      <c r="G1867" s="77"/>
      <c r="H1867" s="77"/>
      <c r="I1867" s="77"/>
      <c r="J1867" s="77"/>
      <c r="K1867" s="77"/>
      <c r="L1867" s="77"/>
      <c r="M1867" s="77"/>
      <c r="N1867" s="77"/>
      <c r="O1867" s="77"/>
      <c r="P1867" s="77"/>
      <c r="Q1867" s="50"/>
      <c r="R1867" s="65"/>
      <c r="S1867" s="67"/>
      <c r="T1867" s="67"/>
      <c r="U1867" s="67"/>
      <c r="V1867" s="67"/>
      <c r="W1867" s="67"/>
      <c r="X1867" s="67"/>
      <c r="Y1867" s="67"/>
      <c r="Z1867" s="67"/>
      <c r="AA1867" s="67"/>
      <c r="AB1867" s="67"/>
      <c r="AC1867" s="67"/>
      <c r="AD1867" s="67"/>
      <c r="AE1867" s="67"/>
      <c r="AF1867" s="67"/>
      <c r="AG1867" s="67"/>
      <c r="AH1867" s="67"/>
      <c r="AI1867" s="67"/>
      <c r="AK1867" s="67"/>
      <c r="AL1867" s="67"/>
      <c r="AM1867" s="67"/>
      <c r="AN1867" s="63" t="s">
        <v>5098</v>
      </c>
      <c r="AO1867" s="67"/>
      <c r="AP1867" s="67"/>
      <c r="AQ1867" s="67"/>
      <c r="AR1867" s="67"/>
      <c r="AS1867" s="67"/>
      <c r="AT1867" s="67"/>
      <c r="AU1867" s="67"/>
      <c r="AV1867" s="67"/>
      <c r="AW1867" s="67"/>
      <c r="AX1867" s="67"/>
      <c r="AY1867" s="67"/>
      <c r="AZ1867" s="37" t="str">
        <f>IFERROR(IF(COUNTA(H1867,I1867,J1867)=3,DATE(J1867,MATCH(I1867,{"Jan";"Feb";"Mar";"Apr";"May";"Jun";"Jul";"Aug";"Sep";"Oct";"Nov";"Dec"},0),H1867),""),"")</f>
        <v/>
      </c>
      <c r="BA1867" s="37" t="str">
        <f>IF(AND(C1825="",H1865="",C1865&lt;&gt;""),"Please enter a complete visit or assessment date.  ","")</f>
        <v/>
      </c>
      <c r="BB1867" s="37" t="str">
        <f>IF(C1865="","",IF(AND(COUNTA(C1825,D1825,E1825)&gt;1,COUNTA(C1825,D1825,E1825)&lt;3),"Please enter a complete visit date.  ",IF(COUNTA(C1825,D1825,E1825)=0,"",IF(COUNTIF(AN$2:AN$7306,C1825&amp;D1825&amp;E1825)&gt;0,"","Enter a valid visit date.  "))))</f>
        <v/>
      </c>
      <c r="BC1867" s="37" t="str">
        <f>IF(AND(COUNTA(H1865,I1865,J1865)&gt;1,COUNTA(H1865,I1865,J1865)&lt;3),"Please enter a complete assessment date.  ",IF(COUNTA(H1865,I1865,J1865)=0,"",IF(COUNTIF(AN$2:AN$7306,H1865&amp;I1865&amp;J1865)&gt;0,"","Enter a valid assessment date.  ")))</f>
        <v/>
      </c>
      <c r="BD1867" s="37" t="str">
        <f t="shared" ref="BD1867" si="921">IF(AND(C1865="",H1865&amp;I1865&amp;H1865&amp;J1865&lt;&gt;""),"Information on this lesion exists, but no evaluation result is entered.  ","")</f>
        <v/>
      </c>
      <c r="BE1867" s="37" t="str">
        <f ca="1">IF(C1865="","",IF(AZ1825="","",IF(AZ1825&gt;NOW(),"Visit date is in the future.  ","")))</f>
        <v/>
      </c>
      <c r="BF1867" s="37" t="str">
        <f t="shared" ref="BF1867" ca="1" si="922">IF(AZ1865&lt;&gt;"",IF(AZ1865&gt;NOW(),"Assessment date is in the future.  ",""),"")</f>
        <v/>
      </c>
      <c r="BG1867" s="37" t="str">
        <f t="shared" ref="BG1867" si="923">IF(AND(C1865&lt;&gt;"",F1865&lt;&gt;""),"The result cannot be provided if indicated as Not Done.  ","")</f>
        <v/>
      </c>
      <c r="BH1867" s="37" t="str">
        <f>IF(AZ1825="","",IF(AZ1825&lt;=AZ1819,"Visit date is not after visit or assessment dates in the prior visit.  ",""))</f>
        <v/>
      </c>
      <c r="BI1867" s="37" t="str">
        <f>IF(AZ1865&lt;&gt;"",IF(AZ1865&lt;=AZ1819,"Assessment date is not after visit or assessment dates in the prior visit.  ",""),"")</f>
        <v/>
      </c>
      <c r="BJ1867" s="37" t="str">
        <f>IF(AND(C1822="",OR(C1865&lt;&gt;"",F1865&lt;&gt;"")),"The Visit ID is missing.  ","")</f>
        <v/>
      </c>
      <c r="BK1867" s="37" t="str">
        <f>IF(AND(OR(C1865&lt;&gt;"",F1865&lt;&gt;""),C$55=""),"No V0 lesion information exists for this same lesion (if you are adding a NEW lesion, go to New Lesion section).  ","")</f>
        <v/>
      </c>
      <c r="BL1867" s="37" t="str">
        <f t="shared" ref="BL1867" si="924">IF(AND(C1865&lt;&gt;"",D1865=""),"Select a Unit.  ","")</f>
        <v/>
      </c>
      <c r="BM1867" s="37" t="str">
        <f>IF(AND(C1865&lt;&gt;"",COUNTIF(AJ$2:AJ$21,C1822)&gt;1),"Visit ID already used.  ","")</f>
        <v/>
      </c>
      <c r="CA1867" s="37" t="str">
        <f ca="1">IF(BA1867&amp;BB1867&amp;BC1867&amp;BD1867&amp;BE1867&amp;BF1867&amp;BG1867&amp;BH1867&amp;BI1867&amp;BJ1867&amp;BK1867&amp;BL1867&amp;BM1867&amp;BN1867&amp;BO1867&amp;BP1867&amp;BQ1867&amp;BR1867&amp;BS1867&amp;BT1867&amp;BU1867&amp;BV1867&amp;BW1867&amp;BX1867&amp;BY1867&amp;BZ1867&lt;&gt;"","V12Issue","V12Clean")</f>
        <v>V12Clean</v>
      </c>
      <c r="CB1867" s="65"/>
    </row>
    <row r="1868" spans="1:80" x14ac:dyDescent="0.25">
      <c r="A1868" s="50"/>
      <c r="B1868" s="77"/>
      <c r="C1868" s="77"/>
      <c r="D1868" s="77"/>
      <c r="E1868" s="77"/>
      <c r="F1868" s="77"/>
      <c r="G1868" s="77"/>
      <c r="H1868" s="77"/>
      <c r="I1868" s="77"/>
      <c r="J1868" s="77"/>
      <c r="K1868" s="77"/>
      <c r="L1868" s="77"/>
      <c r="M1868" s="77"/>
      <c r="N1868" s="77"/>
      <c r="O1868" s="77"/>
      <c r="P1868" s="77"/>
      <c r="Q1868" s="50"/>
      <c r="R1868" s="65"/>
      <c r="S1868" s="67"/>
      <c r="T1868" s="67"/>
      <c r="U1868" s="67"/>
      <c r="V1868" s="67"/>
      <c r="W1868" s="67"/>
      <c r="X1868" s="67"/>
      <c r="Y1868" s="67"/>
      <c r="Z1868" s="67"/>
      <c r="AA1868" s="67"/>
      <c r="AB1868" s="67"/>
      <c r="AC1868" s="67"/>
      <c r="AD1868" s="67"/>
      <c r="AE1868" s="67"/>
      <c r="AF1868" s="67"/>
      <c r="AG1868" s="67"/>
      <c r="AH1868" s="67"/>
      <c r="AI1868" s="67"/>
      <c r="AK1868" s="67"/>
      <c r="AL1868" s="67"/>
      <c r="AM1868" s="67"/>
      <c r="AN1868" s="63" t="s">
        <v>5099</v>
      </c>
      <c r="AO1868" s="67"/>
      <c r="AP1868" s="67"/>
      <c r="AQ1868" s="67"/>
      <c r="AR1868" s="67"/>
      <c r="AS1868" s="67"/>
      <c r="AT1868" s="67"/>
      <c r="AU1868" s="67"/>
      <c r="AV1868" s="67"/>
      <c r="AW1868" s="67"/>
      <c r="AX1868" s="67"/>
      <c r="AY1868" s="67"/>
      <c r="AZ1868" s="37" t="str">
        <f>IFERROR(IF(COUNTA(H1868,I1868,J1868)=3,DATE(J1868,MATCH(I1868,{"Jan";"Feb";"Mar";"Apr";"May";"Jun";"Jul";"Aug";"Sep";"Oct";"Nov";"Dec"},0),H1868),""),"")</f>
        <v/>
      </c>
      <c r="CB1868" s="65"/>
    </row>
    <row r="1869" spans="1:80" x14ac:dyDescent="0.25">
      <c r="A1869" s="50"/>
      <c r="B1869" s="5"/>
      <c r="C1869" s="7"/>
      <c r="D1869" s="7"/>
      <c r="E1869" s="7"/>
      <c r="F1869" s="7"/>
      <c r="G1869" s="5"/>
      <c r="H1869" s="12" t="s">
        <v>92</v>
      </c>
      <c r="I1869" s="5"/>
      <c r="J1869" s="5"/>
      <c r="K1869" s="5"/>
      <c r="L1869" s="50"/>
      <c r="M1869" s="5"/>
      <c r="N1869" s="5"/>
      <c r="O1869" s="5"/>
      <c r="P1869" s="5"/>
      <c r="Q1869" s="50"/>
      <c r="R1869" s="65"/>
      <c r="S1869" s="67"/>
      <c r="T1869" s="67"/>
      <c r="U1869" s="67"/>
      <c r="V1869" s="67"/>
      <c r="W1869" s="67"/>
      <c r="X1869" s="67"/>
      <c r="Y1869" s="67"/>
      <c r="Z1869" s="67"/>
      <c r="AA1869" s="67"/>
      <c r="AB1869" s="67"/>
      <c r="AC1869" s="67"/>
      <c r="AD1869" s="67"/>
      <c r="AE1869" s="67"/>
      <c r="AF1869" s="67"/>
      <c r="AG1869" s="67"/>
      <c r="AH1869" s="67"/>
      <c r="AI1869" s="67"/>
      <c r="AK1869" s="67"/>
      <c r="AL1869" s="67"/>
      <c r="AM1869" s="67"/>
      <c r="AN1869" s="63" t="s">
        <v>5100</v>
      </c>
      <c r="AO1869" s="67"/>
      <c r="AP1869" s="67"/>
      <c r="AQ1869" s="67"/>
      <c r="AR1869" s="67"/>
      <c r="AS1869" s="67"/>
      <c r="AT1869" s="67"/>
      <c r="AU1869" s="67"/>
      <c r="AV1869" s="67"/>
      <c r="AW1869" s="67"/>
      <c r="AX1869" s="67"/>
      <c r="AY1869" s="67"/>
      <c r="AZ1869" s="37" t="str">
        <f>IFERROR(IF(COUNTA(H1869,I1869,J1869)=3,DATE(J1869,MATCH(I1869,{"Jan";"Feb";"Mar";"Apr";"May";"Jun";"Jul";"Aug";"Sep";"Oct";"Nov";"Dec"},0),H1869),""),"")</f>
        <v/>
      </c>
      <c r="CB1869" s="65"/>
    </row>
    <row r="1870" spans="1:80" x14ac:dyDescent="0.25">
      <c r="A1870" s="50"/>
      <c r="B1870" s="5"/>
      <c r="C1870" s="7" t="s">
        <v>35</v>
      </c>
      <c r="D1870" s="7" t="s">
        <v>36</v>
      </c>
      <c r="E1870" s="7"/>
      <c r="F1870" s="7" t="s">
        <v>315</v>
      </c>
      <c r="G1870" s="5"/>
      <c r="H1870" s="7" t="s">
        <v>47</v>
      </c>
      <c r="I1870" s="7" t="s">
        <v>48</v>
      </c>
      <c r="J1870" s="7" t="s">
        <v>49</v>
      </c>
      <c r="K1870" s="5"/>
      <c r="L1870" s="50"/>
      <c r="M1870" s="5"/>
      <c r="N1870" s="5"/>
      <c r="O1870" s="5"/>
      <c r="P1870" s="5"/>
      <c r="Q1870" s="50"/>
      <c r="R1870" s="65"/>
      <c r="S1870" s="67"/>
      <c r="T1870" s="67"/>
      <c r="U1870" s="67"/>
      <c r="V1870" s="67"/>
      <c r="W1870" s="67"/>
      <c r="X1870" s="67"/>
      <c r="Y1870" s="67"/>
      <c r="Z1870" s="67"/>
      <c r="AA1870" s="67"/>
      <c r="AB1870" s="67"/>
      <c r="AC1870" s="67"/>
      <c r="AD1870" s="67"/>
      <c r="AE1870" s="67"/>
      <c r="AF1870" s="67"/>
      <c r="AG1870" s="67"/>
      <c r="AH1870" s="67"/>
      <c r="AI1870" s="67"/>
      <c r="AK1870" s="67"/>
      <c r="AL1870" s="67"/>
      <c r="AM1870" s="67"/>
      <c r="AN1870" s="63" t="s">
        <v>5101</v>
      </c>
      <c r="AO1870" s="67"/>
      <c r="AP1870" s="67"/>
      <c r="AQ1870" s="67"/>
      <c r="AR1870" s="67"/>
      <c r="AS1870" s="67"/>
      <c r="AT1870" s="67"/>
      <c r="AU1870" s="67"/>
      <c r="AV1870" s="67"/>
      <c r="AW1870" s="67"/>
      <c r="AX1870" s="67"/>
      <c r="AY1870" s="67"/>
      <c r="AZ1870" s="37" t="str">
        <f>IFERROR(IF(COUNTA(H1870,I1870,J1870)=3,DATE(J1870,MATCH(I1870,{"Jan";"Feb";"Mar";"Apr";"May";"Jun";"Jul";"Aug";"Sep";"Oct";"Nov";"Dec"},0),H1870),""),"")</f>
        <v/>
      </c>
      <c r="CB1870" s="65"/>
    </row>
    <row r="1871" spans="1:80" x14ac:dyDescent="0.25">
      <c r="A1871" s="50"/>
      <c r="B1871" s="39" t="str">
        <f xml:space="preserve"> C1822&amp;"  Target Lesion (T8)"</f>
        <v>V12  Target Lesion (T8)</v>
      </c>
      <c r="C1871" s="16"/>
      <c r="D1871" s="15" t="s">
        <v>9</v>
      </c>
      <c r="E1871" s="5"/>
      <c r="F1871" s="17"/>
      <c r="G1871" s="5"/>
      <c r="H1871" s="32"/>
      <c r="I1871" s="32"/>
      <c r="J1871" s="32"/>
      <c r="K1871" s="5"/>
      <c r="L1871" s="50"/>
      <c r="M1871" s="50"/>
      <c r="N1871" s="50"/>
      <c r="O1871" s="50"/>
      <c r="P1871" s="50"/>
      <c r="Q1871" s="50"/>
      <c r="R1871" s="65"/>
      <c r="S1871" s="67"/>
      <c r="T1871" s="67"/>
      <c r="U1871" s="67"/>
      <c r="V1871" s="67"/>
      <c r="W1871" s="67"/>
      <c r="X1871" s="67"/>
      <c r="Y1871" s="67"/>
      <c r="Z1871" s="67"/>
      <c r="AA1871" s="67"/>
      <c r="AB1871" s="67"/>
      <c r="AC1871" s="67"/>
      <c r="AD1871" s="67"/>
      <c r="AE1871" s="67"/>
      <c r="AF1871" s="67"/>
      <c r="AG1871" s="67"/>
      <c r="AH1871" s="67"/>
      <c r="AI1871" s="67"/>
      <c r="AK1871" s="67"/>
      <c r="AL1871" s="67"/>
      <c r="AM1871" s="67"/>
      <c r="AN1871" s="63" t="s">
        <v>5102</v>
      </c>
      <c r="AO1871" s="67"/>
      <c r="AP1871" s="67"/>
      <c r="AQ1871" s="67"/>
      <c r="AR1871" s="67"/>
      <c r="AS1871" s="67"/>
      <c r="AT1871" s="67"/>
      <c r="AU1871" s="67"/>
      <c r="AV1871" s="67"/>
      <c r="AW1871" s="67"/>
      <c r="AX1871" s="67"/>
      <c r="AY1871" s="67"/>
      <c r="AZ1871" s="37" t="str">
        <f>IFERROR(IF(COUNTA(H1871,I1871,J1871)=3,DATE(J1871,MATCH(I1871,{"Jan";"Feb";"Mar";"Apr";"May";"Jun";"Jul";"Aug";"Sep";"Oct";"Nov";"Dec"},0),H1871),""),"")</f>
        <v/>
      </c>
      <c r="CB1871" s="65"/>
    </row>
    <row r="1872" spans="1:80" x14ac:dyDescent="0.25">
      <c r="A1872" s="50"/>
      <c r="B1872" s="8" t="s">
        <v>1961</v>
      </c>
      <c r="C1872" s="8" t="s">
        <v>1962</v>
      </c>
      <c r="D1872" s="8" t="s">
        <v>1963</v>
      </c>
      <c r="E1872" s="9"/>
      <c r="F1872" s="8" t="s">
        <v>1964</v>
      </c>
      <c r="G1872" s="9"/>
      <c r="H1872" s="8" t="s">
        <v>1965</v>
      </c>
      <c r="I1872" s="8" t="s">
        <v>1966</v>
      </c>
      <c r="J1872" s="8" t="s">
        <v>1967</v>
      </c>
      <c r="K1872" s="5"/>
      <c r="L1872" s="40"/>
      <c r="M1872" s="41"/>
      <c r="N1872" s="40"/>
      <c r="O1872" s="41"/>
      <c r="P1872" s="40"/>
      <c r="Q1872" s="50"/>
      <c r="R1872" s="65"/>
      <c r="S1872" s="67"/>
      <c r="T1872" s="67"/>
      <c r="U1872" s="67"/>
      <c r="V1872" s="67"/>
      <c r="W1872" s="67"/>
      <c r="X1872" s="67"/>
      <c r="Y1872" s="67"/>
      <c r="Z1872" s="67"/>
      <c r="AA1872" s="67"/>
      <c r="AB1872" s="67"/>
      <c r="AC1872" s="67"/>
      <c r="AD1872" s="67"/>
      <c r="AE1872" s="67"/>
      <c r="AF1872" s="67"/>
      <c r="AG1872" s="67"/>
      <c r="AH1872" s="67"/>
      <c r="AI1872" s="67"/>
      <c r="AK1872" s="67"/>
      <c r="AL1872" s="67"/>
      <c r="AM1872" s="67"/>
      <c r="AN1872" s="63" t="s">
        <v>5103</v>
      </c>
      <c r="AO1872" s="67"/>
      <c r="AP1872" s="67"/>
      <c r="AQ1872" s="67"/>
      <c r="AR1872" s="67"/>
      <c r="AS1872" s="67"/>
      <c r="AT1872" s="67"/>
      <c r="AU1872" s="67"/>
      <c r="AV1872" s="67"/>
      <c r="AW1872" s="67"/>
      <c r="AX1872" s="67"/>
      <c r="AY1872" s="67"/>
      <c r="AZ1872" s="37" t="str">
        <f>IFERROR(IF(COUNTA(H1872,I1872,J1872)=3,DATE(J1872,MATCH(I1872,{"Jan";"Feb";"Mar";"Apr";"May";"Jun";"Jul";"Aug";"Sep";"Oct";"Nov";"Dec"},0),H1872),""),"")</f>
        <v/>
      </c>
      <c r="CB1872" s="65"/>
    </row>
    <row r="1873" spans="1:80" x14ac:dyDescent="0.25">
      <c r="A1873" s="50"/>
      <c r="B1873" s="76" t="str">
        <f ca="1">BA1873&amp;BB1873&amp;BC1873&amp;BD1873&amp;BE1873&amp;BF1873&amp;BG1873&amp;BH1873&amp;BI1873&amp;BJ1873&amp;BK1873&amp;BL1873&amp;BM1873</f>
        <v/>
      </c>
      <c r="C1873" s="77"/>
      <c r="D1873" s="77"/>
      <c r="E1873" s="77"/>
      <c r="F1873" s="77"/>
      <c r="G1873" s="77"/>
      <c r="H1873" s="77"/>
      <c r="I1873" s="77"/>
      <c r="J1873" s="77"/>
      <c r="K1873" s="77"/>
      <c r="L1873" s="77"/>
      <c r="M1873" s="77"/>
      <c r="N1873" s="77"/>
      <c r="O1873" s="77"/>
      <c r="P1873" s="77"/>
      <c r="Q1873" s="50"/>
      <c r="R1873" s="65"/>
      <c r="S1873" s="67"/>
      <c r="T1873" s="67"/>
      <c r="U1873" s="67"/>
      <c r="V1873" s="67"/>
      <c r="W1873" s="67"/>
      <c r="X1873" s="67"/>
      <c r="Y1873" s="67"/>
      <c r="Z1873" s="67"/>
      <c r="AA1873" s="67"/>
      <c r="AB1873" s="67"/>
      <c r="AC1873" s="67"/>
      <c r="AD1873" s="67"/>
      <c r="AE1873" s="67"/>
      <c r="AF1873" s="67"/>
      <c r="AG1873" s="67"/>
      <c r="AH1873" s="67"/>
      <c r="AI1873" s="67"/>
      <c r="AK1873" s="67"/>
      <c r="AL1873" s="67"/>
      <c r="AM1873" s="67"/>
      <c r="AN1873" s="63" t="s">
        <v>5104</v>
      </c>
      <c r="AO1873" s="67"/>
      <c r="AP1873" s="67"/>
      <c r="AQ1873" s="67"/>
      <c r="AR1873" s="67"/>
      <c r="AS1873" s="67"/>
      <c r="AT1873" s="67"/>
      <c r="AU1873" s="67"/>
      <c r="AV1873" s="67"/>
      <c r="AW1873" s="67"/>
      <c r="AX1873" s="67"/>
      <c r="AY1873" s="67"/>
      <c r="AZ1873" s="37" t="str">
        <f>IFERROR(IF(COUNTA(H1873,I1873,J1873)=3,DATE(J1873,MATCH(I1873,{"Jan";"Feb";"Mar";"Apr";"May";"Jun";"Jul";"Aug";"Sep";"Oct";"Nov";"Dec"},0),H1873),""),"")</f>
        <v/>
      </c>
      <c r="BA1873" s="37" t="str">
        <f>IF(AND(C1825="",H1871="",C1871&lt;&gt;""),"Please enter a complete visit or assessment date.  ","")</f>
        <v/>
      </c>
      <c r="BB1873" s="37" t="str">
        <f>IF(C1871="","",IF(AND(COUNTA(C1825,D1825,E1825)&gt;1,COUNTA(C1825,D1825,E1825)&lt;3),"Please enter a complete visit date.  ",IF(COUNTA(C1825,D1825,E1825)=0,"",IF(COUNTIF(AN$2:AN$7306,C1825&amp;D1825&amp;E1825)&gt;0,"","Enter a valid visit date.  "))))</f>
        <v/>
      </c>
      <c r="BC1873" s="37" t="str">
        <f>IF(AND(COUNTA(H1871,I1871,J1871)&gt;1,COUNTA(H1871,I1871,J1871)&lt;3),"Please enter a complete assessment date.  ",IF(COUNTA(H1871,I1871,J1871)=0,"",IF(COUNTIF(AN$2:AN$7306,H1871&amp;I1871&amp;J1871)&gt;0,"","Enter a valid assessment date.  ")))</f>
        <v/>
      </c>
      <c r="BD1873" s="37" t="str">
        <f t="shared" ref="BD1873" si="925">IF(AND(C1871="",H1871&amp;I1871&amp;H1871&amp;J1871&lt;&gt;""),"Information on this lesion exists, but no evaluation result is entered.  ","")</f>
        <v/>
      </c>
      <c r="BE1873" s="37" t="str">
        <f ca="1">IF(C1871="","",IF(AZ1825="","",IF(AZ1825&gt;NOW(),"Visit date is in the future.  ","")))</f>
        <v/>
      </c>
      <c r="BF1873" s="37" t="str">
        <f t="shared" ref="BF1873" ca="1" si="926">IF(AZ1871&lt;&gt;"",IF(AZ1871&gt;NOW(),"Assessment date is in the future.  ",""),"")</f>
        <v/>
      </c>
      <c r="BG1873" s="37" t="str">
        <f t="shared" ref="BG1873" si="927">IF(AND(C1871&lt;&gt;"",F1871&lt;&gt;""),"The result cannot be provided if indicated as Not Done.  ","")</f>
        <v/>
      </c>
      <c r="BH1873" s="37" t="str">
        <f>IF(AZ1825="","",IF(AZ1825&lt;=AZ1819,"Visit date is not after visit or assessment dates in the prior visit.  ",""))</f>
        <v/>
      </c>
      <c r="BI1873" s="37" t="str">
        <f>IF(AZ1871&lt;&gt;"",IF(AZ1871&lt;=AZ1819,"Assessment date is not after visit or assessment dates in the prior visit.  ",""),"")</f>
        <v/>
      </c>
      <c r="BJ1873" s="37" t="str">
        <f>IF(AND(C1822="",OR(C1871&lt;&gt;"",F1871&lt;&gt;"")),"The Visit ID is missing.  ","")</f>
        <v/>
      </c>
      <c r="BK1873" s="37" t="str">
        <f>IF(AND(OR(C1871&lt;&gt;"",F1871&lt;&gt;""),C$61=""),"No V0 lesion information exists for this same lesion (if you are adding a NEW lesion, go to New Lesion section).  ","")</f>
        <v/>
      </c>
      <c r="BL1873" s="37" t="str">
        <f t="shared" ref="BL1873" si="928">IF(AND(C1871&lt;&gt;"",D1871=""),"Select a Unit.  ","")</f>
        <v/>
      </c>
      <c r="BM1873" s="37" t="str">
        <f>IF(AND(C1871&lt;&gt;"",COUNTIF(AJ$2:AJ$21,C1822)&gt;1),"Visit ID already used.  ","")</f>
        <v/>
      </c>
      <c r="CA1873" s="37" t="str">
        <f ca="1">IF(BA1873&amp;BB1873&amp;BC1873&amp;BD1873&amp;BE1873&amp;BF1873&amp;BG1873&amp;BH1873&amp;BI1873&amp;BJ1873&amp;BK1873&amp;BL1873&amp;BM1873&amp;BN1873&amp;BO1873&amp;BP1873&amp;BQ1873&amp;BR1873&amp;BS1873&amp;BT1873&amp;BU1873&amp;BV1873&amp;BW1873&amp;BX1873&amp;BY1873&amp;BZ1873&lt;&gt;"","V12Issue","V12Clean")</f>
        <v>V12Clean</v>
      </c>
      <c r="CB1873" s="65"/>
    </row>
    <row r="1874" spans="1:80" x14ac:dyDescent="0.25">
      <c r="A1874" s="50"/>
      <c r="B1874" s="77"/>
      <c r="C1874" s="77"/>
      <c r="D1874" s="77"/>
      <c r="E1874" s="77"/>
      <c r="F1874" s="77"/>
      <c r="G1874" s="77"/>
      <c r="H1874" s="77"/>
      <c r="I1874" s="77"/>
      <c r="J1874" s="77"/>
      <c r="K1874" s="77"/>
      <c r="L1874" s="77"/>
      <c r="M1874" s="77"/>
      <c r="N1874" s="77"/>
      <c r="O1874" s="77"/>
      <c r="P1874" s="77"/>
      <c r="Q1874" s="50"/>
      <c r="R1874" s="65"/>
      <c r="S1874" s="67"/>
      <c r="T1874" s="67"/>
      <c r="U1874" s="67"/>
      <c r="V1874" s="67"/>
      <c r="W1874" s="67"/>
      <c r="X1874" s="67"/>
      <c r="Y1874" s="67"/>
      <c r="Z1874" s="67"/>
      <c r="AA1874" s="67"/>
      <c r="AB1874" s="67"/>
      <c r="AC1874" s="67"/>
      <c r="AD1874" s="67"/>
      <c r="AE1874" s="67"/>
      <c r="AF1874" s="67"/>
      <c r="AG1874" s="67"/>
      <c r="AH1874" s="67"/>
      <c r="AI1874" s="67"/>
      <c r="AK1874" s="67"/>
      <c r="AL1874" s="67"/>
      <c r="AM1874" s="67"/>
      <c r="AN1874" s="63" t="s">
        <v>5105</v>
      </c>
      <c r="AO1874" s="67"/>
      <c r="AP1874" s="67"/>
      <c r="AQ1874" s="67"/>
      <c r="AR1874" s="67"/>
      <c r="AS1874" s="67"/>
      <c r="AT1874" s="67"/>
      <c r="AU1874" s="67"/>
      <c r="AV1874" s="67"/>
      <c r="AW1874" s="67"/>
      <c r="AX1874" s="67"/>
      <c r="AY1874" s="67"/>
      <c r="AZ1874" s="37" t="str">
        <f>IFERROR(IF(COUNTA(H1874,I1874,J1874)=3,DATE(J1874,MATCH(I1874,{"Jan";"Feb";"Mar";"Apr";"May";"Jun";"Jul";"Aug";"Sep";"Oct";"Nov";"Dec"},0),H1874),""),"")</f>
        <v/>
      </c>
      <c r="CB1874" s="65"/>
    </row>
    <row r="1875" spans="1:80" x14ac:dyDescent="0.25">
      <c r="A1875" s="50"/>
      <c r="B1875" s="5"/>
      <c r="C1875" s="7"/>
      <c r="D1875" s="7"/>
      <c r="E1875" s="7"/>
      <c r="F1875" s="7"/>
      <c r="G1875" s="5"/>
      <c r="H1875" s="12" t="s">
        <v>92</v>
      </c>
      <c r="I1875" s="5"/>
      <c r="J1875" s="5"/>
      <c r="K1875" s="5"/>
      <c r="L1875" s="50"/>
      <c r="M1875" s="5"/>
      <c r="N1875" s="5"/>
      <c r="O1875" s="5"/>
      <c r="P1875" s="5"/>
      <c r="Q1875" s="50"/>
      <c r="R1875" s="65"/>
      <c r="S1875" s="67"/>
      <c r="T1875" s="67"/>
      <c r="U1875" s="67"/>
      <c r="V1875" s="67"/>
      <c r="W1875" s="67"/>
      <c r="X1875" s="67"/>
      <c r="Y1875" s="67"/>
      <c r="Z1875" s="67"/>
      <c r="AA1875" s="67"/>
      <c r="AB1875" s="67"/>
      <c r="AC1875" s="67"/>
      <c r="AD1875" s="67"/>
      <c r="AE1875" s="67"/>
      <c r="AF1875" s="67"/>
      <c r="AG1875" s="67"/>
      <c r="AH1875" s="67"/>
      <c r="AI1875" s="67"/>
      <c r="AK1875" s="67"/>
      <c r="AL1875" s="67"/>
      <c r="AM1875" s="67"/>
      <c r="AN1875" s="63" t="s">
        <v>5106</v>
      </c>
      <c r="AO1875" s="67"/>
      <c r="AP1875" s="67"/>
      <c r="AQ1875" s="67"/>
      <c r="AR1875" s="67"/>
      <c r="AS1875" s="67"/>
      <c r="AT1875" s="67"/>
      <c r="AU1875" s="67"/>
      <c r="AV1875" s="67"/>
      <c r="AW1875" s="67"/>
      <c r="AX1875" s="67"/>
      <c r="AY1875" s="67"/>
      <c r="AZ1875" s="37" t="str">
        <f>IFERROR(IF(COUNTA(H1875,I1875,J1875)=3,DATE(J1875,MATCH(I1875,{"Jan";"Feb";"Mar";"Apr";"May";"Jun";"Jul";"Aug";"Sep";"Oct";"Nov";"Dec"},0),H1875),""),"")</f>
        <v/>
      </c>
      <c r="CB1875" s="65"/>
    </row>
    <row r="1876" spans="1:80" x14ac:dyDescent="0.25">
      <c r="A1876" s="50"/>
      <c r="B1876" s="5"/>
      <c r="C1876" s="7" t="s">
        <v>35</v>
      </c>
      <c r="D1876" s="7" t="s">
        <v>36</v>
      </c>
      <c r="E1876" s="7"/>
      <c r="F1876" s="7" t="s">
        <v>315</v>
      </c>
      <c r="G1876" s="5"/>
      <c r="H1876" s="7" t="s">
        <v>47</v>
      </c>
      <c r="I1876" s="7" t="s">
        <v>48</v>
      </c>
      <c r="J1876" s="7" t="s">
        <v>49</v>
      </c>
      <c r="K1876" s="5"/>
      <c r="L1876" s="50"/>
      <c r="M1876" s="5"/>
      <c r="N1876" s="5"/>
      <c r="O1876" s="5"/>
      <c r="P1876" s="5"/>
      <c r="Q1876" s="50"/>
      <c r="R1876" s="65"/>
      <c r="S1876" s="67"/>
      <c r="T1876" s="67"/>
      <c r="U1876" s="67"/>
      <c r="V1876" s="67"/>
      <c r="W1876" s="67"/>
      <c r="X1876" s="67"/>
      <c r="Y1876" s="67"/>
      <c r="Z1876" s="67"/>
      <c r="AA1876" s="67"/>
      <c r="AB1876" s="67"/>
      <c r="AC1876" s="67"/>
      <c r="AD1876" s="67"/>
      <c r="AE1876" s="67"/>
      <c r="AF1876" s="67"/>
      <c r="AG1876" s="67"/>
      <c r="AH1876" s="67"/>
      <c r="AI1876" s="67"/>
      <c r="AK1876" s="67"/>
      <c r="AL1876" s="67"/>
      <c r="AM1876" s="67"/>
      <c r="AN1876" s="63" t="s">
        <v>5107</v>
      </c>
      <c r="AO1876" s="67"/>
      <c r="AP1876" s="67"/>
      <c r="AQ1876" s="67"/>
      <c r="AR1876" s="67"/>
      <c r="AS1876" s="67"/>
      <c r="AT1876" s="67"/>
      <c r="AU1876" s="67"/>
      <c r="AV1876" s="67"/>
      <c r="AW1876" s="67"/>
      <c r="AX1876" s="67"/>
      <c r="AY1876" s="67"/>
      <c r="AZ1876" s="37" t="str">
        <f>IFERROR(IF(COUNTA(H1876,I1876,J1876)=3,DATE(J1876,MATCH(I1876,{"Jan";"Feb";"Mar";"Apr";"May";"Jun";"Jul";"Aug";"Sep";"Oct";"Nov";"Dec"},0),H1876),""),"")</f>
        <v/>
      </c>
      <c r="CB1876" s="65"/>
    </row>
    <row r="1877" spans="1:80" x14ac:dyDescent="0.25">
      <c r="A1877" s="50"/>
      <c r="B1877" s="39" t="str">
        <f xml:space="preserve"> C1822&amp;"  Target Lesion (T9)"</f>
        <v>V12  Target Lesion (T9)</v>
      </c>
      <c r="C1877" s="16"/>
      <c r="D1877" s="15" t="s">
        <v>9</v>
      </c>
      <c r="E1877" s="5"/>
      <c r="F1877" s="17"/>
      <c r="G1877" s="5"/>
      <c r="H1877" s="32"/>
      <c r="I1877" s="32"/>
      <c r="J1877" s="32"/>
      <c r="K1877" s="5"/>
      <c r="L1877" s="50"/>
      <c r="M1877" s="50"/>
      <c r="N1877" s="50"/>
      <c r="O1877" s="50"/>
      <c r="P1877" s="50"/>
      <c r="Q1877" s="50"/>
      <c r="R1877" s="65"/>
      <c r="S1877" s="67"/>
      <c r="T1877" s="67"/>
      <c r="U1877" s="67"/>
      <c r="V1877" s="67"/>
      <c r="W1877" s="67"/>
      <c r="X1877" s="67"/>
      <c r="Y1877" s="67"/>
      <c r="Z1877" s="67"/>
      <c r="AA1877" s="67"/>
      <c r="AB1877" s="67"/>
      <c r="AC1877" s="67"/>
      <c r="AD1877" s="67"/>
      <c r="AE1877" s="67"/>
      <c r="AF1877" s="67"/>
      <c r="AG1877" s="67"/>
      <c r="AH1877" s="67"/>
      <c r="AI1877" s="67"/>
      <c r="AK1877" s="67"/>
      <c r="AL1877" s="67"/>
      <c r="AM1877" s="67"/>
      <c r="AN1877" s="63" t="s">
        <v>5108</v>
      </c>
      <c r="AO1877" s="67"/>
      <c r="AP1877" s="67"/>
      <c r="AQ1877" s="67"/>
      <c r="AR1877" s="67"/>
      <c r="AS1877" s="67"/>
      <c r="AT1877" s="67"/>
      <c r="AU1877" s="67"/>
      <c r="AV1877" s="67"/>
      <c r="AW1877" s="67"/>
      <c r="AX1877" s="67"/>
      <c r="AY1877" s="67"/>
      <c r="AZ1877" s="37" t="str">
        <f>IFERROR(IF(COUNTA(H1877,I1877,J1877)=3,DATE(J1877,MATCH(I1877,{"Jan";"Feb";"Mar";"Apr";"May";"Jun";"Jul";"Aug";"Sep";"Oct";"Nov";"Dec"},0),H1877),""),"")</f>
        <v/>
      </c>
      <c r="CB1877" s="65"/>
    </row>
    <row r="1878" spans="1:80" x14ac:dyDescent="0.25">
      <c r="A1878" s="50"/>
      <c r="B1878" s="8" t="s">
        <v>1968</v>
      </c>
      <c r="C1878" s="8" t="s">
        <v>1969</v>
      </c>
      <c r="D1878" s="8" t="s">
        <v>1970</v>
      </c>
      <c r="E1878" s="9"/>
      <c r="F1878" s="8" t="s">
        <v>1971</v>
      </c>
      <c r="G1878" s="9"/>
      <c r="H1878" s="8" t="s">
        <v>1972</v>
      </c>
      <c r="I1878" s="8" t="s">
        <v>1973</v>
      </c>
      <c r="J1878" s="8" t="s">
        <v>1974</v>
      </c>
      <c r="K1878" s="5"/>
      <c r="L1878" s="40"/>
      <c r="M1878" s="41"/>
      <c r="N1878" s="40"/>
      <c r="O1878" s="41"/>
      <c r="P1878" s="40"/>
      <c r="Q1878" s="50"/>
      <c r="R1878" s="65"/>
      <c r="S1878" s="67"/>
      <c r="T1878" s="67"/>
      <c r="U1878" s="67"/>
      <c r="V1878" s="67"/>
      <c r="W1878" s="67"/>
      <c r="X1878" s="67"/>
      <c r="Y1878" s="67"/>
      <c r="Z1878" s="67"/>
      <c r="AA1878" s="67"/>
      <c r="AB1878" s="67"/>
      <c r="AC1878" s="67"/>
      <c r="AD1878" s="67"/>
      <c r="AE1878" s="67"/>
      <c r="AF1878" s="67"/>
      <c r="AG1878" s="67"/>
      <c r="AH1878" s="67"/>
      <c r="AI1878" s="67"/>
      <c r="AK1878" s="67"/>
      <c r="AL1878" s="67"/>
      <c r="AM1878" s="67"/>
      <c r="AN1878" s="63" t="s">
        <v>5109</v>
      </c>
      <c r="AO1878" s="67"/>
      <c r="AP1878" s="67"/>
      <c r="AQ1878" s="67"/>
      <c r="AR1878" s="67"/>
      <c r="AS1878" s="67"/>
      <c r="AT1878" s="67"/>
      <c r="AU1878" s="67"/>
      <c r="AV1878" s="67"/>
      <c r="AW1878" s="67"/>
      <c r="AX1878" s="67"/>
      <c r="AY1878" s="67"/>
      <c r="AZ1878" s="37" t="str">
        <f>IFERROR(IF(COUNTA(H1878,I1878,J1878)=3,DATE(J1878,MATCH(I1878,{"Jan";"Feb";"Mar";"Apr";"May";"Jun";"Jul";"Aug";"Sep";"Oct";"Nov";"Dec"},0),H1878),""),"")</f>
        <v/>
      </c>
      <c r="CB1878" s="65"/>
    </row>
    <row r="1879" spans="1:80" x14ac:dyDescent="0.25">
      <c r="A1879" s="50"/>
      <c r="B1879" s="76" t="str">
        <f ca="1">BA1879&amp;BB1879&amp;BC1879&amp;BD1879&amp;BE1879&amp;BF1879&amp;BG1879&amp;BH1879&amp;BI1879&amp;BJ1879&amp;BK1879&amp;BL1879&amp;BM1879</f>
        <v/>
      </c>
      <c r="C1879" s="77"/>
      <c r="D1879" s="77"/>
      <c r="E1879" s="77"/>
      <c r="F1879" s="77"/>
      <c r="G1879" s="77"/>
      <c r="H1879" s="77"/>
      <c r="I1879" s="77"/>
      <c r="J1879" s="77"/>
      <c r="K1879" s="77"/>
      <c r="L1879" s="77"/>
      <c r="M1879" s="77"/>
      <c r="N1879" s="77"/>
      <c r="O1879" s="77"/>
      <c r="P1879" s="77"/>
      <c r="Q1879" s="50"/>
      <c r="R1879" s="65"/>
      <c r="S1879" s="67"/>
      <c r="T1879" s="67"/>
      <c r="U1879" s="67"/>
      <c r="V1879" s="67"/>
      <c r="W1879" s="67"/>
      <c r="X1879" s="67"/>
      <c r="Y1879" s="67"/>
      <c r="Z1879" s="67"/>
      <c r="AA1879" s="67"/>
      <c r="AB1879" s="67"/>
      <c r="AC1879" s="67"/>
      <c r="AD1879" s="67"/>
      <c r="AE1879" s="67"/>
      <c r="AF1879" s="67"/>
      <c r="AG1879" s="67"/>
      <c r="AH1879" s="67"/>
      <c r="AI1879" s="67"/>
      <c r="AK1879" s="67"/>
      <c r="AL1879" s="67"/>
      <c r="AM1879" s="67"/>
      <c r="AN1879" s="63" t="s">
        <v>5110</v>
      </c>
      <c r="AO1879" s="67"/>
      <c r="AP1879" s="67"/>
      <c r="AQ1879" s="67"/>
      <c r="AR1879" s="67"/>
      <c r="AS1879" s="67"/>
      <c r="AT1879" s="67"/>
      <c r="AU1879" s="67"/>
      <c r="AV1879" s="67"/>
      <c r="AW1879" s="67"/>
      <c r="AX1879" s="67"/>
      <c r="AY1879" s="67"/>
      <c r="AZ1879" s="37" t="str">
        <f>IFERROR(IF(COUNTA(H1879,I1879,J1879)=3,DATE(J1879,MATCH(I1879,{"Jan";"Feb";"Mar";"Apr";"May";"Jun";"Jul";"Aug";"Sep";"Oct";"Nov";"Dec"},0),H1879),""),"")</f>
        <v/>
      </c>
      <c r="BA1879" s="37" t="str">
        <f>IF(AND(C1825="",H1877="",C1877&lt;&gt;""),"Please enter a complete visit or assessment date.  ","")</f>
        <v/>
      </c>
      <c r="BB1879" s="37" t="str">
        <f>IF(C1877="","",IF(AND(COUNTA(C1825,D1825,E1825)&gt;1,COUNTA(C1825,D1825,E1825)&lt;3),"Please enter a complete visit date.  ",IF(COUNTA(C1825,D1825,E1825)=0,"",IF(COUNTIF(AN$2:AN$7306,C1825&amp;D1825&amp;E1825)&gt;0,"","Enter a valid visit date.  "))))</f>
        <v/>
      </c>
      <c r="BC1879" s="37" t="str">
        <f>IF(AND(COUNTA(H1877,I1877,J1877)&gt;1,COUNTA(H1877,I1877,J1877)&lt;3),"Please enter a complete assessment date.  ",IF(COUNTA(H1877,I1877,J1877)=0,"",IF(COUNTIF(AN$2:AN$7306,H1877&amp;I1877&amp;J1877)&gt;0,"","Enter a valid assessment date.  ")))</f>
        <v/>
      </c>
      <c r="BD1879" s="37" t="str">
        <f t="shared" ref="BD1879" si="929">IF(AND(C1877="",H1877&amp;I1877&amp;H1877&amp;J1877&lt;&gt;""),"Information on this lesion exists, but no evaluation result is entered.  ","")</f>
        <v/>
      </c>
      <c r="BE1879" s="37" t="str">
        <f ca="1">IF(C1877="","",IF(AZ1825="","",IF(AZ1825&gt;NOW(),"Visit date is in the future.  ","")))</f>
        <v/>
      </c>
      <c r="BF1879" s="37" t="str">
        <f t="shared" ref="BF1879" ca="1" si="930">IF(AZ1877&lt;&gt;"",IF(AZ1877&gt;NOW(),"Assessment date is in the future.  ",""),"")</f>
        <v/>
      </c>
      <c r="BG1879" s="37" t="str">
        <f t="shared" ref="BG1879" si="931">IF(AND(C1877&lt;&gt;"",F1877&lt;&gt;""),"The result cannot be provided if indicated as Not Done.  ","")</f>
        <v/>
      </c>
      <c r="BH1879" s="37" t="str">
        <f>IF(AZ1825="","",IF(AZ1825&lt;=AZ1819,"Visit date is not after visit or assessment dates in the prior visit.  ",""))</f>
        <v/>
      </c>
      <c r="BI1879" s="37" t="str">
        <f>IF(AZ1877&lt;&gt;"",IF(AZ1877&lt;=AZ1819,"Assessment date is not after visit or assessment dates in the prior visit.  ",""),"")</f>
        <v/>
      </c>
      <c r="BJ1879" s="37" t="str">
        <f>IF(AND(C1822="",OR(C1877&lt;&gt;"",F1877&lt;&gt;"")),"The Visit ID is missing.  ","")</f>
        <v/>
      </c>
      <c r="BK1879" s="37" t="str">
        <f>IF(AND(OR(C1877&lt;&gt;"",F1877&lt;&gt;""),C$67=""),"No V0 lesion information exists for this same lesion (if you are adding a NEW lesion, go to New Lesion section).  ","")</f>
        <v/>
      </c>
      <c r="BL1879" s="37" t="str">
        <f t="shared" ref="BL1879" si="932">IF(AND(C1877&lt;&gt;"",D1877=""),"Select a Unit.  ","")</f>
        <v/>
      </c>
      <c r="BM1879" s="37" t="str">
        <f>IF(AND(C1877&lt;&gt;"",COUNTIF(AJ$2:AJ$21,C1822)&gt;1),"Visit ID already used.  ","")</f>
        <v/>
      </c>
      <c r="CA1879" s="37" t="str">
        <f ca="1">IF(BA1879&amp;BB1879&amp;BC1879&amp;BD1879&amp;BE1879&amp;BF1879&amp;BG1879&amp;BH1879&amp;BI1879&amp;BJ1879&amp;BK1879&amp;BL1879&amp;BM1879&amp;BN1879&amp;BO1879&amp;BP1879&amp;BQ1879&amp;BR1879&amp;BS1879&amp;BT1879&amp;BU1879&amp;BV1879&amp;BW1879&amp;BX1879&amp;BY1879&amp;BZ1879&lt;&gt;"","V12Issue","V12Clean")</f>
        <v>V12Clean</v>
      </c>
      <c r="CB1879" s="65"/>
    </row>
    <row r="1880" spans="1:80" x14ac:dyDescent="0.25">
      <c r="A1880" s="50"/>
      <c r="B1880" s="77"/>
      <c r="C1880" s="77"/>
      <c r="D1880" s="77"/>
      <c r="E1880" s="77"/>
      <c r="F1880" s="77"/>
      <c r="G1880" s="77"/>
      <c r="H1880" s="77"/>
      <c r="I1880" s="77"/>
      <c r="J1880" s="77"/>
      <c r="K1880" s="77"/>
      <c r="L1880" s="77"/>
      <c r="M1880" s="77"/>
      <c r="N1880" s="77"/>
      <c r="O1880" s="77"/>
      <c r="P1880" s="77"/>
      <c r="Q1880" s="50"/>
      <c r="R1880" s="65"/>
      <c r="S1880" s="67"/>
      <c r="T1880" s="67"/>
      <c r="U1880" s="67"/>
      <c r="V1880" s="67"/>
      <c r="W1880" s="67"/>
      <c r="X1880" s="67"/>
      <c r="Y1880" s="67"/>
      <c r="Z1880" s="67"/>
      <c r="AA1880" s="67"/>
      <c r="AB1880" s="67"/>
      <c r="AC1880" s="67"/>
      <c r="AD1880" s="67"/>
      <c r="AE1880" s="67"/>
      <c r="AF1880" s="67"/>
      <c r="AG1880" s="67"/>
      <c r="AH1880" s="67"/>
      <c r="AI1880" s="67"/>
      <c r="AK1880" s="67"/>
      <c r="AL1880" s="67"/>
      <c r="AM1880" s="67"/>
      <c r="AN1880" s="63" t="s">
        <v>5111</v>
      </c>
      <c r="AO1880" s="67"/>
      <c r="AP1880" s="67"/>
      <c r="AQ1880" s="67"/>
      <c r="AR1880" s="67"/>
      <c r="AS1880" s="67"/>
      <c r="AT1880" s="67"/>
      <c r="AU1880" s="67"/>
      <c r="AV1880" s="67"/>
      <c r="AW1880" s="67"/>
      <c r="AX1880" s="67"/>
      <c r="AY1880" s="67"/>
      <c r="AZ1880" s="37" t="str">
        <f>IFERROR(IF(COUNTA(H1880,I1880,J1880)=3,DATE(J1880,MATCH(I1880,{"Jan";"Feb";"Mar";"Apr";"May";"Jun";"Jul";"Aug";"Sep";"Oct";"Nov";"Dec"},0),H1880),""),"")</f>
        <v/>
      </c>
      <c r="CB1880" s="65"/>
    </row>
    <row r="1881" spans="1:80" x14ac:dyDescent="0.25">
      <c r="A1881" s="50"/>
      <c r="B1881" s="5"/>
      <c r="C1881" s="7"/>
      <c r="D1881" s="7"/>
      <c r="E1881" s="7"/>
      <c r="F1881" s="7"/>
      <c r="G1881" s="5"/>
      <c r="H1881" s="12" t="s">
        <v>92</v>
      </c>
      <c r="I1881" s="5"/>
      <c r="J1881" s="5"/>
      <c r="K1881" s="5"/>
      <c r="L1881" s="50"/>
      <c r="M1881" s="5"/>
      <c r="N1881" s="5"/>
      <c r="O1881" s="5"/>
      <c r="P1881" s="5"/>
      <c r="Q1881" s="50"/>
      <c r="R1881" s="65"/>
      <c r="S1881" s="67"/>
      <c r="T1881" s="67"/>
      <c r="U1881" s="67"/>
      <c r="V1881" s="67"/>
      <c r="W1881" s="67"/>
      <c r="X1881" s="67"/>
      <c r="Y1881" s="67"/>
      <c r="Z1881" s="67"/>
      <c r="AA1881" s="67"/>
      <c r="AB1881" s="67"/>
      <c r="AC1881" s="67"/>
      <c r="AD1881" s="67"/>
      <c r="AE1881" s="67"/>
      <c r="AF1881" s="67"/>
      <c r="AG1881" s="67"/>
      <c r="AH1881" s="67"/>
      <c r="AI1881" s="67"/>
      <c r="AK1881" s="67"/>
      <c r="AL1881" s="67"/>
      <c r="AM1881" s="67"/>
      <c r="AN1881" s="63" t="s">
        <v>5112</v>
      </c>
      <c r="AO1881" s="67"/>
      <c r="AP1881" s="67"/>
      <c r="AQ1881" s="67"/>
      <c r="AR1881" s="67"/>
      <c r="AS1881" s="67"/>
      <c r="AT1881" s="67"/>
      <c r="AU1881" s="67"/>
      <c r="AV1881" s="67"/>
      <c r="AW1881" s="67"/>
      <c r="AX1881" s="67"/>
      <c r="AY1881" s="67"/>
      <c r="AZ1881" s="37" t="str">
        <f>IFERROR(IF(COUNTA(H1881,I1881,J1881)=3,DATE(J1881,MATCH(I1881,{"Jan";"Feb";"Mar";"Apr";"May";"Jun";"Jul";"Aug";"Sep";"Oct";"Nov";"Dec"},0),H1881),""),"")</f>
        <v/>
      </c>
      <c r="CB1881" s="65"/>
    </row>
    <row r="1882" spans="1:80" x14ac:dyDescent="0.25">
      <c r="A1882" s="50"/>
      <c r="B1882" s="5"/>
      <c r="C1882" s="7" t="s">
        <v>35</v>
      </c>
      <c r="D1882" s="7" t="s">
        <v>36</v>
      </c>
      <c r="E1882" s="7"/>
      <c r="F1882" s="7" t="s">
        <v>315</v>
      </c>
      <c r="G1882" s="5"/>
      <c r="H1882" s="7" t="s">
        <v>47</v>
      </c>
      <c r="I1882" s="7" t="s">
        <v>48</v>
      </c>
      <c r="J1882" s="7" t="s">
        <v>49</v>
      </c>
      <c r="K1882" s="5"/>
      <c r="L1882" s="50"/>
      <c r="M1882" s="5"/>
      <c r="N1882" s="5"/>
      <c r="O1882" s="5"/>
      <c r="P1882" s="5"/>
      <c r="Q1882" s="50"/>
      <c r="R1882" s="65"/>
      <c r="S1882" s="67"/>
      <c r="T1882" s="67"/>
      <c r="U1882" s="67"/>
      <c r="V1882" s="67"/>
      <c r="W1882" s="67"/>
      <c r="X1882" s="67"/>
      <c r="Y1882" s="67"/>
      <c r="Z1882" s="67"/>
      <c r="AA1882" s="67"/>
      <c r="AB1882" s="67"/>
      <c r="AC1882" s="67"/>
      <c r="AD1882" s="67"/>
      <c r="AE1882" s="67"/>
      <c r="AF1882" s="67"/>
      <c r="AG1882" s="67"/>
      <c r="AH1882" s="67"/>
      <c r="AI1882" s="67"/>
      <c r="AK1882" s="67"/>
      <c r="AL1882" s="67"/>
      <c r="AM1882" s="67"/>
      <c r="AN1882" s="63" t="s">
        <v>5113</v>
      </c>
      <c r="AO1882" s="67"/>
      <c r="AP1882" s="67"/>
      <c r="AQ1882" s="67"/>
      <c r="AR1882" s="67"/>
      <c r="AS1882" s="67"/>
      <c r="AT1882" s="67"/>
      <c r="AU1882" s="67"/>
      <c r="AV1882" s="67"/>
      <c r="AW1882" s="67"/>
      <c r="AX1882" s="67"/>
      <c r="AY1882" s="67"/>
      <c r="AZ1882" s="37" t="str">
        <f>IFERROR(IF(COUNTA(H1882,I1882,J1882)=3,DATE(J1882,MATCH(I1882,{"Jan";"Feb";"Mar";"Apr";"May";"Jun";"Jul";"Aug";"Sep";"Oct";"Nov";"Dec"},0),H1882),""),"")</f>
        <v/>
      </c>
      <c r="CB1882" s="65"/>
    </row>
    <row r="1883" spans="1:80" x14ac:dyDescent="0.25">
      <c r="A1883" s="50"/>
      <c r="B1883" s="39" t="str">
        <f xml:space="preserve"> C1822&amp;" Target Lesion (T10)"</f>
        <v>V12 Target Lesion (T10)</v>
      </c>
      <c r="C1883" s="16"/>
      <c r="D1883" s="15" t="s">
        <v>9</v>
      </c>
      <c r="E1883" s="5"/>
      <c r="F1883" s="17"/>
      <c r="G1883" s="5"/>
      <c r="H1883" s="32"/>
      <c r="I1883" s="32"/>
      <c r="J1883" s="32"/>
      <c r="K1883" s="5"/>
      <c r="L1883" s="50"/>
      <c r="M1883" s="50"/>
      <c r="N1883" s="50"/>
      <c r="O1883" s="50"/>
      <c r="P1883" s="50"/>
      <c r="Q1883" s="50"/>
      <c r="R1883" s="65"/>
      <c r="S1883" s="67"/>
      <c r="T1883" s="67"/>
      <c r="U1883" s="67"/>
      <c r="V1883" s="67"/>
      <c r="W1883" s="67"/>
      <c r="X1883" s="67"/>
      <c r="Y1883" s="67"/>
      <c r="Z1883" s="67"/>
      <c r="AA1883" s="67"/>
      <c r="AB1883" s="67"/>
      <c r="AC1883" s="67"/>
      <c r="AD1883" s="67"/>
      <c r="AE1883" s="67"/>
      <c r="AF1883" s="67"/>
      <c r="AG1883" s="67"/>
      <c r="AH1883" s="67"/>
      <c r="AI1883" s="67"/>
      <c r="AK1883" s="67"/>
      <c r="AL1883" s="67"/>
      <c r="AM1883" s="67"/>
      <c r="AN1883" s="63" t="s">
        <v>5114</v>
      </c>
      <c r="AO1883" s="67"/>
      <c r="AP1883" s="67"/>
      <c r="AQ1883" s="67"/>
      <c r="AR1883" s="67"/>
      <c r="AS1883" s="67"/>
      <c r="AT1883" s="67"/>
      <c r="AU1883" s="67"/>
      <c r="AV1883" s="67"/>
      <c r="AW1883" s="67"/>
      <c r="AX1883" s="67"/>
      <c r="AY1883" s="67"/>
      <c r="AZ1883" s="37" t="str">
        <f>IFERROR(IF(COUNTA(H1883,I1883,J1883)=3,DATE(J1883,MATCH(I1883,{"Jan";"Feb";"Mar";"Apr";"May";"Jun";"Jul";"Aug";"Sep";"Oct";"Nov";"Dec"},0),H1883),""),"")</f>
        <v/>
      </c>
      <c r="CB1883" s="65"/>
    </row>
    <row r="1884" spans="1:80" x14ac:dyDescent="0.25">
      <c r="A1884" s="50"/>
      <c r="B1884" s="8" t="s">
        <v>1975</v>
      </c>
      <c r="C1884" s="8" t="s">
        <v>1976</v>
      </c>
      <c r="D1884" s="8" t="s">
        <v>1977</v>
      </c>
      <c r="E1884" s="9"/>
      <c r="F1884" s="8" t="s">
        <v>1978</v>
      </c>
      <c r="G1884" s="9"/>
      <c r="H1884" s="8" t="s">
        <v>1979</v>
      </c>
      <c r="I1884" s="8" t="s">
        <v>1980</v>
      </c>
      <c r="J1884" s="8" t="s">
        <v>1981</v>
      </c>
      <c r="K1884" s="5"/>
      <c r="L1884" s="40"/>
      <c r="M1884" s="41"/>
      <c r="N1884" s="40"/>
      <c r="O1884" s="41"/>
      <c r="P1884" s="40"/>
      <c r="Q1884" s="50"/>
      <c r="R1884" s="65"/>
      <c r="S1884" s="67"/>
      <c r="T1884" s="67"/>
      <c r="U1884" s="67"/>
      <c r="V1884" s="67"/>
      <c r="W1884" s="67"/>
      <c r="X1884" s="67"/>
      <c r="Y1884" s="67"/>
      <c r="Z1884" s="67"/>
      <c r="AA1884" s="67"/>
      <c r="AB1884" s="67"/>
      <c r="AC1884" s="67"/>
      <c r="AD1884" s="67"/>
      <c r="AE1884" s="67"/>
      <c r="AF1884" s="67"/>
      <c r="AG1884" s="67"/>
      <c r="AH1884" s="67"/>
      <c r="AI1884" s="67"/>
      <c r="AK1884" s="67"/>
      <c r="AL1884" s="67"/>
      <c r="AM1884" s="67"/>
      <c r="AN1884" s="63" t="s">
        <v>5115</v>
      </c>
      <c r="AO1884" s="67"/>
      <c r="AP1884" s="67"/>
      <c r="AQ1884" s="67"/>
      <c r="AR1884" s="67"/>
      <c r="AS1884" s="67"/>
      <c r="AT1884" s="67"/>
      <c r="AU1884" s="67"/>
      <c r="AV1884" s="67"/>
      <c r="AW1884" s="67"/>
      <c r="AX1884" s="67"/>
      <c r="AY1884" s="67"/>
      <c r="AZ1884" s="37" t="str">
        <f>IFERROR(IF(COUNTA(H1884,I1884,J1884)=3,DATE(J1884,MATCH(I1884,{"Jan";"Feb";"Mar";"Apr";"May";"Jun";"Jul";"Aug";"Sep";"Oct";"Nov";"Dec"},0),H1884),""),"")</f>
        <v/>
      </c>
      <c r="CB1884" s="65"/>
    </row>
    <row r="1885" spans="1:80" x14ac:dyDescent="0.25">
      <c r="A1885" s="50"/>
      <c r="B1885" s="76" t="str">
        <f ca="1">BA1885&amp;BB1885&amp;BC1885&amp;BD1885&amp;BE1885&amp;BF1885&amp;BG1885&amp;BH1885&amp;BI1885&amp;BJ1885&amp;BK1885&amp;BL1885&amp;BM1885</f>
        <v/>
      </c>
      <c r="C1885" s="77"/>
      <c r="D1885" s="77"/>
      <c r="E1885" s="77"/>
      <c r="F1885" s="77"/>
      <c r="G1885" s="77"/>
      <c r="H1885" s="77"/>
      <c r="I1885" s="77"/>
      <c r="J1885" s="77"/>
      <c r="K1885" s="77"/>
      <c r="L1885" s="77"/>
      <c r="M1885" s="77"/>
      <c r="N1885" s="77"/>
      <c r="O1885" s="77"/>
      <c r="P1885" s="77"/>
      <c r="Q1885" s="50"/>
      <c r="R1885" s="65"/>
      <c r="S1885" s="67"/>
      <c r="T1885" s="67"/>
      <c r="U1885" s="67"/>
      <c r="V1885" s="67"/>
      <c r="W1885" s="67"/>
      <c r="X1885" s="67"/>
      <c r="Y1885" s="67"/>
      <c r="Z1885" s="67"/>
      <c r="AA1885" s="67"/>
      <c r="AB1885" s="67"/>
      <c r="AC1885" s="67"/>
      <c r="AD1885" s="67"/>
      <c r="AE1885" s="67"/>
      <c r="AF1885" s="67"/>
      <c r="AG1885" s="67"/>
      <c r="AH1885" s="67"/>
      <c r="AI1885" s="67"/>
      <c r="AK1885" s="67"/>
      <c r="AL1885" s="67"/>
      <c r="AM1885" s="67"/>
      <c r="AN1885" s="63" t="s">
        <v>5116</v>
      </c>
      <c r="AO1885" s="67"/>
      <c r="AP1885" s="67"/>
      <c r="AQ1885" s="67"/>
      <c r="AR1885" s="67"/>
      <c r="AS1885" s="67"/>
      <c r="AT1885" s="67"/>
      <c r="AU1885" s="67"/>
      <c r="AV1885" s="67"/>
      <c r="AW1885" s="67"/>
      <c r="AX1885" s="67"/>
      <c r="AY1885" s="67"/>
      <c r="AZ1885" s="37" t="str">
        <f>IFERROR(IF(COUNTA(H1885,I1885,J1885)=3,DATE(J1885,MATCH(I1885,{"Jan";"Feb";"Mar";"Apr";"May";"Jun";"Jul";"Aug";"Sep";"Oct";"Nov";"Dec"},0),H1885),""),"")</f>
        <v/>
      </c>
      <c r="BA1885" s="37" t="str">
        <f>IF(AND(C1825="",H1883="",C1883&lt;&gt;""),"Please enter a complete visit or assessment date.  ","")</f>
        <v/>
      </c>
      <c r="BB1885" s="37" t="str">
        <f>IF(C1883="","",IF(AND(COUNTA(C1825,D1825,E1825)&gt;1,COUNTA(C1825,D1825,E1825)&lt;3),"Please enter a complete visit date.  ",IF(COUNTA(C1825,D1825,E1825)=0,"",IF(COUNTIF(AN$2:AN$7306,C1825&amp;D1825&amp;E1825)&gt;0,"","Enter a valid visit date.  "))))</f>
        <v/>
      </c>
      <c r="BC1885" s="37" t="str">
        <f>IF(AND(COUNTA(H1883,I1883,J1883)&gt;1,COUNTA(H1883,I1883,J1883)&lt;3),"Please enter a complete assessment date.  ",IF(COUNTA(H1883,I1883,J1883)=0,"",IF(COUNTIF(AN$2:AN$7306,H1883&amp;I1883&amp;J1883)&gt;0,"","Enter a valid assessment date.  ")))</f>
        <v/>
      </c>
      <c r="BD1885" s="37" t="str">
        <f t="shared" ref="BD1885" si="933">IF(AND(C1883="",H1883&amp;I1883&amp;H1883&amp;J1883&lt;&gt;""),"Information on this lesion exists, but no evaluation result is entered.  ","")</f>
        <v/>
      </c>
      <c r="BE1885" s="37" t="str">
        <f ca="1">IF(C1883="","",IF(AZ1825="","",IF(AZ1825&gt;NOW(),"Visit date is in the future.  ","")))</f>
        <v/>
      </c>
      <c r="BF1885" s="37" t="str">
        <f t="shared" ref="BF1885" ca="1" si="934">IF(AZ1883&lt;&gt;"",IF(AZ1883&gt;NOW(),"Assessment date is in the future.  ",""),"")</f>
        <v/>
      </c>
      <c r="BG1885" s="37" t="str">
        <f t="shared" ref="BG1885" si="935">IF(AND(C1883&lt;&gt;"",F1883&lt;&gt;""),"The result cannot be provided if indicated as Not Done.  ","")</f>
        <v/>
      </c>
      <c r="BH1885" s="37" t="str">
        <f>IF(AZ1825="","",IF(AZ1825&lt;=AZ1819,"Visit date is not after visit or assessment dates in the prior visit.  ",""))</f>
        <v/>
      </c>
      <c r="BI1885" s="37" t="str">
        <f>IF(AZ1883&lt;&gt;"",IF(AZ1883&lt;=AZ1819,"Assessment date is not after visit or assessment dates in the prior visit.  ",""),"")</f>
        <v/>
      </c>
      <c r="BJ1885" s="37" t="str">
        <f>IF(AND(C1822="",OR(C1883&lt;&gt;"",F1883&lt;&gt;"")),"The Visit ID is missing.  ","")</f>
        <v/>
      </c>
      <c r="BK1885" s="37" t="str">
        <f>IF(AND(OR(C1883&lt;&gt;"",F1883&lt;&gt;""),C$73=""),"No V0 lesion information exists for this same lesion (if you are adding a NEW lesion, go to New Lesion section).  ","")</f>
        <v/>
      </c>
      <c r="BL1885" s="37" t="str">
        <f t="shared" ref="BL1885" si="936">IF(AND(C1883&lt;&gt;"",D1883=""),"Select a Unit.  ","")</f>
        <v/>
      </c>
      <c r="BM1885" s="37" t="str">
        <f>IF(AND(C1883&lt;&gt;"",COUNTIF(AJ$2:AJ$21,C1822)&gt;1),"Visit ID already used.  ","")</f>
        <v/>
      </c>
      <c r="CA1885" s="37" t="str">
        <f ca="1">IF(BA1885&amp;BB1885&amp;BC1885&amp;BD1885&amp;BE1885&amp;BF1885&amp;BG1885&amp;BH1885&amp;BI1885&amp;BJ1885&amp;BK1885&amp;BL1885&amp;BM1885&amp;BN1885&amp;BO1885&amp;BP1885&amp;BQ1885&amp;BR1885&amp;BS1885&amp;BT1885&amp;BU1885&amp;BV1885&amp;BW1885&amp;BX1885&amp;BY1885&amp;BZ1885&lt;&gt;"","V12Issue","V12Clean")</f>
        <v>V12Clean</v>
      </c>
      <c r="CB1885" s="65"/>
    </row>
    <row r="1886" spans="1:80" x14ac:dyDescent="0.25">
      <c r="A1886" s="50"/>
      <c r="B1886" s="77"/>
      <c r="C1886" s="77"/>
      <c r="D1886" s="77"/>
      <c r="E1886" s="77"/>
      <c r="F1886" s="77"/>
      <c r="G1886" s="77"/>
      <c r="H1886" s="77"/>
      <c r="I1886" s="77"/>
      <c r="J1886" s="77"/>
      <c r="K1886" s="77"/>
      <c r="L1886" s="77"/>
      <c r="M1886" s="77"/>
      <c r="N1886" s="77"/>
      <c r="O1886" s="77"/>
      <c r="P1886" s="77"/>
      <c r="Q1886" s="50"/>
      <c r="R1886" s="65"/>
      <c r="S1886" s="67"/>
      <c r="T1886" s="67"/>
      <c r="U1886" s="67"/>
      <c r="V1886" s="67"/>
      <c r="W1886" s="67"/>
      <c r="X1886" s="67"/>
      <c r="Y1886" s="67"/>
      <c r="Z1886" s="67"/>
      <c r="AA1886" s="67"/>
      <c r="AB1886" s="67"/>
      <c r="AC1886" s="67"/>
      <c r="AD1886" s="67"/>
      <c r="AE1886" s="67"/>
      <c r="AF1886" s="67"/>
      <c r="AG1886" s="67"/>
      <c r="AH1886" s="67"/>
      <c r="AI1886" s="67"/>
      <c r="AK1886" s="67"/>
      <c r="AL1886" s="67"/>
      <c r="AM1886" s="67"/>
      <c r="AN1886" s="63" t="s">
        <v>5117</v>
      </c>
      <c r="AO1886" s="67"/>
      <c r="AP1886" s="67"/>
      <c r="AQ1886" s="67"/>
      <c r="AR1886" s="67"/>
      <c r="AS1886" s="67"/>
      <c r="AT1886" s="67"/>
      <c r="AU1886" s="67"/>
      <c r="AV1886" s="67"/>
      <c r="AW1886" s="67"/>
      <c r="AX1886" s="67"/>
      <c r="AY1886" s="67"/>
      <c r="AZ1886" s="37" t="str">
        <f>IFERROR(IF(COUNTA(H1886,I1886,J1886)=3,DATE(J1886,MATCH(I1886,{"Jan";"Feb";"Mar";"Apr";"May";"Jun";"Jul";"Aug";"Sep";"Oct";"Nov";"Dec"},0),H1886),""),"")</f>
        <v/>
      </c>
      <c r="CB1886" s="65"/>
    </row>
    <row r="1887" spans="1:80" x14ac:dyDescent="0.25">
      <c r="A1887" s="50"/>
      <c r="B1887" s="50"/>
      <c r="C1887" s="18"/>
      <c r="D1887" s="18"/>
      <c r="E1887" s="18"/>
      <c r="F1887" s="18"/>
      <c r="G1887" s="18"/>
      <c r="H1887" s="18"/>
      <c r="I1887" s="18"/>
      <c r="J1887" s="50"/>
      <c r="K1887" s="50"/>
      <c r="L1887" s="50"/>
      <c r="M1887" s="50"/>
      <c r="N1887" s="50"/>
      <c r="O1887" s="50"/>
      <c r="P1887" s="50"/>
      <c r="Q1887" s="50"/>
      <c r="R1887" s="65"/>
      <c r="S1887" s="67"/>
      <c r="T1887" s="67"/>
      <c r="U1887" s="67"/>
      <c r="V1887" s="67"/>
      <c r="W1887" s="67"/>
      <c r="X1887" s="67"/>
      <c r="Y1887" s="67"/>
      <c r="Z1887" s="67"/>
      <c r="AA1887" s="67"/>
      <c r="AB1887" s="67"/>
      <c r="AC1887" s="67"/>
      <c r="AD1887" s="67"/>
      <c r="AE1887" s="67"/>
      <c r="AF1887" s="67"/>
      <c r="AG1887" s="67"/>
      <c r="AH1887" s="67"/>
      <c r="AI1887" s="67"/>
      <c r="AK1887" s="67"/>
      <c r="AL1887" s="67"/>
      <c r="AM1887" s="67"/>
      <c r="AN1887" s="63" t="s">
        <v>5118</v>
      </c>
      <c r="AO1887" s="67"/>
      <c r="AP1887" s="67"/>
      <c r="AQ1887" s="67"/>
      <c r="AR1887" s="67"/>
      <c r="AS1887" s="67"/>
      <c r="AT1887" s="67"/>
      <c r="AU1887" s="67"/>
      <c r="AV1887" s="67"/>
      <c r="AW1887" s="67"/>
      <c r="AX1887" s="67"/>
      <c r="AY1887" s="67"/>
      <c r="AZ1887" s="37" t="str">
        <f>IFERROR(IF(COUNTA(H1887,I1887,J1887)=3,DATE(J1887,MATCH(I1887,{"Jan";"Feb";"Mar";"Apr";"May";"Jun";"Jul";"Aug";"Sep";"Oct";"Nov";"Dec"},0),H1887),""),"")</f>
        <v/>
      </c>
      <c r="BA1887" s="67"/>
      <c r="BB1887" s="67"/>
      <c r="CB1887" s="65"/>
    </row>
    <row r="1888" spans="1:80" x14ac:dyDescent="0.25">
      <c r="A1888" s="50"/>
      <c r="B1888" s="50"/>
      <c r="C1888" s="50"/>
      <c r="D1888" s="50"/>
      <c r="E1888" s="50"/>
      <c r="F1888" s="50"/>
      <c r="G1888" s="50"/>
      <c r="H1888" s="12" t="s">
        <v>92</v>
      </c>
      <c r="I1888" s="5"/>
      <c r="J1888" s="5"/>
      <c r="K1888" s="5"/>
      <c r="L1888" s="50"/>
      <c r="M1888" s="50"/>
      <c r="N1888" s="50"/>
      <c r="O1888" s="50"/>
      <c r="P1888" s="50"/>
      <c r="Q1888" s="5"/>
      <c r="R1888" s="65"/>
      <c r="AN1888" s="63" t="s">
        <v>5119</v>
      </c>
      <c r="AZ1888" s="37" t="str">
        <f>IFERROR(IF(COUNTA(H1888,I1888,J1888)=3,DATE(J1888,MATCH(I1888,{"Jan";"Feb";"Mar";"Apr";"May";"Jun";"Jul";"Aug";"Sep";"Oct";"Nov";"Dec"},0),H1888),""),"")</f>
        <v/>
      </c>
      <c r="CB1888" s="65"/>
    </row>
    <row r="1889" spans="1:80" x14ac:dyDescent="0.25">
      <c r="A1889" s="50"/>
      <c r="B1889" s="5"/>
      <c r="C1889" s="7" t="s">
        <v>186</v>
      </c>
      <c r="D1889" s="7"/>
      <c r="E1889" s="7"/>
      <c r="F1889" s="7" t="s">
        <v>315</v>
      </c>
      <c r="G1889" s="5"/>
      <c r="H1889" s="7" t="s">
        <v>47</v>
      </c>
      <c r="I1889" s="7" t="s">
        <v>48</v>
      </c>
      <c r="J1889" s="7" t="s">
        <v>49</v>
      </c>
      <c r="K1889" s="5"/>
      <c r="L1889" s="50"/>
      <c r="M1889" s="50"/>
      <c r="N1889" s="50"/>
      <c r="O1889" s="5"/>
      <c r="P1889" s="5"/>
      <c r="Q1889" s="5"/>
      <c r="R1889" s="65"/>
      <c r="AN1889" s="63" t="s">
        <v>5120</v>
      </c>
      <c r="AZ1889" s="37" t="str">
        <f>IFERROR(IF(COUNTA(H1889,I1889,J1889)=3,DATE(J1889,MATCH(I1889,{"Jan";"Feb";"Mar";"Apr";"May";"Jun";"Jul";"Aug";"Sep";"Oct";"Nov";"Dec"},0),H1889),""),"")</f>
        <v/>
      </c>
      <c r="CB1889" s="65"/>
    </row>
    <row r="1890" spans="1:80" x14ac:dyDescent="0.25">
      <c r="A1890" s="50"/>
      <c r="B1890" s="39" t="str">
        <f xml:space="preserve"> C1822&amp;" Non-Target Lesion (NT1)"</f>
        <v>V12 Non-Target Lesion (NT1)</v>
      </c>
      <c r="C1890" s="74"/>
      <c r="D1890" s="75"/>
      <c r="E1890" s="5"/>
      <c r="F1890" s="17"/>
      <c r="G1890" s="5"/>
      <c r="H1890" s="32"/>
      <c r="I1890" s="32"/>
      <c r="J1890" s="32"/>
      <c r="K1890" s="5"/>
      <c r="L1890" s="50"/>
      <c r="M1890" s="50"/>
      <c r="N1890" s="50"/>
      <c r="O1890" s="5"/>
      <c r="P1890" s="5"/>
      <c r="Q1890" s="5"/>
      <c r="R1890" s="65"/>
      <c r="AN1890" s="63" t="s">
        <v>5121</v>
      </c>
      <c r="AZ1890" s="37" t="str">
        <f>IFERROR(IF(COUNTA(H1890,I1890,J1890)=3,DATE(J1890,MATCH(I1890,{"Jan";"Feb";"Mar";"Apr";"May";"Jun";"Jul";"Aug";"Sep";"Oct";"Nov";"Dec"},0),H1890),""),"")</f>
        <v/>
      </c>
      <c r="CB1890" s="65"/>
    </row>
    <row r="1891" spans="1:80" x14ac:dyDescent="0.25">
      <c r="A1891" s="50"/>
      <c r="B1891" s="8" t="s">
        <v>1982</v>
      </c>
      <c r="C1891" s="8" t="s">
        <v>1983</v>
      </c>
      <c r="D1891" s="8"/>
      <c r="E1891" s="9"/>
      <c r="F1891" s="8" t="s">
        <v>1984</v>
      </c>
      <c r="G1891" s="9"/>
      <c r="H1891" s="8" t="s">
        <v>1985</v>
      </c>
      <c r="I1891" s="8" t="s">
        <v>1986</v>
      </c>
      <c r="J1891" s="8" t="s">
        <v>1987</v>
      </c>
      <c r="K1891" s="5"/>
      <c r="L1891" s="8"/>
      <c r="M1891" s="9"/>
      <c r="N1891" s="8"/>
      <c r="O1891" s="5"/>
      <c r="P1891" s="5"/>
      <c r="Q1891" s="5"/>
      <c r="R1891" s="65"/>
      <c r="AN1891" s="63" t="s">
        <v>5122</v>
      </c>
      <c r="AZ1891" s="37" t="str">
        <f>IFERROR(IF(COUNTA(H1891,I1891,J1891)=3,DATE(J1891,MATCH(I1891,{"Jan";"Feb";"Mar";"Apr";"May";"Jun";"Jul";"Aug";"Sep";"Oct";"Nov";"Dec"},0),H1891),""),"")</f>
        <v/>
      </c>
      <c r="CB1891" s="65"/>
    </row>
    <row r="1892" spans="1:80" x14ac:dyDescent="0.25">
      <c r="A1892" s="50"/>
      <c r="B1892" s="76" t="str">
        <f ca="1">BA1892&amp;BB1892&amp;BC1892&amp;BD1892&amp;BE1892&amp;BF1892&amp;BG1892&amp;BH1892&amp;BI1892&amp;BJ1892&amp;BK1892&amp;BL1892&amp;BM1892</f>
        <v/>
      </c>
      <c r="C1892" s="77"/>
      <c r="D1892" s="77"/>
      <c r="E1892" s="77"/>
      <c r="F1892" s="77"/>
      <c r="G1892" s="77"/>
      <c r="H1892" s="77"/>
      <c r="I1892" s="77"/>
      <c r="J1892" s="77"/>
      <c r="K1892" s="77"/>
      <c r="L1892" s="77"/>
      <c r="M1892" s="77"/>
      <c r="N1892" s="77"/>
      <c r="O1892" s="77"/>
      <c r="P1892" s="77"/>
      <c r="Q1892" s="5"/>
      <c r="R1892" s="65"/>
      <c r="AN1892" s="63" t="s">
        <v>5123</v>
      </c>
      <c r="AZ1892" s="37" t="str">
        <f>IFERROR(IF(COUNTA(H1892,I1892,J1892)=3,DATE(J1892,MATCH(I1892,{"Jan";"Feb";"Mar";"Apr";"May";"Jun";"Jul";"Aug";"Sep";"Oct";"Nov";"Dec"},0),H1892),""),"")</f>
        <v/>
      </c>
      <c r="BA1892" s="37" t="str">
        <f>IF(AND(C1825="",H1890="",C1890&lt;&gt;""),"Please enter a complete visit or assessment date.  ","")</f>
        <v/>
      </c>
      <c r="BB1892" s="37" t="str">
        <f>IF(C1890="","",IF(AND(COUNTA(C1825,D1825,E1825)&gt;1,COUNTA(C1825,D1825,E1825)&lt;3),"Please enter a complete visit date.  ",IF(COUNTA(C1825,D1825,E1825)=0,"",IF(COUNTIF(AN$2:AN$7306,C1825&amp;D1825&amp;E1825)&gt;0,"","Enter a valid visit date.  "))))</f>
        <v/>
      </c>
      <c r="BC1892" s="37" t="str">
        <f>IF(AND(COUNTA(H1890,I1890,J1890)&gt;1,COUNTA(H1890,I1890,J1890)&lt;3),"Please enter a complete assessment date.  ",IF(COUNTA(H1890,I1890,J1890)=0,"",IF(COUNTIF(AN$2:AN$7306,H1890&amp;I1890&amp;J1890)&gt;0,"","Enter a valid assessment date.  ")))</f>
        <v/>
      </c>
      <c r="BD1892" s="37" t="str">
        <f t="shared" ref="BD1892" si="937">IF(AND(C1890="",H1890&amp;I1890&amp;H1890&amp;J1890&lt;&gt;""),"Information on this lesion exists, but no evaluation result is entered.  ","")</f>
        <v/>
      </c>
      <c r="BE1892" s="37" t="str">
        <f ca="1">IF(C1890="","",IF(AZ1825="","",IF(AZ1825&gt;NOW(),"Visit date is in the future.  ","")))</f>
        <v/>
      </c>
      <c r="BF1892" s="37" t="str">
        <f ca="1">IF(AZ1890&lt;&gt;"",IF(AZ1890&gt;NOW(),"Assessment date is in the future.  ",""),"")</f>
        <v/>
      </c>
      <c r="BG1892" s="37" t="str">
        <f>IF(AND(C1890&lt;&gt;"",F1890&lt;&gt;""),"The result cannot be provided if indicated as Not Done.  ","")</f>
        <v/>
      </c>
      <c r="BH1892" s="37" t="str">
        <f>IF(AZ1825="","",IF(AZ1825&lt;=AZ1819,"Visit date is not after visit or assessment dates in the prior visit.  ",""))</f>
        <v/>
      </c>
      <c r="BI1892" s="37" t="str">
        <f>IF(AZ1890&lt;&gt;"",IF(AZ1890&lt;=AZ1819,"Assessment date is not after visit or assessment dates in the prior visit.  ",""),"")</f>
        <v/>
      </c>
      <c r="BJ1892" s="37" t="str">
        <f>IF(AND(C1822="",OR(C1890&lt;&gt;"",F1890&lt;&gt;"")),"The Visit ID is missing.  ","")</f>
        <v/>
      </c>
      <c r="BK1892" s="37" t="str">
        <f>IF(AND(OR(C1890&lt;&gt;"",F1890&lt;&gt;""),C$80=""),"No V0 lesion information exists for this same lesion (if you are adding a NEW lesion, go to New Lesion section).  ","")</f>
        <v/>
      </c>
      <c r="BM1892" s="37" t="str">
        <f>IF(AND(C1890&lt;&gt;"",COUNTIF(AJ$2:AJ$21,C1822)&gt;1),"Visit ID already used.  ","")</f>
        <v/>
      </c>
      <c r="CA1892" s="37" t="str">
        <f ca="1">IF(BA1892&amp;BB1892&amp;BC1892&amp;BD1892&amp;BE1892&amp;BF1892&amp;BG1892&amp;BH1892&amp;BI1892&amp;BJ1892&amp;BK1892&amp;BL1892&amp;BM1892&amp;BN1892&amp;BO1892&amp;BP1892&amp;BQ1892&amp;BR1892&amp;BS1892&amp;BT1892&amp;BU1892&amp;BV1892&amp;BW1892&amp;BX1892&amp;BY1892&amp;BZ1892&lt;&gt;"","V12Issue","V12Clean")</f>
        <v>V12Clean</v>
      </c>
      <c r="CB1892" s="65"/>
    </row>
    <row r="1893" spans="1:80" x14ac:dyDescent="0.25">
      <c r="A1893" s="50"/>
      <c r="B1893" s="77"/>
      <c r="C1893" s="77"/>
      <c r="D1893" s="77"/>
      <c r="E1893" s="77"/>
      <c r="F1893" s="77"/>
      <c r="G1893" s="77"/>
      <c r="H1893" s="77"/>
      <c r="I1893" s="77"/>
      <c r="J1893" s="77"/>
      <c r="K1893" s="77"/>
      <c r="L1893" s="77"/>
      <c r="M1893" s="77"/>
      <c r="N1893" s="77"/>
      <c r="O1893" s="77"/>
      <c r="P1893" s="77"/>
      <c r="Q1893" s="5"/>
      <c r="R1893" s="65"/>
      <c r="AN1893" s="63" t="s">
        <v>5124</v>
      </c>
      <c r="AZ1893" s="37" t="str">
        <f>IFERROR(IF(COUNTA(H1893,I1893,J1893)=3,DATE(J1893,MATCH(I1893,{"Jan";"Feb";"Mar";"Apr";"May";"Jun";"Jul";"Aug";"Sep";"Oct";"Nov";"Dec"},0),H1893),""),"")</f>
        <v/>
      </c>
      <c r="CB1893" s="65"/>
    </row>
    <row r="1894" spans="1:80" x14ac:dyDescent="0.25">
      <c r="A1894" s="50"/>
      <c r="B1894" s="50"/>
      <c r="C1894" s="50"/>
      <c r="D1894" s="50"/>
      <c r="E1894" s="50"/>
      <c r="F1894" s="50"/>
      <c r="G1894" s="50"/>
      <c r="H1894" s="12"/>
      <c r="I1894" s="5"/>
      <c r="J1894" s="5"/>
      <c r="K1894" s="5"/>
      <c r="L1894" s="50"/>
      <c r="M1894" s="50"/>
      <c r="N1894" s="50"/>
      <c r="O1894" s="50"/>
      <c r="P1894" s="50"/>
      <c r="Q1894" s="5"/>
      <c r="R1894" s="65"/>
      <c r="AN1894" s="63" t="s">
        <v>5125</v>
      </c>
      <c r="AZ1894" s="37" t="str">
        <f>IFERROR(IF(COUNTA(H1894,I1894,J1894)=3,DATE(J1894,MATCH(I1894,{"Jan";"Feb";"Mar";"Apr";"May";"Jun";"Jul";"Aug";"Sep";"Oct";"Nov";"Dec"},0),H1894),""),"")</f>
        <v/>
      </c>
      <c r="CB1894" s="65"/>
    </row>
    <row r="1895" spans="1:80" x14ac:dyDescent="0.25">
      <c r="A1895" s="50"/>
      <c r="B1895" s="50"/>
      <c r="C1895" s="50"/>
      <c r="D1895" s="50"/>
      <c r="E1895" s="50"/>
      <c r="F1895" s="50"/>
      <c r="G1895" s="50"/>
      <c r="H1895" s="12" t="s">
        <v>92</v>
      </c>
      <c r="I1895" s="5"/>
      <c r="J1895" s="5"/>
      <c r="K1895" s="5"/>
      <c r="L1895" s="50"/>
      <c r="M1895" s="50"/>
      <c r="N1895" s="50"/>
      <c r="O1895" s="50"/>
      <c r="P1895" s="50"/>
      <c r="Q1895" s="5"/>
      <c r="R1895" s="65"/>
      <c r="AN1895" s="63" t="s">
        <v>5126</v>
      </c>
      <c r="AZ1895" s="37" t="str">
        <f>IFERROR(IF(COUNTA(H1895,I1895,J1895)=3,DATE(J1895,MATCH(I1895,{"Jan";"Feb";"Mar";"Apr";"May";"Jun";"Jul";"Aug";"Sep";"Oct";"Nov";"Dec"},0),H1895),""),"")</f>
        <v/>
      </c>
      <c r="CB1895" s="65"/>
    </row>
    <row r="1896" spans="1:80" x14ac:dyDescent="0.25">
      <c r="A1896" s="50"/>
      <c r="B1896" s="5"/>
      <c r="C1896" s="7" t="s">
        <v>186</v>
      </c>
      <c r="D1896" s="7"/>
      <c r="E1896" s="7"/>
      <c r="F1896" s="7" t="s">
        <v>315</v>
      </c>
      <c r="G1896" s="5"/>
      <c r="H1896" s="7" t="s">
        <v>47</v>
      </c>
      <c r="I1896" s="7" t="s">
        <v>48</v>
      </c>
      <c r="J1896" s="7" t="s">
        <v>49</v>
      </c>
      <c r="K1896" s="5"/>
      <c r="L1896" s="50"/>
      <c r="M1896" s="50"/>
      <c r="N1896" s="50"/>
      <c r="O1896" s="50"/>
      <c r="P1896" s="50"/>
      <c r="Q1896" s="5"/>
      <c r="R1896" s="65"/>
      <c r="AN1896" s="63" t="s">
        <v>5127</v>
      </c>
      <c r="AZ1896" s="37" t="str">
        <f>IFERROR(IF(COUNTA(H1896,I1896,J1896)=3,DATE(J1896,MATCH(I1896,{"Jan";"Feb";"Mar";"Apr";"May";"Jun";"Jul";"Aug";"Sep";"Oct";"Nov";"Dec"},0),H1896),""),"")</f>
        <v/>
      </c>
      <c r="CB1896" s="65"/>
    </row>
    <row r="1897" spans="1:80" x14ac:dyDescent="0.25">
      <c r="A1897" s="50"/>
      <c r="B1897" s="39" t="str">
        <f xml:space="preserve"> C1822&amp;" Non-Target Lesion (NT2)"</f>
        <v>V12 Non-Target Lesion (NT2)</v>
      </c>
      <c r="C1897" s="74"/>
      <c r="D1897" s="75"/>
      <c r="E1897" s="5"/>
      <c r="F1897" s="17"/>
      <c r="G1897" s="5"/>
      <c r="H1897" s="32"/>
      <c r="I1897" s="32"/>
      <c r="J1897" s="32"/>
      <c r="K1897" s="5"/>
      <c r="L1897" s="50"/>
      <c r="M1897" s="50"/>
      <c r="N1897" s="50"/>
      <c r="O1897" s="50"/>
      <c r="P1897" s="50"/>
      <c r="Q1897" s="5"/>
      <c r="R1897" s="65"/>
      <c r="AN1897" s="63" t="s">
        <v>5128</v>
      </c>
      <c r="AZ1897" s="37" t="str">
        <f>IFERROR(IF(COUNTA(H1897,I1897,J1897)=3,DATE(J1897,MATCH(I1897,{"Jan";"Feb";"Mar";"Apr";"May";"Jun";"Jul";"Aug";"Sep";"Oct";"Nov";"Dec"},0),H1897),""),"")</f>
        <v/>
      </c>
      <c r="CB1897" s="65"/>
    </row>
    <row r="1898" spans="1:80" x14ac:dyDescent="0.25">
      <c r="A1898" s="50"/>
      <c r="B1898" s="8" t="s">
        <v>1988</v>
      </c>
      <c r="C1898" s="8" t="s">
        <v>1989</v>
      </c>
      <c r="D1898" s="8"/>
      <c r="E1898" s="9"/>
      <c r="F1898" s="8" t="s">
        <v>1990</v>
      </c>
      <c r="G1898" s="9"/>
      <c r="H1898" s="8" t="s">
        <v>1991</v>
      </c>
      <c r="I1898" s="8" t="s">
        <v>1992</v>
      </c>
      <c r="J1898" s="8" t="s">
        <v>1993</v>
      </c>
      <c r="K1898" s="5"/>
      <c r="L1898" s="50"/>
      <c r="M1898" s="50"/>
      <c r="N1898" s="50"/>
      <c r="O1898" s="50"/>
      <c r="P1898" s="50"/>
      <c r="Q1898" s="5"/>
      <c r="R1898" s="65"/>
      <c r="AN1898" s="63" t="s">
        <v>5129</v>
      </c>
      <c r="AZ1898" s="37" t="str">
        <f>IFERROR(IF(COUNTA(H1898,I1898,J1898)=3,DATE(J1898,MATCH(I1898,{"Jan";"Feb";"Mar";"Apr";"May";"Jun";"Jul";"Aug";"Sep";"Oct";"Nov";"Dec"},0),H1898),""),"")</f>
        <v/>
      </c>
      <c r="CB1898" s="65"/>
    </row>
    <row r="1899" spans="1:80" x14ac:dyDescent="0.25">
      <c r="A1899" s="50"/>
      <c r="B1899" s="76" t="str">
        <f ca="1">BA1899&amp;BB1899&amp;BC1899&amp;BD1899&amp;BE1899&amp;BF1899&amp;BG1899&amp;BH1899&amp;BI1899&amp;BJ1899&amp;BK1899&amp;BL1899&amp;BM1899</f>
        <v/>
      </c>
      <c r="C1899" s="77"/>
      <c r="D1899" s="77"/>
      <c r="E1899" s="77"/>
      <c r="F1899" s="77"/>
      <c r="G1899" s="77"/>
      <c r="H1899" s="77"/>
      <c r="I1899" s="77"/>
      <c r="J1899" s="77"/>
      <c r="K1899" s="77"/>
      <c r="L1899" s="77"/>
      <c r="M1899" s="77"/>
      <c r="N1899" s="77"/>
      <c r="O1899" s="77"/>
      <c r="P1899" s="77"/>
      <c r="Q1899" s="5"/>
      <c r="R1899" s="65"/>
      <c r="AN1899" s="63" t="s">
        <v>5130</v>
      </c>
      <c r="AZ1899" s="37" t="str">
        <f>IFERROR(IF(COUNTA(H1899,I1899,J1899)=3,DATE(J1899,MATCH(I1899,{"Jan";"Feb";"Mar";"Apr";"May";"Jun";"Jul";"Aug";"Sep";"Oct";"Nov";"Dec"},0),H1899),""),"")</f>
        <v/>
      </c>
      <c r="BA1899" s="37" t="str">
        <f>IF(AND(C1825="",H1897="",C1897&lt;&gt;""),"Please enter a complete visit or assessment date.  ","")</f>
        <v/>
      </c>
      <c r="BB1899" s="37" t="str">
        <f>IF(C1897="","",IF(AND(COUNTA(C1825,D1825,E1825)&gt;1,COUNTA(C1825,D1825,E1825)&lt;3),"Please enter a complete visit date.  ",IF(COUNTA(C1825,D1825,E1825)=0,"",IF(COUNTIF(AN$2:AN$7306,C1825&amp;D1825&amp;E1825)&gt;0,"","Enter a valid visit date.  "))))</f>
        <v/>
      </c>
      <c r="BC1899" s="37" t="str">
        <f>IF(AND(COUNTA(H1897,I1897,J1897)&gt;1,COUNTA(H1897,I1897,J1897)&lt;3),"Please enter a complete assessment date.  ",IF(COUNTA(H1897,I1897,J1897)=0,"",IF(COUNTIF(AN$2:AN$7306,H1897&amp;I1897&amp;J1897)&gt;0,"","Enter a valid assessment date.  ")))</f>
        <v/>
      </c>
      <c r="BD1899" s="37" t="str">
        <f t="shared" ref="BD1899" si="938">IF(AND(C1897="",H1897&amp;I1897&amp;H1897&amp;J1897&lt;&gt;""),"Information on this lesion exists, but no evaluation result is entered.  ","")</f>
        <v/>
      </c>
      <c r="BE1899" s="37" t="str">
        <f ca="1">IF(C1897="","",IF(AZ1825="","",IF(AZ1825&gt;NOW(),"Visit date is in the future.  ","")))</f>
        <v/>
      </c>
      <c r="BF1899" s="37" t="str">
        <f t="shared" ref="BF1899" ca="1" si="939">IF(AZ1897&lt;&gt;"",IF(AZ1897&gt;NOW(),"Assessment date is in the future.  ",""),"")</f>
        <v/>
      </c>
      <c r="BG1899" s="37" t="str">
        <f t="shared" ref="BG1899" si="940">IF(AND(C1897&lt;&gt;"",F1897&lt;&gt;""),"The result cannot be provided if indicated as Not Done.  ","")</f>
        <v/>
      </c>
      <c r="BH1899" s="37" t="str">
        <f>IF(AZ1825="","",IF(AZ1825&lt;=AZ1819,"Visit date is not after visit or assessment dates in the prior visit.  ",""))</f>
        <v/>
      </c>
      <c r="BI1899" s="37" t="str">
        <f>IF(AZ1897&lt;&gt;"",IF(AZ1897&lt;=AZ1819,"Assessment date is not after visit or assessment dates in the prior visit.  ",""),"")</f>
        <v/>
      </c>
      <c r="BJ1899" s="37" t="str">
        <f>IF(AND(C1822="",OR(C1897&lt;&gt;"",F1897&lt;&gt;"")),"The Visit ID is missing.  ","")</f>
        <v/>
      </c>
      <c r="BK1899" s="37" t="str">
        <f>IF(AND(OR(C1897&lt;&gt;"",F1897&lt;&gt;""),C$87=""),"No V0 lesion information exists for this same lesion (if you are adding a NEW lesion, go to New Lesion section).  ","")</f>
        <v/>
      </c>
      <c r="BM1899" s="37" t="str">
        <f>IF(AND(C1897&lt;&gt;"",COUNTIF(AJ$2:AJ$21,C1822)&gt;1),"Visit ID already used.  ","")</f>
        <v/>
      </c>
      <c r="CA1899" s="37" t="str">
        <f ca="1">IF(BA1899&amp;BB1899&amp;BC1899&amp;BD1899&amp;BE1899&amp;BF1899&amp;BG1899&amp;BH1899&amp;BI1899&amp;BJ1899&amp;BK1899&amp;BL1899&amp;BM1899&amp;BN1899&amp;BO1899&amp;BP1899&amp;BQ1899&amp;BR1899&amp;BS1899&amp;BT1899&amp;BU1899&amp;BV1899&amp;BW1899&amp;BX1899&amp;BY1899&amp;BZ1899&lt;&gt;"","V12Issue","V12Clean")</f>
        <v>V12Clean</v>
      </c>
      <c r="CB1899" s="65"/>
    </row>
    <row r="1900" spans="1:80" x14ac:dyDescent="0.25">
      <c r="A1900" s="50"/>
      <c r="B1900" s="77"/>
      <c r="C1900" s="77"/>
      <c r="D1900" s="77"/>
      <c r="E1900" s="77"/>
      <c r="F1900" s="77"/>
      <c r="G1900" s="77"/>
      <c r="H1900" s="77"/>
      <c r="I1900" s="77"/>
      <c r="J1900" s="77"/>
      <c r="K1900" s="77"/>
      <c r="L1900" s="77"/>
      <c r="M1900" s="77"/>
      <c r="N1900" s="77"/>
      <c r="O1900" s="77"/>
      <c r="P1900" s="77"/>
      <c r="Q1900" s="5"/>
      <c r="R1900" s="65"/>
      <c r="AN1900" s="63" t="s">
        <v>5131</v>
      </c>
      <c r="AZ1900" s="37" t="str">
        <f>IFERROR(IF(COUNTA(H1900,I1900,J1900)=3,DATE(J1900,MATCH(I1900,{"Jan";"Feb";"Mar";"Apr";"May";"Jun";"Jul";"Aug";"Sep";"Oct";"Nov";"Dec"},0),H1900),""),"")</f>
        <v/>
      </c>
      <c r="CB1900" s="65"/>
    </row>
    <row r="1901" spans="1:80" x14ac:dyDescent="0.25">
      <c r="A1901" s="50"/>
      <c r="B1901" s="50"/>
      <c r="C1901" s="50"/>
      <c r="D1901" s="50"/>
      <c r="E1901" s="50"/>
      <c r="F1901" s="50"/>
      <c r="G1901" s="50"/>
      <c r="H1901" s="12"/>
      <c r="I1901" s="5"/>
      <c r="J1901" s="5"/>
      <c r="K1901" s="5"/>
      <c r="L1901" s="50"/>
      <c r="M1901" s="50"/>
      <c r="N1901" s="50"/>
      <c r="O1901" s="50"/>
      <c r="P1901" s="50"/>
      <c r="Q1901" s="5"/>
      <c r="R1901" s="65"/>
      <c r="AN1901" s="63" t="s">
        <v>5132</v>
      </c>
      <c r="AZ1901" s="37" t="str">
        <f>IFERROR(IF(COUNTA(H1901,I1901,J1901)=3,DATE(J1901,MATCH(I1901,{"Jan";"Feb";"Mar";"Apr";"May";"Jun";"Jul";"Aug";"Sep";"Oct";"Nov";"Dec"},0),H1901),""),"")</f>
        <v/>
      </c>
      <c r="CB1901" s="65"/>
    </row>
    <row r="1902" spans="1:80" x14ac:dyDescent="0.25">
      <c r="A1902" s="50"/>
      <c r="B1902" s="50"/>
      <c r="C1902" s="50"/>
      <c r="D1902" s="50"/>
      <c r="E1902" s="50"/>
      <c r="F1902" s="50"/>
      <c r="G1902" s="50"/>
      <c r="H1902" s="12" t="s">
        <v>92</v>
      </c>
      <c r="I1902" s="5"/>
      <c r="J1902" s="5"/>
      <c r="K1902" s="5"/>
      <c r="L1902" s="50"/>
      <c r="M1902" s="50"/>
      <c r="N1902" s="50"/>
      <c r="O1902" s="50"/>
      <c r="P1902" s="50"/>
      <c r="Q1902" s="5"/>
      <c r="R1902" s="65"/>
      <c r="AN1902" s="63" t="s">
        <v>5133</v>
      </c>
      <c r="AZ1902" s="37" t="str">
        <f>IFERROR(IF(COUNTA(H1902,I1902,J1902)=3,DATE(J1902,MATCH(I1902,{"Jan";"Feb";"Mar";"Apr";"May";"Jun";"Jul";"Aug";"Sep";"Oct";"Nov";"Dec"},0),H1902),""),"")</f>
        <v/>
      </c>
      <c r="CB1902" s="65"/>
    </row>
    <row r="1903" spans="1:80" x14ac:dyDescent="0.25">
      <c r="A1903" s="50"/>
      <c r="B1903" s="5"/>
      <c r="C1903" s="7" t="s">
        <v>186</v>
      </c>
      <c r="D1903" s="7"/>
      <c r="E1903" s="7"/>
      <c r="F1903" s="7" t="s">
        <v>315</v>
      </c>
      <c r="G1903" s="5"/>
      <c r="H1903" s="7" t="s">
        <v>47</v>
      </c>
      <c r="I1903" s="7" t="s">
        <v>48</v>
      </c>
      <c r="J1903" s="7" t="s">
        <v>49</v>
      </c>
      <c r="K1903" s="5"/>
      <c r="L1903" s="50"/>
      <c r="M1903" s="50"/>
      <c r="N1903" s="50"/>
      <c r="O1903" s="50"/>
      <c r="P1903" s="50"/>
      <c r="Q1903" s="5"/>
      <c r="R1903" s="65"/>
      <c r="AN1903" s="63" t="s">
        <v>5134</v>
      </c>
      <c r="AZ1903" s="37" t="str">
        <f>IFERROR(IF(COUNTA(H1903,I1903,J1903)=3,DATE(J1903,MATCH(I1903,{"Jan";"Feb";"Mar";"Apr";"May";"Jun";"Jul";"Aug";"Sep";"Oct";"Nov";"Dec"},0),H1903),""),"")</f>
        <v/>
      </c>
      <c r="CB1903" s="65"/>
    </row>
    <row r="1904" spans="1:80" x14ac:dyDescent="0.25">
      <c r="A1904" s="50"/>
      <c r="B1904" s="39" t="str">
        <f xml:space="preserve"> C1822&amp;" Non-Target Lesion (NT3)"</f>
        <v>V12 Non-Target Lesion (NT3)</v>
      </c>
      <c r="C1904" s="74"/>
      <c r="D1904" s="75"/>
      <c r="E1904" s="5"/>
      <c r="F1904" s="17"/>
      <c r="G1904" s="5"/>
      <c r="H1904" s="32"/>
      <c r="I1904" s="32"/>
      <c r="J1904" s="32"/>
      <c r="K1904" s="5"/>
      <c r="L1904" s="50"/>
      <c r="M1904" s="50"/>
      <c r="N1904" s="50"/>
      <c r="O1904" s="50"/>
      <c r="P1904" s="50"/>
      <c r="Q1904" s="5"/>
      <c r="R1904" s="65"/>
      <c r="AN1904" s="63" t="s">
        <v>5135</v>
      </c>
      <c r="AZ1904" s="37" t="str">
        <f>IFERROR(IF(COUNTA(H1904,I1904,J1904)=3,DATE(J1904,MATCH(I1904,{"Jan";"Feb";"Mar";"Apr";"May";"Jun";"Jul";"Aug";"Sep";"Oct";"Nov";"Dec"},0),H1904),""),"")</f>
        <v/>
      </c>
      <c r="CB1904" s="65"/>
    </row>
    <row r="1905" spans="1:80" x14ac:dyDescent="0.25">
      <c r="A1905" s="50"/>
      <c r="B1905" s="8" t="s">
        <v>1994</v>
      </c>
      <c r="C1905" s="8" t="s">
        <v>1995</v>
      </c>
      <c r="D1905" s="8"/>
      <c r="E1905" s="9"/>
      <c r="F1905" s="8" t="s">
        <v>1996</v>
      </c>
      <c r="G1905" s="9"/>
      <c r="H1905" s="8" t="s">
        <v>1997</v>
      </c>
      <c r="I1905" s="8" t="s">
        <v>1998</v>
      </c>
      <c r="J1905" s="8" t="s">
        <v>1999</v>
      </c>
      <c r="K1905" s="5"/>
      <c r="L1905" s="50"/>
      <c r="M1905" s="50"/>
      <c r="N1905" s="50"/>
      <c r="O1905" s="50"/>
      <c r="P1905" s="50"/>
      <c r="Q1905" s="5"/>
      <c r="R1905" s="65"/>
      <c r="AN1905" s="63" t="s">
        <v>5136</v>
      </c>
      <c r="AZ1905" s="37" t="str">
        <f>IFERROR(IF(COUNTA(H1905,I1905,J1905)=3,DATE(J1905,MATCH(I1905,{"Jan";"Feb";"Mar";"Apr";"May";"Jun";"Jul";"Aug";"Sep";"Oct";"Nov";"Dec"},0),H1905),""),"")</f>
        <v/>
      </c>
      <c r="CB1905" s="65"/>
    </row>
    <row r="1906" spans="1:80" x14ac:dyDescent="0.25">
      <c r="A1906" s="50"/>
      <c r="B1906" s="76" t="str">
        <f ca="1">BA1906&amp;BB1906&amp;BC1906&amp;BD1906&amp;BE1906&amp;BF1906&amp;BG1906&amp;BH1906&amp;BI1906&amp;BJ1906&amp;BK1906&amp;BL1906&amp;BM1906</f>
        <v/>
      </c>
      <c r="C1906" s="77"/>
      <c r="D1906" s="77"/>
      <c r="E1906" s="77"/>
      <c r="F1906" s="77"/>
      <c r="G1906" s="77"/>
      <c r="H1906" s="77"/>
      <c r="I1906" s="77"/>
      <c r="J1906" s="77"/>
      <c r="K1906" s="77"/>
      <c r="L1906" s="77"/>
      <c r="M1906" s="77"/>
      <c r="N1906" s="77"/>
      <c r="O1906" s="77"/>
      <c r="P1906" s="77"/>
      <c r="Q1906" s="5"/>
      <c r="R1906" s="65"/>
      <c r="AN1906" s="63" t="s">
        <v>5137</v>
      </c>
      <c r="AZ1906" s="37" t="str">
        <f>IFERROR(IF(COUNTA(H1906,I1906,J1906)=3,DATE(J1906,MATCH(I1906,{"Jan";"Feb";"Mar";"Apr";"May";"Jun";"Jul";"Aug";"Sep";"Oct";"Nov";"Dec"},0),H1906),""),"")</f>
        <v/>
      </c>
      <c r="BA1906" s="37" t="str">
        <f>IF(AND(C1825="",H1904="",C1904&lt;&gt;""),"Please enter a complete visit or assessment date.  ","")</f>
        <v/>
      </c>
      <c r="BB1906" s="37" t="str">
        <f>IF(C1904="","",IF(AND(COUNTA(C1825,D1825,E1825)&gt;1,COUNTA(C1825,D1825,E1825)&lt;3),"Please enter a complete visit date.  ",IF(COUNTA(C1825,D1825,E1825)=0,"",IF(COUNTIF(AN$2:AN$7306,C1825&amp;D1825&amp;E1825)&gt;0,"","Enter a valid visit date.  "))))</f>
        <v/>
      </c>
      <c r="BC1906" s="37" t="str">
        <f>IF(AND(COUNTA(H1904,I1904,J1904)&gt;1,COUNTA(H1904,I1904,J1904)&lt;3),"Please enter a complete assessment date.  ",IF(COUNTA(H1904,I1904,J1904)=0,"",IF(COUNTIF(AN$2:AN$7306,H1904&amp;I1904&amp;J1904)&gt;0,"","Enter a valid assessment date.  ")))</f>
        <v/>
      </c>
      <c r="BD1906" s="37" t="str">
        <f t="shared" ref="BD1906" si="941">IF(AND(C1904="",H1904&amp;I1904&amp;H1904&amp;J1904&lt;&gt;""),"Information on this lesion exists, but no evaluation result is entered.  ","")</f>
        <v/>
      </c>
      <c r="BE1906" s="37" t="str">
        <f ca="1">IF(C1904="","",IF(AZ1825="","",IF(AZ1825&gt;NOW(),"Visit date is in the future.  ","")))</f>
        <v/>
      </c>
      <c r="BF1906" s="37" t="str">
        <f t="shared" ref="BF1906" ca="1" si="942">IF(AZ1904&lt;&gt;"",IF(AZ1904&gt;NOW(),"Assessment date is in the future.  ",""),"")</f>
        <v/>
      </c>
      <c r="BG1906" s="37" t="str">
        <f t="shared" ref="BG1906" si="943">IF(AND(C1904&lt;&gt;"",F1904&lt;&gt;""),"The result cannot be provided if indicated as Not Done.  ","")</f>
        <v/>
      </c>
      <c r="BH1906" s="37" t="str">
        <f>IF(AZ1825="","",IF(AZ1825&lt;=AZ1819,"Visit date is not after visit or assessment dates in the prior visit.  ",""))</f>
        <v/>
      </c>
      <c r="BI1906" s="37" t="str">
        <f>IF(AZ1904&lt;&gt;"",IF(AZ1904&lt;=AZ1819,"Assessment date is not after visit or assessment dates in the prior visit.  ",""),"")</f>
        <v/>
      </c>
      <c r="BJ1906" s="37" t="str">
        <f>IF(AND(C1822="",OR(C1904&lt;&gt;"",F1904&lt;&gt;"")),"The Visit ID is missing.  ","")</f>
        <v/>
      </c>
      <c r="BK1906" s="37" t="str">
        <f>IF(AND(OR(C1904&lt;&gt;"",F1904&lt;&gt;""),C$94=""),"No V0 lesion information exists for this same lesion (if you are adding a NEW lesion, go to New Lesion section).  ","")</f>
        <v/>
      </c>
      <c r="BM1906" s="37" t="str">
        <f>IF(AND(C1904&lt;&gt;"",COUNTIF(AJ$2:AJ$21,C1822)&gt;1),"Visit ID already used.  ","")</f>
        <v/>
      </c>
      <c r="CA1906" s="37" t="str">
        <f ca="1">IF(BA1906&amp;BB1906&amp;BC1906&amp;BD1906&amp;BE1906&amp;BF1906&amp;BG1906&amp;BH1906&amp;BI1906&amp;BJ1906&amp;BK1906&amp;BL1906&amp;BM1906&amp;BN1906&amp;BO1906&amp;BP1906&amp;BQ1906&amp;BR1906&amp;BS1906&amp;BT1906&amp;BU1906&amp;BV1906&amp;BW1906&amp;BX1906&amp;BY1906&amp;BZ1906&lt;&gt;"","V12Issue","V12Clean")</f>
        <v>V12Clean</v>
      </c>
      <c r="CB1906" s="65"/>
    </row>
    <row r="1907" spans="1:80" x14ac:dyDescent="0.25">
      <c r="A1907" s="50"/>
      <c r="B1907" s="77"/>
      <c r="C1907" s="77"/>
      <c r="D1907" s="77"/>
      <c r="E1907" s="77"/>
      <c r="F1907" s="77"/>
      <c r="G1907" s="77"/>
      <c r="H1907" s="77"/>
      <c r="I1907" s="77"/>
      <c r="J1907" s="77"/>
      <c r="K1907" s="77"/>
      <c r="L1907" s="77"/>
      <c r="M1907" s="77"/>
      <c r="N1907" s="77"/>
      <c r="O1907" s="77"/>
      <c r="P1907" s="77"/>
      <c r="Q1907" s="5"/>
      <c r="R1907" s="65"/>
      <c r="AN1907" s="63" t="s">
        <v>5138</v>
      </c>
      <c r="AZ1907" s="37" t="str">
        <f>IFERROR(IF(COUNTA(H1907,I1907,J1907)=3,DATE(J1907,MATCH(I1907,{"Jan";"Feb";"Mar";"Apr";"May";"Jun";"Jul";"Aug";"Sep";"Oct";"Nov";"Dec"},0),H1907),""),"")</f>
        <v/>
      </c>
      <c r="CB1907" s="65"/>
    </row>
    <row r="1908" spans="1:80" x14ac:dyDescent="0.25">
      <c r="A1908" s="50"/>
      <c r="B1908" s="50"/>
      <c r="C1908" s="50"/>
      <c r="D1908" s="50"/>
      <c r="E1908" s="50"/>
      <c r="F1908" s="50"/>
      <c r="G1908" s="50"/>
      <c r="H1908" s="12"/>
      <c r="I1908" s="5"/>
      <c r="J1908" s="5"/>
      <c r="K1908" s="5"/>
      <c r="L1908" s="50"/>
      <c r="M1908" s="50"/>
      <c r="N1908" s="50"/>
      <c r="O1908" s="50"/>
      <c r="P1908" s="50"/>
      <c r="Q1908" s="5"/>
      <c r="R1908" s="65"/>
      <c r="AN1908" s="63" t="s">
        <v>5139</v>
      </c>
      <c r="AZ1908" s="37" t="str">
        <f>IFERROR(IF(COUNTA(H1908,I1908,J1908)=3,DATE(J1908,MATCH(I1908,{"Jan";"Feb";"Mar";"Apr";"May";"Jun";"Jul";"Aug";"Sep";"Oct";"Nov";"Dec"},0),H1908),""),"")</f>
        <v/>
      </c>
      <c r="CB1908" s="65"/>
    </row>
    <row r="1909" spans="1:80" x14ac:dyDescent="0.25">
      <c r="A1909" s="50"/>
      <c r="B1909" s="50"/>
      <c r="C1909" s="50"/>
      <c r="D1909" s="50"/>
      <c r="E1909" s="50"/>
      <c r="F1909" s="50"/>
      <c r="G1909" s="50"/>
      <c r="H1909" s="12" t="s">
        <v>92</v>
      </c>
      <c r="I1909" s="5"/>
      <c r="J1909" s="5"/>
      <c r="K1909" s="5"/>
      <c r="L1909" s="50"/>
      <c r="M1909" s="50"/>
      <c r="N1909" s="50"/>
      <c r="O1909" s="50"/>
      <c r="P1909" s="50"/>
      <c r="Q1909" s="5"/>
      <c r="R1909" s="65"/>
      <c r="AN1909" s="63" t="s">
        <v>5140</v>
      </c>
      <c r="AZ1909" s="37" t="str">
        <f>IFERROR(IF(COUNTA(H1909,I1909,J1909)=3,DATE(J1909,MATCH(I1909,{"Jan";"Feb";"Mar";"Apr";"May";"Jun";"Jul";"Aug";"Sep";"Oct";"Nov";"Dec"},0),H1909),""),"")</f>
        <v/>
      </c>
      <c r="CB1909" s="65"/>
    </row>
    <row r="1910" spans="1:80" x14ac:dyDescent="0.25">
      <c r="A1910" s="50"/>
      <c r="B1910" s="5"/>
      <c r="C1910" s="7" t="s">
        <v>186</v>
      </c>
      <c r="D1910" s="7"/>
      <c r="E1910" s="7"/>
      <c r="F1910" s="7" t="s">
        <v>315</v>
      </c>
      <c r="G1910" s="5"/>
      <c r="H1910" s="7" t="s">
        <v>47</v>
      </c>
      <c r="I1910" s="7" t="s">
        <v>48</v>
      </c>
      <c r="J1910" s="7" t="s">
        <v>49</v>
      </c>
      <c r="K1910" s="5"/>
      <c r="L1910" s="50"/>
      <c r="M1910" s="50"/>
      <c r="N1910" s="50"/>
      <c r="O1910" s="50"/>
      <c r="P1910" s="50"/>
      <c r="Q1910" s="5"/>
      <c r="R1910" s="65"/>
      <c r="AN1910" s="63" t="s">
        <v>5141</v>
      </c>
      <c r="AZ1910" s="37" t="str">
        <f>IFERROR(IF(COUNTA(H1910,I1910,J1910)=3,DATE(J1910,MATCH(I1910,{"Jan";"Feb";"Mar";"Apr";"May";"Jun";"Jul";"Aug";"Sep";"Oct";"Nov";"Dec"},0),H1910),""),"")</f>
        <v/>
      </c>
      <c r="CB1910" s="65"/>
    </row>
    <row r="1911" spans="1:80" x14ac:dyDescent="0.25">
      <c r="A1911" s="50"/>
      <c r="B1911" s="39" t="str">
        <f xml:space="preserve"> C1822&amp;" Non-Target Lesion (NT4)"</f>
        <v>V12 Non-Target Lesion (NT4)</v>
      </c>
      <c r="C1911" s="74"/>
      <c r="D1911" s="75"/>
      <c r="E1911" s="5"/>
      <c r="F1911" s="17"/>
      <c r="G1911" s="5"/>
      <c r="H1911" s="32"/>
      <c r="I1911" s="32"/>
      <c r="J1911" s="32"/>
      <c r="K1911" s="5"/>
      <c r="L1911" s="50"/>
      <c r="M1911" s="50"/>
      <c r="N1911" s="50"/>
      <c r="O1911" s="50"/>
      <c r="P1911" s="50"/>
      <c r="Q1911" s="5"/>
      <c r="R1911" s="65"/>
      <c r="AN1911" s="63" t="s">
        <v>5142</v>
      </c>
      <c r="AZ1911" s="37" t="str">
        <f>IFERROR(IF(COUNTA(H1911,I1911,J1911)=3,DATE(J1911,MATCH(I1911,{"Jan";"Feb";"Mar";"Apr";"May";"Jun";"Jul";"Aug";"Sep";"Oct";"Nov";"Dec"},0),H1911),""),"")</f>
        <v/>
      </c>
      <c r="CB1911" s="65"/>
    </row>
    <row r="1912" spans="1:80" x14ac:dyDescent="0.25">
      <c r="A1912" s="50"/>
      <c r="B1912" s="8" t="s">
        <v>2000</v>
      </c>
      <c r="C1912" s="8" t="s">
        <v>2001</v>
      </c>
      <c r="D1912" s="8"/>
      <c r="E1912" s="9"/>
      <c r="F1912" s="8" t="s">
        <v>2002</v>
      </c>
      <c r="G1912" s="9"/>
      <c r="H1912" s="8" t="s">
        <v>2003</v>
      </c>
      <c r="I1912" s="8" t="s">
        <v>2004</v>
      </c>
      <c r="J1912" s="8" t="s">
        <v>2005</v>
      </c>
      <c r="K1912" s="5"/>
      <c r="L1912" s="50"/>
      <c r="M1912" s="50"/>
      <c r="N1912" s="50"/>
      <c r="O1912" s="50"/>
      <c r="P1912" s="50"/>
      <c r="Q1912" s="5"/>
      <c r="R1912" s="65"/>
      <c r="AN1912" s="63" t="s">
        <v>5143</v>
      </c>
      <c r="AZ1912" s="37" t="str">
        <f>IFERROR(IF(COUNTA(H1912,I1912,J1912)=3,DATE(J1912,MATCH(I1912,{"Jan";"Feb";"Mar";"Apr";"May";"Jun";"Jul";"Aug";"Sep";"Oct";"Nov";"Dec"},0),H1912),""),"")</f>
        <v/>
      </c>
      <c r="CB1912" s="65"/>
    </row>
    <row r="1913" spans="1:80" x14ac:dyDescent="0.25">
      <c r="A1913" s="50"/>
      <c r="B1913" s="76" t="str">
        <f ca="1">BA1913&amp;BB1913&amp;BC1913&amp;BD1913&amp;BE1913&amp;BF1913&amp;BG1913&amp;BH1913&amp;BI1913&amp;BJ1913&amp;BK1913&amp;BL1913&amp;BM1913</f>
        <v/>
      </c>
      <c r="C1913" s="77"/>
      <c r="D1913" s="77"/>
      <c r="E1913" s="77"/>
      <c r="F1913" s="77"/>
      <c r="G1913" s="77"/>
      <c r="H1913" s="77"/>
      <c r="I1913" s="77"/>
      <c r="J1913" s="77"/>
      <c r="K1913" s="77"/>
      <c r="L1913" s="77"/>
      <c r="M1913" s="77"/>
      <c r="N1913" s="77"/>
      <c r="O1913" s="77"/>
      <c r="P1913" s="77"/>
      <c r="Q1913" s="5"/>
      <c r="R1913" s="65"/>
      <c r="AN1913" s="63" t="s">
        <v>5144</v>
      </c>
      <c r="AZ1913" s="37" t="str">
        <f>IFERROR(IF(COUNTA(H1913,I1913,J1913)=3,DATE(J1913,MATCH(I1913,{"Jan";"Feb";"Mar";"Apr";"May";"Jun";"Jul";"Aug";"Sep";"Oct";"Nov";"Dec"},0),H1913),""),"")</f>
        <v/>
      </c>
      <c r="BA1913" s="37" t="str">
        <f>IF(AND(C1825="",H1911="",C1911&lt;&gt;""),"Please enter a complete visit or assessment date.  ","")</f>
        <v/>
      </c>
      <c r="BB1913" s="37" t="str">
        <f>IF(C1911="","",IF(AND(COUNTA(C1825,D1825,E1825)&gt;1,COUNTA(C1825,D1825,E1825)&lt;3),"Please enter a complete visit date.  ",IF(COUNTA(C1825,D1825,E1825)=0,"",IF(COUNTIF(AN$2:AN$7306,C1825&amp;D1825&amp;E1825)&gt;0,"","Enter a valid visit date.  "))))</f>
        <v/>
      </c>
      <c r="BC1913" s="37" t="str">
        <f>IF(AND(COUNTA(H1911,I1911,J1911)&gt;1,COUNTA(H1911,I1911,J1911)&lt;3),"Please enter a complete assessment date.  ",IF(COUNTA(H1911,I1911,J1911)=0,"",IF(COUNTIF(AN$2:AN$7306,H1911&amp;I1911&amp;J1911)&gt;0,"","Enter a valid assessment date.  ")))</f>
        <v/>
      </c>
      <c r="BD1913" s="37" t="str">
        <f t="shared" ref="BD1913" si="944">IF(AND(C1911="",H1911&amp;I1911&amp;H1911&amp;J1911&lt;&gt;""),"Information on this lesion exists, but no evaluation result is entered.  ","")</f>
        <v/>
      </c>
      <c r="BE1913" s="37" t="str">
        <f ca="1">IF(C1911="","",IF(AZ1825="","",IF(AZ1825&gt;NOW(),"Visit date is in the future.  ","")))</f>
        <v/>
      </c>
      <c r="BF1913" s="37" t="str">
        <f t="shared" ref="BF1913" ca="1" si="945">IF(AZ1911&lt;&gt;"",IF(AZ1911&gt;NOW(),"Assessment date is in the future.  ",""),"")</f>
        <v/>
      </c>
      <c r="BG1913" s="37" t="str">
        <f t="shared" ref="BG1913" si="946">IF(AND(C1911&lt;&gt;"",F1911&lt;&gt;""),"The result cannot be provided if indicated as Not Done.  ","")</f>
        <v/>
      </c>
      <c r="BH1913" s="37" t="str">
        <f>IF(AZ1825="","",IF(AZ1825&lt;=AZ1819,"Visit date is not after visit or assessment dates in the prior visit.  ",""))</f>
        <v/>
      </c>
      <c r="BI1913" s="37" t="str">
        <f>IF(AZ1911&lt;&gt;"",IF(AZ1911&lt;=AZ1819,"Assessment date is not after visit or assessment dates in the prior visit.  ",""),"")</f>
        <v/>
      </c>
      <c r="BJ1913" s="37" t="str">
        <f>IF(AND(C1822="",OR(C1911&lt;&gt;"",F1911&lt;&gt;"")),"The Visit ID is missing.  ","")</f>
        <v/>
      </c>
      <c r="BK1913" s="37" t="str">
        <f>IF(AND(OR(C1911&lt;&gt;"",F1911&lt;&gt;""),C$101=""),"No V0 lesion information exists for this same lesion (if you are adding a NEW lesion, go to New Lesion section).  ","")</f>
        <v/>
      </c>
      <c r="BM1913" s="37" t="str">
        <f>IF(AND(C1911&lt;&gt;"",COUNTIF(AJ$2:AJ$21,C1822)&gt;1),"Visit ID already used.  ","")</f>
        <v/>
      </c>
      <c r="CA1913" s="37" t="str">
        <f ca="1">IF(BA1913&amp;BB1913&amp;BC1913&amp;BD1913&amp;BE1913&amp;BF1913&amp;BG1913&amp;BH1913&amp;BI1913&amp;BJ1913&amp;BK1913&amp;BL1913&amp;BM1913&amp;BN1913&amp;BO1913&amp;BP1913&amp;BQ1913&amp;BR1913&amp;BS1913&amp;BT1913&amp;BU1913&amp;BV1913&amp;BW1913&amp;BX1913&amp;BY1913&amp;BZ1913&lt;&gt;"","V12Issue","V12Clean")</f>
        <v>V12Clean</v>
      </c>
      <c r="CB1913" s="65"/>
    </row>
    <row r="1914" spans="1:80" x14ac:dyDescent="0.25">
      <c r="A1914" s="50"/>
      <c r="B1914" s="77"/>
      <c r="C1914" s="77"/>
      <c r="D1914" s="77"/>
      <c r="E1914" s="77"/>
      <c r="F1914" s="77"/>
      <c r="G1914" s="77"/>
      <c r="H1914" s="77"/>
      <c r="I1914" s="77"/>
      <c r="J1914" s="77"/>
      <c r="K1914" s="77"/>
      <c r="L1914" s="77"/>
      <c r="M1914" s="77"/>
      <c r="N1914" s="77"/>
      <c r="O1914" s="77"/>
      <c r="P1914" s="77"/>
      <c r="Q1914" s="5"/>
      <c r="R1914" s="65"/>
      <c r="AN1914" s="63" t="s">
        <v>5145</v>
      </c>
      <c r="AZ1914" s="37" t="str">
        <f>IFERROR(IF(COUNTA(H1914,I1914,J1914)=3,DATE(J1914,MATCH(I1914,{"Jan";"Feb";"Mar";"Apr";"May";"Jun";"Jul";"Aug";"Sep";"Oct";"Nov";"Dec"},0),H1914),""),"")</f>
        <v/>
      </c>
      <c r="CB1914" s="65"/>
    </row>
    <row r="1915" spans="1:80" x14ac:dyDescent="0.25">
      <c r="A1915" s="50"/>
      <c r="B1915" s="50"/>
      <c r="C1915" s="50"/>
      <c r="D1915" s="50"/>
      <c r="E1915" s="50"/>
      <c r="F1915" s="50"/>
      <c r="G1915" s="50"/>
      <c r="H1915" s="12"/>
      <c r="I1915" s="5"/>
      <c r="J1915" s="5"/>
      <c r="K1915" s="5"/>
      <c r="L1915" s="50"/>
      <c r="M1915" s="50"/>
      <c r="N1915" s="50"/>
      <c r="O1915" s="50"/>
      <c r="P1915" s="50"/>
      <c r="Q1915" s="5"/>
      <c r="R1915" s="65"/>
      <c r="AN1915" s="63" t="s">
        <v>5146</v>
      </c>
      <c r="AZ1915" s="37" t="str">
        <f>IFERROR(IF(COUNTA(H1915,I1915,J1915)=3,DATE(J1915,MATCH(I1915,{"Jan";"Feb";"Mar";"Apr";"May";"Jun";"Jul";"Aug";"Sep";"Oct";"Nov";"Dec"},0),H1915),""),"")</f>
        <v/>
      </c>
      <c r="CB1915" s="65"/>
    </row>
    <row r="1916" spans="1:80" x14ac:dyDescent="0.25">
      <c r="A1916" s="50"/>
      <c r="B1916" s="50"/>
      <c r="C1916" s="50"/>
      <c r="D1916" s="50"/>
      <c r="E1916" s="50"/>
      <c r="F1916" s="50"/>
      <c r="G1916" s="50"/>
      <c r="H1916" s="12" t="s">
        <v>92</v>
      </c>
      <c r="I1916" s="5"/>
      <c r="J1916" s="5"/>
      <c r="K1916" s="5"/>
      <c r="L1916" s="50"/>
      <c r="M1916" s="50"/>
      <c r="N1916" s="50"/>
      <c r="O1916" s="50"/>
      <c r="P1916" s="50"/>
      <c r="Q1916" s="5"/>
      <c r="R1916" s="65"/>
      <c r="AN1916" s="63" t="s">
        <v>5147</v>
      </c>
      <c r="AZ1916" s="37" t="str">
        <f>IFERROR(IF(COUNTA(H1916,I1916,J1916)=3,DATE(J1916,MATCH(I1916,{"Jan";"Feb";"Mar";"Apr";"May";"Jun";"Jul";"Aug";"Sep";"Oct";"Nov";"Dec"},0),H1916),""),"")</f>
        <v/>
      </c>
      <c r="CB1916" s="65"/>
    </row>
    <row r="1917" spans="1:80" x14ac:dyDescent="0.25">
      <c r="A1917" s="50"/>
      <c r="B1917" s="5"/>
      <c r="C1917" s="7" t="s">
        <v>186</v>
      </c>
      <c r="D1917" s="7"/>
      <c r="E1917" s="7"/>
      <c r="F1917" s="7" t="s">
        <v>315</v>
      </c>
      <c r="G1917" s="5"/>
      <c r="H1917" s="7" t="s">
        <v>47</v>
      </c>
      <c r="I1917" s="7" t="s">
        <v>48</v>
      </c>
      <c r="J1917" s="7" t="s">
        <v>49</v>
      </c>
      <c r="K1917" s="5"/>
      <c r="L1917" s="50"/>
      <c r="M1917" s="50"/>
      <c r="N1917" s="50"/>
      <c r="O1917" s="50"/>
      <c r="P1917" s="50"/>
      <c r="Q1917" s="5"/>
      <c r="R1917" s="65"/>
      <c r="AN1917" s="63" t="s">
        <v>5148</v>
      </c>
      <c r="AZ1917" s="37" t="str">
        <f>IFERROR(IF(COUNTA(H1917,I1917,J1917)=3,DATE(J1917,MATCH(I1917,{"Jan";"Feb";"Mar";"Apr";"May";"Jun";"Jul";"Aug";"Sep";"Oct";"Nov";"Dec"},0),H1917),""),"")</f>
        <v/>
      </c>
      <c r="CB1917" s="65"/>
    </row>
    <row r="1918" spans="1:80" x14ac:dyDescent="0.25">
      <c r="A1918" s="50"/>
      <c r="B1918" s="39" t="str">
        <f xml:space="preserve"> C1822&amp;" Non-Target Lesion (NT5)"</f>
        <v>V12 Non-Target Lesion (NT5)</v>
      </c>
      <c r="C1918" s="74"/>
      <c r="D1918" s="75"/>
      <c r="E1918" s="5"/>
      <c r="F1918" s="17"/>
      <c r="G1918" s="5"/>
      <c r="H1918" s="32"/>
      <c r="I1918" s="32"/>
      <c r="J1918" s="32"/>
      <c r="K1918" s="5"/>
      <c r="L1918" s="50"/>
      <c r="M1918" s="50"/>
      <c r="N1918" s="50"/>
      <c r="O1918" s="50"/>
      <c r="P1918" s="50"/>
      <c r="Q1918" s="5"/>
      <c r="R1918" s="65"/>
      <c r="AN1918" s="63" t="s">
        <v>5149</v>
      </c>
      <c r="AZ1918" s="37" t="str">
        <f>IFERROR(IF(COUNTA(H1918,I1918,J1918)=3,DATE(J1918,MATCH(I1918,{"Jan";"Feb";"Mar";"Apr";"May";"Jun";"Jul";"Aug";"Sep";"Oct";"Nov";"Dec"},0),H1918),""),"")</f>
        <v/>
      </c>
      <c r="CB1918" s="65"/>
    </row>
    <row r="1919" spans="1:80" x14ac:dyDescent="0.25">
      <c r="A1919" s="50"/>
      <c r="B1919" s="8" t="s">
        <v>2006</v>
      </c>
      <c r="C1919" s="8" t="s">
        <v>2007</v>
      </c>
      <c r="D1919" s="8"/>
      <c r="E1919" s="9"/>
      <c r="F1919" s="8" t="s">
        <v>2008</v>
      </c>
      <c r="G1919" s="9"/>
      <c r="H1919" s="8" t="s">
        <v>2009</v>
      </c>
      <c r="I1919" s="8" t="s">
        <v>2010</v>
      </c>
      <c r="J1919" s="8" t="s">
        <v>2011</v>
      </c>
      <c r="K1919" s="5"/>
      <c r="L1919" s="50"/>
      <c r="M1919" s="50"/>
      <c r="N1919" s="50"/>
      <c r="O1919" s="50"/>
      <c r="P1919" s="50"/>
      <c r="Q1919" s="5"/>
      <c r="R1919" s="65"/>
      <c r="AN1919" s="63" t="s">
        <v>5150</v>
      </c>
      <c r="AZ1919" s="37" t="str">
        <f>IFERROR(IF(COUNTA(H1919,I1919,J1919)=3,DATE(J1919,MATCH(I1919,{"Jan";"Feb";"Mar";"Apr";"May";"Jun";"Jul";"Aug";"Sep";"Oct";"Nov";"Dec"},0),H1919),""),"")</f>
        <v/>
      </c>
      <c r="CB1919" s="65"/>
    </row>
    <row r="1920" spans="1:80" x14ac:dyDescent="0.25">
      <c r="A1920" s="50"/>
      <c r="B1920" s="76" t="str">
        <f ca="1">BA1920&amp;BB1920&amp;BC1920&amp;BD1920&amp;BE1920&amp;BF1920&amp;BG1920&amp;BH1920&amp;BI1920&amp;BJ1920&amp;BK1920&amp;BL1920&amp;BM1920</f>
        <v/>
      </c>
      <c r="C1920" s="77"/>
      <c r="D1920" s="77"/>
      <c r="E1920" s="77"/>
      <c r="F1920" s="77"/>
      <c r="G1920" s="77"/>
      <c r="H1920" s="77"/>
      <c r="I1920" s="77"/>
      <c r="J1920" s="77"/>
      <c r="K1920" s="77"/>
      <c r="L1920" s="77"/>
      <c r="M1920" s="77"/>
      <c r="N1920" s="77"/>
      <c r="O1920" s="77"/>
      <c r="P1920" s="77"/>
      <c r="Q1920" s="5"/>
      <c r="R1920" s="65"/>
      <c r="AN1920" s="63" t="s">
        <v>5151</v>
      </c>
      <c r="AZ1920" s="37" t="str">
        <f>IFERROR(IF(COUNTA(H1920,I1920,J1920)=3,DATE(J1920,MATCH(I1920,{"Jan";"Feb";"Mar";"Apr";"May";"Jun";"Jul";"Aug";"Sep";"Oct";"Nov";"Dec"},0),H1920),""),"")</f>
        <v/>
      </c>
      <c r="BA1920" s="37" t="str">
        <f>IF(AND(C1825="",H1918="",C1918&lt;&gt;""),"Please enter a complete visit or assessment date.  ","")</f>
        <v/>
      </c>
      <c r="BB1920" s="37" t="str">
        <f>IF(C1918="","",IF(AND(COUNTA(C1825,D1825,E1825)&gt;1,COUNTA(C1825,D1825,E1825)&lt;3),"Please enter a complete visit date.  ",IF(COUNTA(C1825,D1825,E1825)=0,"",IF(COUNTIF(AN$2:AN$7306,C1825&amp;D1825&amp;E1825)&gt;0,"","Enter a valid visit date.  "))))</f>
        <v/>
      </c>
      <c r="BC1920" s="37" t="str">
        <f>IF(AND(COUNTA(H1918,I1918,J1918)&gt;1,COUNTA(H1918,I1918,J1918)&lt;3),"Please enter a complete assessment date.  ",IF(COUNTA(H1918,I1918,J1918)=0,"",IF(COUNTIF(AN$2:AN$7306,H1918&amp;I1918&amp;J1918)&gt;0,"","Enter a valid assessment date.  ")))</f>
        <v/>
      </c>
      <c r="BD1920" s="37" t="str">
        <f t="shared" ref="BD1920" si="947">IF(AND(C1918="",H1918&amp;I1918&amp;H1918&amp;J1918&lt;&gt;""),"Information on this lesion exists, but no evaluation result is entered.  ","")</f>
        <v/>
      </c>
      <c r="BE1920" s="37" t="str">
        <f ca="1">IF(C1918="","",IF(AZ1825="","",IF(AZ1825&gt;NOW(),"Visit date is in the future.  ","")))</f>
        <v/>
      </c>
      <c r="BF1920" s="37" t="str">
        <f t="shared" ref="BF1920" ca="1" si="948">IF(AZ1918&lt;&gt;"",IF(AZ1918&gt;NOW(),"Assessment date is in the future.  ",""),"")</f>
        <v/>
      </c>
      <c r="BG1920" s="37" t="str">
        <f t="shared" ref="BG1920" si="949">IF(AND(C1918&lt;&gt;"",F1918&lt;&gt;""),"The result cannot be provided if indicated as Not Done.  ","")</f>
        <v/>
      </c>
      <c r="BH1920" s="37" t="str">
        <f>IF(AZ1825="","",IF(AZ1825&lt;=AZ1819,"Visit date is not after visit or assessment dates in the prior visit.  ",""))</f>
        <v/>
      </c>
      <c r="BI1920" s="37" t="str">
        <f>IF(AZ1918&lt;&gt;"",IF(AZ1918&lt;=AZ1819,"Assessment date is not after visit or assessment dates in the prior visit.  ",""),"")</f>
        <v/>
      </c>
      <c r="BJ1920" s="37" t="str">
        <f>IF(AND(C1822="",OR(C1918&lt;&gt;"",F1918&lt;&gt;"")),"The Visit ID is missing.  ","")</f>
        <v/>
      </c>
      <c r="BK1920" s="37" t="str">
        <f>IF(AND(OR(C1918&lt;&gt;"",F1918&lt;&gt;""),C$108=""),"No V0 lesion information exists for this same lesion (if you are adding a NEW lesion, go to New Lesion section).  ","")</f>
        <v/>
      </c>
      <c r="BM1920" s="37" t="str">
        <f>IF(AND(C1918&lt;&gt;"",COUNTIF(AJ$2:AJ$21,C1822)&gt;1),"Visit ID already used.  ","")</f>
        <v/>
      </c>
      <c r="CA1920" s="37" t="str">
        <f ca="1">IF(BA1920&amp;BB1920&amp;BC1920&amp;BD1920&amp;BE1920&amp;BF1920&amp;BG1920&amp;BH1920&amp;BI1920&amp;BJ1920&amp;BK1920&amp;BL1920&amp;BM1920&amp;BN1920&amp;BO1920&amp;BP1920&amp;BQ1920&amp;BR1920&amp;BS1920&amp;BT1920&amp;BU1920&amp;BV1920&amp;BW1920&amp;BX1920&amp;BY1920&amp;BZ1920&lt;&gt;"","V12Issue","V12Clean")</f>
        <v>V12Clean</v>
      </c>
      <c r="CB1920" s="65"/>
    </row>
    <row r="1921" spans="1:80" x14ac:dyDescent="0.25">
      <c r="A1921" s="50"/>
      <c r="B1921" s="77"/>
      <c r="C1921" s="77"/>
      <c r="D1921" s="77"/>
      <c r="E1921" s="77"/>
      <c r="F1921" s="77"/>
      <c r="G1921" s="77"/>
      <c r="H1921" s="77"/>
      <c r="I1921" s="77"/>
      <c r="J1921" s="77"/>
      <c r="K1921" s="77"/>
      <c r="L1921" s="77"/>
      <c r="M1921" s="77"/>
      <c r="N1921" s="77"/>
      <c r="O1921" s="77"/>
      <c r="P1921" s="77"/>
      <c r="Q1921" s="5"/>
      <c r="R1921" s="65"/>
      <c r="AN1921" s="63" t="s">
        <v>5152</v>
      </c>
      <c r="AZ1921" s="37" t="str">
        <f>IFERROR(IF(COUNTA(H1921,I1921,J1921)=3,DATE(J1921,MATCH(I1921,{"Jan";"Feb";"Mar";"Apr";"May";"Jun";"Jul";"Aug";"Sep";"Oct";"Nov";"Dec"},0),H1921),""),"")</f>
        <v/>
      </c>
      <c r="CB1921" s="65"/>
    </row>
    <row r="1922" spans="1:80" x14ac:dyDescent="0.25">
      <c r="A1922" s="50"/>
      <c r="B1922" s="50"/>
      <c r="C1922" s="50"/>
      <c r="D1922" s="50"/>
      <c r="E1922" s="50"/>
      <c r="F1922" s="50"/>
      <c r="G1922" s="50"/>
      <c r="H1922" s="12"/>
      <c r="I1922" s="5"/>
      <c r="J1922" s="5"/>
      <c r="K1922" s="5"/>
      <c r="L1922" s="50"/>
      <c r="M1922" s="50"/>
      <c r="N1922" s="50"/>
      <c r="O1922" s="50"/>
      <c r="P1922" s="50"/>
      <c r="Q1922" s="5"/>
      <c r="R1922" s="65"/>
      <c r="AN1922" s="63" t="s">
        <v>5153</v>
      </c>
      <c r="AZ1922" s="37" t="str">
        <f>IFERROR(IF(COUNTA(H1922,I1922,J1922)=3,DATE(J1922,MATCH(I1922,{"Jan";"Feb";"Mar";"Apr";"May";"Jun";"Jul";"Aug";"Sep";"Oct";"Nov";"Dec"},0),H1922),""),"")</f>
        <v/>
      </c>
      <c r="CB1922" s="65"/>
    </row>
    <row r="1923" spans="1:80" x14ac:dyDescent="0.25">
      <c r="A1923" s="50"/>
      <c r="B1923" s="50"/>
      <c r="C1923" s="50"/>
      <c r="D1923" s="50"/>
      <c r="E1923" s="50"/>
      <c r="F1923" s="50"/>
      <c r="G1923" s="50"/>
      <c r="H1923" s="12" t="s">
        <v>92</v>
      </c>
      <c r="I1923" s="5"/>
      <c r="J1923" s="5"/>
      <c r="K1923" s="5"/>
      <c r="L1923" s="50"/>
      <c r="M1923" s="50"/>
      <c r="N1923" s="50"/>
      <c r="O1923" s="50"/>
      <c r="P1923" s="50"/>
      <c r="Q1923" s="5"/>
      <c r="R1923" s="65"/>
      <c r="AN1923" s="63" t="s">
        <v>5154</v>
      </c>
      <c r="AZ1923" s="37" t="str">
        <f>IFERROR(IF(COUNTA(H1923,I1923,J1923)=3,DATE(J1923,MATCH(I1923,{"Jan";"Feb";"Mar";"Apr";"May";"Jun";"Jul";"Aug";"Sep";"Oct";"Nov";"Dec"},0),H1923),""),"")</f>
        <v/>
      </c>
      <c r="CB1923" s="65"/>
    </row>
    <row r="1924" spans="1:80" x14ac:dyDescent="0.25">
      <c r="A1924" s="50"/>
      <c r="B1924" s="5"/>
      <c r="C1924" s="7" t="s">
        <v>186</v>
      </c>
      <c r="D1924" s="7"/>
      <c r="E1924" s="7"/>
      <c r="F1924" s="7" t="s">
        <v>315</v>
      </c>
      <c r="G1924" s="5"/>
      <c r="H1924" s="7" t="s">
        <v>47</v>
      </c>
      <c r="I1924" s="7" t="s">
        <v>48</v>
      </c>
      <c r="J1924" s="7" t="s">
        <v>49</v>
      </c>
      <c r="K1924" s="5"/>
      <c r="L1924" s="50"/>
      <c r="M1924" s="50"/>
      <c r="N1924" s="50"/>
      <c r="O1924" s="50"/>
      <c r="P1924" s="50"/>
      <c r="Q1924" s="5"/>
      <c r="R1924" s="65"/>
      <c r="AN1924" s="63" t="s">
        <v>5155</v>
      </c>
      <c r="AZ1924" s="37" t="str">
        <f>IFERROR(IF(COUNTA(H1924,I1924,J1924)=3,DATE(J1924,MATCH(I1924,{"Jan";"Feb";"Mar";"Apr";"May";"Jun";"Jul";"Aug";"Sep";"Oct";"Nov";"Dec"},0),H1924),""),"")</f>
        <v/>
      </c>
      <c r="CB1924" s="65"/>
    </row>
    <row r="1925" spans="1:80" x14ac:dyDescent="0.25">
      <c r="A1925" s="50"/>
      <c r="B1925" s="39" t="str">
        <f xml:space="preserve"> C1822&amp;" Non-Target Lesion (NT6)"</f>
        <v>V12 Non-Target Lesion (NT6)</v>
      </c>
      <c r="C1925" s="74"/>
      <c r="D1925" s="75"/>
      <c r="E1925" s="5"/>
      <c r="F1925" s="17"/>
      <c r="G1925" s="5"/>
      <c r="H1925" s="32"/>
      <c r="I1925" s="32"/>
      <c r="J1925" s="32"/>
      <c r="K1925" s="5"/>
      <c r="L1925" s="50"/>
      <c r="M1925" s="50"/>
      <c r="N1925" s="50"/>
      <c r="O1925" s="50"/>
      <c r="P1925" s="50"/>
      <c r="Q1925" s="5"/>
      <c r="R1925" s="65"/>
      <c r="AN1925" s="63" t="s">
        <v>5156</v>
      </c>
      <c r="AZ1925" s="37" t="str">
        <f>IFERROR(IF(COUNTA(H1925,I1925,J1925)=3,DATE(J1925,MATCH(I1925,{"Jan";"Feb";"Mar";"Apr";"May";"Jun";"Jul";"Aug";"Sep";"Oct";"Nov";"Dec"},0),H1925),""),"")</f>
        <v/>
      </c>
      <c r="CB1925" s="65"/>
    </row>
    <row r="1926" spans="1:80" x14ac:dyDescent="0.25">
      <c r="A1926" s="50"/>
      <c r="B1926" s="8" t="s">
        <v>2012</v>
      </c>
      <c r="C1926" s="8" t="s">
        <v>2013</v>
      </c>
      <c r="D1926" s="8"/>
      <c r="E1926" s="9"/>
      <c r="F1926" s="8" t="s">
        <v>2014</v>
      </c>
      <c r="G1926" s="9"/>
      <c r="H1926" s="8" t="s">
        <v>2015</v>
      </c>
      <c r="I1926" s="8" t="s">
        <v>2016</v>
      </c>
      <c r="J1926" s="8" t="s">
        <v>2017</v>
      </c>
      <c r="K1926" s="5"/>
      <c r="L1926" s="50"/>
      <c r="M1926" s="50"/>
      <c r="N1926" s="50"/>
      <c r="O1926" s="50"/>
      <c r="P1926" s="50"/>
      <c r="Q1926" s="5"/>
      <c r="R1926" s="65"/>
      <c r="AN1926" s="63" t="s">
        <v>5157</v>
      </c>
      <c r="AZ1926" s="37" t="str">
        <f>IFERROR(IF(COUNTA(H1926,I1926,J1926)=3,DATE(J1926,MATCH(I1926,{"Jan";"Feb";"Mar";"Apr";"May";"Jun";"Jul";"Aug";"Sep";"Oct";"Nov";"Dec"},0),H1926),""),"")</f>
        <v/>
      </c>
      <c r="CB1926" s="65"/>
    </row>
    <row r="1927" spans="1:80" x14ac:dyDescent="0.25">
      <c r="A1927" s="50"/>
      <c r="B1927" s="76" t="str">
        <f ca="1">BA1927&amp;BB1927&amp;BC1927&amp;BD1927&amp;BE1927&amp;BF1927&amp;BG1927&amp;BH1927&amp;BI1927&amp;BJ1927&amp;BK1927&amp;BL1927&amp;BM1927</f>
        <v/>
      </c>
      <c r="C1927" s="77"/>
      <c r="D1927" s="77"/>
      <c r="E1927" s="77"/>
      <c r="F1927" s="77"/>
      <c r="G1927" s="77"/>
      <c r="H1927" s="77"/>
      <c r="I1927" s="77"/>
      <c r="J1927" s="77"/>
      <c r="K1927" s="77"/>
      <c r="L1927" s="77"/>
      <c r="M1927" s="77"/>
      <c r="N1927" s="77"/>
      <c r="O1927" s="77"/>
      <c r="P1927" s="77"/>
      <c r="Q1927" s="5"/>
      <c r="R1927" s="65"/>
      <c r="AN1927" s="63" t="s">
        <v>5158</v>
      </c>
      <c r="AZ1927" s="37" t="str">
        <f>IFERROR(IF(COUNTA(H1927,I1927,J1927)=3,DATE(J1927,MATCH(I1927,{"Jan";"Feb";"Mar";"Apr";"May";"Jun";"Jul";"Aug";"Sep";"Oct";"Nov";"Dec"},0),H1927),""),"")</f>
        <v/>
      </c>
      <c r="BA1927" s="37" t="str">
        <f>IF(AND(C1825="",H1925="",C1925&lt;&gt;""),"Please enter a complete visit or assessment date.  ","")</f>
        <v/>
      </c>
      <c r="BB1927" s="37" t="str">
        <f>IF(C1925="","",IF(AND(COUNTA(C1825,D1825,E1825)&gt;1,COUNTA(C1825,D1825,E1825)&lt;3),"Please enter a complete visit date.  ",IF(COUNTA(C1825,D1825,E1825)=0,"",IF(COUNTIF(AN$2:AN$7306,C1825&amp;D1825&amp;E1825)&gt;0,"","Enter a valid visit date.  "))))</f>
        <v/>
      </c>
      <c r="BC1927" s="37" t="str">
        <f>IF(AND(COUNTA(H1925,I1925,J1925)&gt;1,COUNTA(H1925,I1925,J1925)&lt;3),"Please enter a complete assessment date.  ",IF(COUNTA(H1925,I1925,J1925)=0,"",IF(COUNTIF(AN$2:AN$7306,H1925&amp;I1925&amp;J1925)&gt;0,"","Enter a valid assessment date.  ")))</f>
        <v/>
      </c>
      <c r="BD1927" s="37" t="str">
        <f t="shared" ref="BD1927" si="950">IF(AND(C1925="",H1925&amp;I1925&amp;H1925&amp;J1925&lt;&gt;""),"Information on this lesion exists, but no evaluation result is entered.  ","")</f>
        <v/>
      </c>
      <c r="BE1927" s="37" t="str">
        <f ca="1">IF(C1925="","",IF(AZ1825="","",IF(AZ1825&gt;NOW(),"Visit date is in the future.  ","")))</f>
        <v/>
      </c>
      <c r="BF1927" s="37" t="str">
        <f t="shared" ref="BF1927" ca="1" si="951">IF(AZ1925&lt;&gt;"",IF(AZ1925&gt;NOW(),"Assessment date is in the future.  ",""),"")</f>
        <v/>
      </c>
      <c r="BG1927" s="37" t="str">
        <f t="shared" ref="BG1927" si="952">IF(AND(C1925&lt;&gt;"",F1925&lt;&gt;""),"The result cannot be provided if indicated as Not Done.  ","")</f>
        <v/>
      </c>
      <c r="BH1927" s="37" t="str">
        <f>IF(AZ1825="","",IF(AZ1825&lt;=AZ1819,"Visit date is not after visit or assessment dates in the prior visit.  ",""))</f>
        <v/>
      </c>
      <c r="BI1927" s="37" t="str">
        <f>IF(AZ1925&lt;&gt;"",IF(AZ1925&lt;=AZ1819,"Assessment date is not after visit or assessment dates in the prior visit.  ",""),"")</f>
        <v/>
      </c>
      <c r="BJ1927" s="37" t="str">
        <f>IF(AND(C1822="",OR(C1925&lt;&gt;"",F1925&lt;&gt;"")),"The Visit ID is missing.  ","")</f>
        <v/>
      </c>
      <c r="BK1927" s="37" t="str">
        <f>IF(AND(OR(C1925&lt;&gt;"",F1925&lt;&gt;""),C$115=""),"No V0 lesion information exists for this same lesion (if you are adding a NEW lesion, go to New Lesion section).  ","")</f>
        <v/>
      </c>
      <c r="BM1927" s="37" t="str">
        <f>IF(AND(C1925&lt;&gt;"",COUNTIF(AJ$2:AJ$21,C1822)&gt;1),"Visit ID already used.  ","")</f>
        <v/>
      </c>
      <c r="CA1927" s="37" t="str">
        <f ca="1">IF(BA1927&amp;BB1927&amp;BC1927&amp;BD1927&amp;BE1927&amp;BF1927&amp;BG1927&amp;BH1927&amp;BI1927&amp;BJ1927&amp;BK1927&amp;BL1927&amp;BM1927&amp;BN1927&amp;BO1927&amp;BP1927&amp;BQ1927&amp;BR1927&amp;BS1927&amp;BT1927&amp;BU1927&amp;BV1927&amp;BW1927&amp;BX1927&amp;BY1927&amp;BZ1927&lt;&gt;"","V12Issue","V12Clean")</f>
        <v>V12Clean</v>
      </c>
      <c r="CB1927" s="65"/>
    </row>
    <row r="1928" spans="1:80" x14ac:dyDescent="0.25">
      <c r="A1928" s="50"/>
      <c r="B1928" s="77"/>
      <c r="C1928" s="77"/>
      <c r="D1928" s="77"/>
      <c r="E1928" s="77"/>
      <c r="F1928" s="77"/>
      <c r="G1928" s="77"/>
      <c r="H1928" s="77"/>
      <c r="I1928" s="77"/>
      <c r="J1928" s="77"/>
      <c r="K1928" s="77"/>
      <c r="L1928" s="77"/>
      <c r="M1928" s="77"/>
      <c r="N1928" s="77"/>
      <c r="O1928" s="77"/>
      <c r="P1928" s="77"/>
      <c r="Q1928" s="5"/>
      <c r="R1928" s="65"/>
      <c r="AN1928" s="63" t="s">
        <v>5159</v>
      </c>
      <c r="AZ1928" s="37" t="str">
        <f>IFERROR(IF(COUNTA(H1928,I1928,J1928)=3,DATE(J1928,MATCH(I1928,{"Jan";"Feb";"Mar";"Apr";"May";"Jun";"Jul";"Aug";"Sep";"Oct";"Nov";"Dec"},0),H1928),""),"")</f>
        <v/>
      </c>
      <c r="CB1928" s="65"/>
    </row>
    <row r="1929" spans="1:80" x14ac:dyDescent="0.25">
      <c r="A1929" s="50"/>
      <c r="B1929" s="50"/>
      <c r="C1929" s="50"/>
      <c r="D1929" s="50"/>
      <c r="E1929" s="50"/>
      <c r="F1929" s="50"/>
      <c r="G1929" s="50"/>
      <c r="H1929" s="12"/>
      <c r="I1929" s="5"/>
      <c r="J1929" s="5"/>
      <c r="K1929" s="5"/>
      <c r="L1929" s="50"/>
      <c r="M1929" s="50"/>
      <c r="N1929" s="50"/>
      <c r="O1929" s="50"/>
      <c r="P1929" s="50"/>
      <c r="Q1929" s="5"/>
      <c r="R1929" s="65"/>
      <c r="AN1929" s="63" t="s">
        <v>5160</v>
      </c>
      <c r="AZ1929" s="37" t="str">
        <f>IFERROR(IF(COUNTA(H1929,I1929,J1929)=3,DATE(J1929,MATCH(I1929,{"Jan";"Feb";"Mar";"Apr";"May";"Jun";"Jul";"Aug";"Sep";"Oct";"Nov";"Dec"},0),H1929),""),"")</f>
        <v/>
      </c>
      <c r="CB1929" s="65"/>
    </row>
    <row r="1930" spans="1:80" x14ac:dyDescent="0.25">
      <c r="A1930" s="50"/>
      <c r="B1930" s="50"/>
      <c r="C1930" s="50"/>
      <c r="D1930" s="50"/>
      <c r="E1930" s="50"/>
      <c r="F1930" s="50"/>
      <c r="G1930" s="50"/>
      <c r="H1930" s="12" t="s">
        <v>92</v>
      </c>
      <c r="I1930" s="5"/>
      <c r="J1930" s="5"/>
      <c r="K1930" s="5"/>
      <c r="L1930" s="50"/>
      <c r="M1930" s="50"/>
      <c r="N1930" s="50"/>
      <c r="O1930" s="50"/>
      <c r="P1930" s="50"/>
      <c r="Q1930" s="5"/>
      <c r="R1930" s="65"/>
      <c r="AN1930" s="63" t="s">
        <v>5161</v>
      </c>
      <c r="AZ1930" s="37" t="str">
        <f>IFERROR(IF(COUNTA(H1930,I1930,J1930)=3,DATE(J1930,MATCH(I1930,{"Jan";"Feb";"Mar";"Apr";"May";"Jun";"Jul";"Aug";"Sep";"Oct";"Nov";"Dec"},0),H1930),""),"")</f>
        <v/>
      </c>
      <c r="CB1930" s="65"/>
    </row>
    <row r="1931" spans="1:80" x14ac:dyDescent="0.25">
      <c r="A1931" s="50"/>
      <c r="B1931" s="5"/>
      <c r="C1931" s="7" t="s">
        <v>186</v>
      </c>
      <c r="D1931" s="7"/>
      <c r="E1931" s="7"/>
      <c r="F1931" s="7" t="s">
        <v>315</v>
      </c>
      <c r="G1931" s="5"/>
      <c r="H1931" s="7" t="s">
        <v>47</v>
      </c>
      <c r="I1931" s="7" t="s">
        <v>48</v>
      </c>
      <c r="J1931" s="7" t="s">
        <v>49</v>
      </c>
      <c r="K1931" s="5"/>
      <c r="L1931" s="50"/>
      <c r="M1931" s="50"/>
      <c r="N1931" s="50"/>
      <c r="O1931" s="50"/>
      <c r="P1931" s="50"/>
      <c r="Q1931" s="5"/>
      <c r="R1931" s="65"/>
      <c r="AN1931" s="63" t="s">
        <v>5162</v>
      </c>
      <c r="AZ1931" s="37" t="str">
        <f>IFERROR(IF(COUNTA(H1931,I1931,J1931)=3,DATE(J1931,MATCH(I1931,{"Jan";"Feb";"Mar";"Apr";"May";"Jun";"Jul";"Aug";"Sep";"Oct";"Nov";"Dec"},0),H1931),""),"")</f>
        <v/>
      </c>
      <c r="CB1931" s="65"/>
    </row>
    <row r="1932" spans="1:80" x14ac:dyDescent="0.25">
      <c r="A1932" s="50"/>
      <c r="B1932" s="39" t="str">
        <f xml:space="preserve"> C1822&amp;" Non-Target Lesion (NT7)"</f>
        <v>V12 Non-Target Lesion (NT7)</v>
      </c>
      <c r="C1932" s="74"/>
      <c r="D1932" s="75"/>
      <c r="E1932" s="5"/>
      <c r="F1932" s="17"/>
      <c r="G1932" s="5"/>
      <c r="H1932" s="32"/>
      <c r="I1932" s="32"/>
      <c r="J1932" s="32"/>
      <c r="K1932" s="5"/>
      <c r="L1932" s="50"/>
      <c r="M1932" s="50"/>
      <c r="N1932" s="50"/>
      <c r="O1932" s="50"/>
      <c r="P1932" s="50"/>
      <c r="Q1932" s="5"/>
      <c r="R1932" s="65"/>
      <c r="AN1932" s="63" t="s">
        <v>5163</v>
      </c>
      <c r="AZ1932" s="37" t="str">
        <f>IFERROR(IF(COUNTA(H1932,I1932,J1932)=3,DATE(J1932,MATCH(I1932,{"Jan";"Feb";"Mar";"Apr";"May";"Jun";"Jul";"Aug";"Sep";"Oct";"Nov";"Dec"},0),H1932),""),"")</f>
        <v/>
      </c>
      <c r="CB1932" s="65"/>
    </row>
    <row r="1933" spans="1:80" x14ac:dyDescent="0.25">
      <c r="A1933" s="50"/>
      <c r="B1933" s="8" t="s">
        <v>2018</v>
      </c>
      <c r="C1933" s="8" t="s">
        <v>2019</v>
      </c>
      <c r="D1933" s="8"/>
      <c r="E1933" s="9"/>
      <c r="F1933" s="8" t="s">
        <v>2020</v>
      </c>
      <c r="G1933" s="9"/>
      <c r="H1933" s="8" t="s">
        <v>2021</v>
      </c>
      <c r="I1933" s="8" t="s">
        <v>2022</v>
      </c>
      <c r="J1933" s="8" t="s">
        <v>2023</v>
      </c>
      <c r="K1933" s="5"/>
      <c r="L1933" s="50"/>
      <c r="M1933" s="50"/>
      <c r="N1933" s="50"/>
      <c r="O1933" s="50"/>
      <c r="P1933" s="50"/>
      <c r="Q1933" s="5"/>
      <c r="R1933" s="65"/>
      <c r="AN1933" s="63" t="s">
        <v>5164</v>
      </c>
      <c r="AZ1933" s="37" t="str">
        <f>IFERROR(IF(COUNTA(H1933,I1933,J1933)=3,DATE(J1933,MATCH(I1933,{"Jan";"Feb";"Mar";"Apr";"May";"Jun";"Jul";"Aug";"Sep";"Oct";"Nov";"Dec"},0),H1933),""),"")</f>
        <v/>
      </c>
      <c r="CB1933" s="65"/>
    </row>
    <row r="1934" spans="1:80" x14ac:dyDescent="0.25">
      <c r="A1934" s="50"/>
      <c r="B1934" s="76" t="str">
        <f ca="1">BA1934&amp;BB1934&amp;BC1934&amp;BD1934&amp;BE1934&amp;BF1934&amp;BG1934&amp;BH1934&amp;BI1934&amp;BJ1934&amp;BK1934&amp;BL1934&amp;BM1934</f>
        <v/>
      </c>
      <c r="C1934" s="77"/>
      <c r="D1934" s="77"/>
      <c r="E1934" s="77"/>
      <c r="F1934" s="77"/>
      <c r="G1934" s="77"/>
      <c r="H1934" s="77"/>
      <c r="I1934" s="77"/>
      <c r="J1934" s="77"/>
      <c r="K1934" s="77"/>
      <c r="L1934" s="77"/>
      <c r="M1934" s="77"/>
      <c r="N1934" s="77"/>
      <c r="O1934" s="77"/>
      <c r="P1934" s="77"/>
      <c r="Q1934" s="5"/>
      <c r="R1934" s="65"/>
      <c r="AN1934" s="63" t="s">
        <v>5165</v>
      </c>
      <c r="AZ1934" s="37" t="str">
        <f>IFERROR(IF(COUNTA(H1934,I1934,J1934)=3,DATE(J1934,MATCH(I1934,{"Jan";"Feb";"Mar";"Apr";"May";"Jun";"Jul";"Aug";"Sep";"Oct";"Nov";"Dec"},0),H1934),""),"")</f>
        <v/>
      </c>
      <c r="BA1934" s="37" t="str">
        <f>IF(AND(C1825="",H1932="",C1932&lt;&gt;""),"Please enter a complete visit or assessment date.  ","")</f>
        <v/>
      </c>
      <c r="BB1934" s="37" t="str">
        <f>IF(C1932="","",IF(AND(COUNTA(C1825,D1825,E1825)&gt;1,COUNTA(C1825,D1825,E1825)&lt;3),"Please enter a complete visit date.  ",IF(COUNTA(C1825,D1825,E1825)=0,"",IF(COUNTIF(AN$2:AN$7306,C1825&amp;D1825&amp;E1825)&gt;0,"","Enter a valid visit date.  "))))</f>
        <v/>
      </c>
      <c r="BC1934" s="37" t="str">
        <f>IF(AND(COUNTA(H1932,I1932,J1932)&gt;1,COUNTA(H1932,I1932,J1932)&lt;3),"Please enter a complete assessment date.  ",IF(COUNTA(H1932,I1932,J1932)=0,"",IF(COUNTIF(AN$2:AN$7306,H1932&amp;I1932&amp;J1932)&gt;0,"","Enter a valid assessment date.  ")))</f>
        <v/>
      </c>
      <c r="BD1934" s="37" t="str">
        <f t="shared" ref="BD1934" si="953">IF(AND(C1932="",H1932&amp;I1932&amp;H1932&amp;J1932&lt;&gt;""),"Information on this lesion exists, but no evaluation result is entered.  ","")</f>
        <v/>
      </c>
      <c r="BE1934" s="37" t="str">
        <f ca="1">IF(C1932="","",IF(AZ1825="","",IF(AZ1825&gt;NOW(),"Visit date is in the future.  ","")))</f>
        <v/>
      </c>
      <c r="BF1934" s="37" t="str">
        <f t="shared" ref="BF1934" ca="1" si="954">IF(AZ1932&lt;&gt;"",IF(AZ1932&gt;NOW(),"Assessment date is in the future.  ",""),"")</f>
        <v/>
      </c>
      <c r="BG1934" s="37" t="str">
        <f t="shared" ref="BG1934" si="955">IF(AND(C1932&lt;&gt;"",F1932&lt;&gt;""),"The result cannot be provided if indicated as Not Done.  ","")</f>
        <v/>
      </c>
      <c r="BH1934" s="37" t="str">
        <f>IF(AZ1825="","",IF(AZ1825&lt;=AZ1819,"Visit date is not after visit or assessment dates in the prior visit.  ",""))</f>
        <v/>
      </c>
      <c r="BI1934" s="37" t="str">
        <f>IF(AZ1932&lt;&gt;"",IF(AZ1932&lt;=AZ1819,"Assessment date is not after visit or assessment dates in the prior visit.  ",""),"")</f>
        <v/>
      </c>
      <c r="BJ1934" s="37" t="str">
        <f>IF(AND(C1822="",OR(C1932&lt;&gt;"",F1932&lt;&gt;"")),"The Visit ID is missing.  ","")</f>
        <v/>
      </c>
      <c r="BK1934" s="37" t="str">
        <f>IF(AND(OR(C1932&lt;&gt;"",F1932&lt;&gt;""),C$122=""),"No V0 lesion information exists for this same lesion (if you are adding a NEW lesion, go to New Lesion section).  ","")</f>
        <v/>
      </c>
      <c r="BM1934" s="37" t="str">
        <f>IF(AND(C1932&lt;&gt;"",COUNTIF(AJ$2:AJ$21,C1822)&gt;1),"Visit ID already used.  ","")</f>
        <v/>
      </c>
      <c r="CA1934" s="37" t="str">
        <f ca="1">IF(BA1934&amp;BB1934&amp;BC1934&amp;BD1934&amp;BE1934&amp;BF1934&amp;BG1934&amp;BH1934&amp;BI1934&amp;BJ1934&amp;BK1934&amp;BL1934&amp;BM1934&amp;BN1934&amp;BO1934&amp;BP1934&amp;BQ1934&amp;BR1934&amp;BS1934&amp;BT1934&amp;BU1934&amp;BV1934&amp;BW1934&amp;BX1934&amp;BY1934&amp;BZ1934&lt;&gt;"","V12Issue","V12Clean")</f>
        <v>V12Clean</v>
      </c>
      <c r="CB1934" s="65"/>
    </row>
    <row r="1935" spans="1:80" x14ac:dyDescent="0.25">
      <c r="A1935" s="50"/>
      <c r="B1935" s="77"/>
      <c r="C1935" s="77"/>
      <c r="D1935" s="77"/>
      <c r="E1935" s="77"/>
      <c r="F1935" s="77"/>
      <c r="G1935" s="77"/>
      <c r="H1935" s="77"/>
      <c r="I1935" s="77"/>
      <c r="J1935" s="77"/>
      <c r="K1935" s="77"/>
      <c r="L1935" s="77"/>
      <c r="M1935" s="77"/>
      <c r="N1935" s="77"/>
      <c r="O1935" s="77"/>
      <c r="P1935" s="77"/>
      <c r="Q1935" s="5"/>
      <c r="R1935" s="65"/>
      <c r="AN1935" s="63" t="s">
        <v>5166</v>
      </c>
      <c r="AZ1935" s="37" t="str">
        <f>IFERROR(IF(COUNTA(H1935,I1935,J1935)=3,DATE(J1935,MATCH(I1935,{"Jan";"Feb";"Mar";"Apr";"May";"Jun";"Jul";"Aug";"Sep";"Oct";"Nov";"Dec"},0),H1935),""),"")</f>
        <v/>
      </c>
      <c r="CB1935" s="65"/>
    </row>
    <row r="1936" spans="1:80" x14ac:dyDescent="0.25">
      <c r="A1936" s="50"/>
      <c r="B1936" s="50"/>
      <c r="C1936" s="50"/>
      <c r="D1936" s="50"/>
      <c r="E1936" s="50"/>
      <c r="F1936" s="50"/>
      <c r="G1936" s="50"/>
      <c r="H1936" s="12"/>
      <c r="I1936" s="5"/>
      <c r="J1936" s="5"/>
      <c r="K1936" s="5"/>
      <c r="L1936" s="50"/>
      <c r="M1936" s="50"/>
      <c r="N1936" s="50"/>
      <c r="O1936" s="50"/>
      <c r="P1936" s="50"/>
      <c r="Q1936" s="5"/>
      <c r="R1936" s="65"/>
      <c r="AN1936" s="63" t="s">
        <v>5167</v>
      </c>
      <c r="AZ1936" s="37" t="str">
        <f>IFERROR(IF(COUNTA(H1936,I1936,J1936)=3,DATE(J1936,MATCH(I1936,{"Jan";"Feb";"Mar";"Apr";"May";"Jun";"Jul";"Aug";"Sep";"Oct";"Nov";"Dec"},0),H1936),""),"")</f>
        <v/>
      </c>
      <c r="CB1936" s="65"/>
    </row>
    <row r="1937" spans="1:80" x14ac:dyDescent="0.25">
      <c r="A1937" s="50"/>
      <c r="B1937" s="50"/>
      <c r="C1937" s="50"/>
      <c r="D1937" s="50"/>
      <c r="E1937" s="50"/>
      <c r="F1937" s="50"/>
      <c r="G1937" s="50"/>
      <c r="H1937" s="12" t="s">
        <v>92</v>
      </c>
      <c r="I1937" s="5"/>
      <c r="J1937" s="5"/>
      <c r="K1937" s="5"/>
      <c r="L1937" s="50"/>
      <c r="M1937" s="50"/>
      <c r="N1937" s="50"/>
      <c r="O1937" s="50"/>
      <c r="P1937" s="50"/>
      <c r="Q1937" s="5"/>
      <c r="R1937" s="65"/>
      <c r="AN1937" s="63" t="s">
        <v>5168</v>
      </c>
      <c r="AZ1937" s="37" t="str">
        <f>IFERROR(IF(COUNTA(H1937,I1937,J1937)=3,DATE(J1937,MATCH(I1937,{"Jan";"Feb";"Mar";"Apr";"May";"Jun";"Jul";"Aug";"Sep";"Oct";"Nov";"Dec"},0),H1937),""),"")</f>
        <v/>
      </c>
      <c r="CB1937" s="65"/>
    </row>
    <row r="1938" spans="1:80" x14ac:dyDescent="0.25">
      <c r="A1938" s="50"/>
      <c r="B1938" s="5"/>
      <c r="C1938" s="7" t="s">
        <v>186</v>
      </c>
      <c r="D1938" s="7"/>
      <c r="E1938" s="7"/>
      <c r="F1938" s="7" t="s">
        <v>315</v>
      </c>
      <c r="G1938" s="5"/>
      <c r="H1938" s="7" t="s">
        <v>47</v>
      </c>
      <c r="I1938" s="7" t="s">
        <v>48</v>
      </c>
      <c r="J1938" s="7" t="s">
        <v>49</v>
      </c>
      <c r="K1938" s="5"/>
      <c r="L1938" s="50"/>
      <c r="M1938" s="50"/>
      <c r="N1938" s="50"/>
      <c r="O1938" s="50"/>
      <c r="P1938" s="50"/>
      <c r="Q1938" s="5"/>
      <c r="R1938" s="65"/>
      <c r="AN1938" s="63" t="s">
        <v>5169</v>
      </c>
      <c r="AZ1938" s="37" t="str">
        <f>IFERROR(IF(COUNTA(H1938,I1938,J1938)=3,DATE(J1938,MATCH(I1938,{"Jan";"Feb";"Mar";"Apr";"May";"Jun";"Jul";"Aug";"Sep";"Oct";"Nov";"Dec"},0),H1938),""),"")</f>
        <v/>
      </c>
      <c r="CB1938" s="65"/>
    </row>
    <row r="1939" spans="1:80" x14ac:dyDescent="0.25">
      <c r="A1939" s="50"/>
      <c r="B1939" s="39" t="str">
        <f xml:space="preserve"> C1822&amp;" Non-Target Lesion (NT8)"</f>
        <v>V12 Non-Target Lesion (NT8)</v>
      </c>
      <c r="C1939" s="74"/>
      <c r="D1939" s="75"/>
      <c r="E1939" s="5"/>
      <c r="F1939" s="17"/>
      <c r="G1939" s="5"/>
      <c r="H1939" s="32"/>
      <c r="I1939" s="32"/>
      <c r="J1939" s="32"/>
      <c r="K1939" s="5"/>
      <c r="L1939" s="50"/>
      <c r="M1939" s="50"/>
      <c r="N1939" s="50"/>
      <c r="O1939" s="50"/>
      <c r="P1939" s="50"/>
      <c r="Q1939" s="5"/>
      <c r="R1939" s="65"/>
      <c r="AN1939" s="63" t="s">
        <v>5170</v>
      </c>
      <c r="AZ1939" s="37" t="str">
        <f>IFERROR(IF(COUNTA(H1939,I1939,J1939)=3,DATE(J1939,MATCH(I1939,{"Jan";"Feb";"Mar";"Apr";"May";"Jun";"Jul";"Aug";"Sep";"Oct";"Nov";"Dec"},0),H1939),""),"")</f>
        <v/>
      </c>
      <c r="CB1939" s="65"/>
    </row>
    <row r="1940" spans="1:80" x14ac:dyDescent="0.25">
      <c r="A1940" s="50"/>
      <c r="B1940" s="8" t="s">
        <v>2024</v>
      </c>
      <c r="C1940" s="8" t="s">
        <v>2025</v>
      </c>
      <c r="D1940" s="8"/>
      <c r="E1940" s="9"/>
      <c r="F1940" s="8" t="s">
        <v>2026</v>
      </c>
      <c r="G1940" s="9"/>
      <c r="H1940" s="8" t="s">
        <v>2027</v>
      </c>
      <c r="I1940" s="8" t="s">
        <v>2028</v>
      </c>
      <c r="J1940" s="8" t="s">
        <v>2029</v>
      </c>
      <c r="K1940" s="5"/>
      <c r="L1940" s="50"/>
      <c r="M1940" s="50"/>
      <c r="N1940" s="50"/>
      <c r="O1940" s="50"/>
      <c r="P1940" s="50"/>
      <c r="Q1940" s="5"/>
      <c r="R1940" s="65"/>
      <c r="AN1940" s="63" t="s">
        <v>5171</v>
      </c>
      <c r="AZ1940" s="37" t="str">
        <f>IFERROR(IF(COUNTA(H1940,I1940,J1940)=3,DATE(J1940,MATCH(I1940,{"Jan";"Feb";"Mar";"Apr";"May";"Jun";"Jul";"Aug";"Sep";"Oct";"Nov";"Dec"},0),H1940),""),"")</f>
        <v/>
      </c>
      <c r="CB1940" s="65"/>
    </row>
    <row r="1941" spans="1:80" x14ac:dyDescent="0.25">
      <c r="A1941" s="50"/>
      <c r="B1941" s="76" t="str">
        <f ca="1">BA1941&amp;BB1941&amp;BC1941&amp;BD1941&amp;BE1941&amp;BF1941&amp;BG1941&amp;BH1941&amp;BI1941&amp;BJ1941&amp;BK1941&amp;BL1941&amp;BM1941</f>
        <v/>
      </c>
      <c r="C1941" s="77"/>
      <c r="D1941" s="77"/>
      <c r="E1941" s="77"/>
      <c r="F1941" s="77"/>
      <c r="G1941" s="77"/>
      <c r="H1941" s="77"/>
      <c r="I1941" s="77"/>
      <c r="J1941" s="77"/>
      <c r="K1941" s="77"/>
      <c r="L1941" s="77"/>
      <c r="M1941" s="77"/>
      <c r="N1941" s="77"/>
      <c r="O1941" s="77"/>
      <c r="P1941" s="77"/>
      <c r="Q1941" s="5"/>
      <c r="R1941" s="65"/>
      <c r="AN1941" s="63" t="s">
        <v>5172</v>
      </c>
      <c r="AZ1941" s="37" t="str">
        <f>IFERROR(IF(COUNTA(H1941,I1941,J1941)=3,DATE(J1941,MATCH(I1941,{"Jan";"Feb";"Mar";"Apr";"May";"Jun";"Jul";"Aug";"Sep";"Oct";"Nov";"Dec"},0),H1941),""),"")</f>
        <v/>
      </c>
      <c r="BA1941" s="37" t="str">
        <f>IF(AND(C1825="",H1939="",C1939&lt;&gt;""),"Please enter a complete visit or assessment date.  ","")</f>
        <v/>
      </c>
      <c r="BB1941" s="37" t="str">
        <f>IF(C1939="","",IF(AND(COUNTA(C1825,D1825,E1825)&gt;1,COUNTA(C1825,D1825,E1825)&lt;3),"Please enter a complete visit date.  ",IF(COUNTA(C1825,D1825,E1825)=0,"",IF(COUNTIF(AN$2:AN$7306,C1825&amp;D1825&amp;E1825)&gt;0,"","Enter a valid visit date.  "))))</f>
        <v/>
      </c>
      <c r="BC1941" s="37" t="str">
        <f>IF(AND(COUNTA(H1939,I1939,J1939)&gt;1,COUNTA(H1939,I1939,J1939)&lt;3),"Please enter a complete assessment date.  ",IF(COUNTA(H1939,I1939,J1939)=0,"",IF(COUNTIF(AN$2:AN$7306,H1939&amp;I1939&amp;J1939)&gt;0,"","Enter a valid assessment date.  ")))</f>
        <v/>
      </c>
      <c r="BD1941" s="37" t="str">
        <f t="shared" ref="BD1941" si="956">IF(AND(C1939="",H1939&amp;I1939&amp;H1939&amp;J1939&lt;&gt;""),"Information on this lesion exists, but no evaluation result is entered.  ","")</f>
        <v/>
      </c>
      <c r="BE1941" s="37" t="str">
        <f ca="1">IF(C1939="","",IF(AZ1825="","",IF(AZ1825&gt;NOW(),"Visit date is in the future.  ","")))</f>
        <v/>
      </c>
      <c r="BF1941" s="37" t="str">
        <f t="shared" ref="BF1941" ca="1" si="957">IF(AZ1939&lt;&gt;"",IF(AZ1939&gt;NOW(),"Assessment date is in the future.  ",""),"")</f>
        <v/>
      </c>
      <c r="BG1941" s="37" t="str">
        <f t="shared" ref="BG1941" si="958">IF(AND(C1939&lt;&gt;"",F1939&lt;&gt;""),"The result cannot be provided if indicated as Not Done.  ","")</f>
        <v/>
      </c>
      <c r="BH1941" s="37" t="str">
        <f>IF(AZ1825="","",IF(AZ1825&lt;=AZ1819,"Visit date is not after visit or assessment dates in the prior visit.  ",""))</f>
        <v/>
      </c>
      <c r="BI1941" s="37" t="str">
        <f>IF(AZ1939&lt;&gt;"",IF(AZ1939&lt;=AZ1819,"Assessment date is not after visit or assessment dates in the prior visit.  ",""),"")</f>
        <v/>
      </c>
      <c r="BJ1941" s="37" t="str">
        <f>IF(AND(C1822="",OR(C1939&lt;&gt;"",F1939&lt;&gt;"")),"The Visit ID is missing.  ","")</f>
        <v/>
      </c>
      <c r="BK1941" s="37" t="str">
        <f>IF(AND(OR(C1939&lt;&gt;"",F1939&lt;&gt;""),C$129=""),"No V0 lesion information exists for this same lesion (if you are adding a NEW lesion, go to New Lesion section).  ","")</f>
        <v/>
      </c>
      <c r="BM1941" s="37" t="str">
        <f>IF(AND(C1939&lt;&gt;"",COUNTIF(AJ$2:AJ$21,C1822)&gt;1),"Visit ID already used.  ","")</f>
        <v/>
      </c>
      <c r="CA1941" s="37" t="str">
        <f ca="1">IF(BA1941&amp;BB1941&amp;BC1941&amp;BD1941&amp;BE1941&amp;BF1941&amp;BG1941&amp;BH1941&amp;BI1941&amp;BJ1941&amp;BK1941&amp;BL1941&amp;BM1941&amp;BN1941&amp;BO1941&amp;BP1941&amp;BQ1941&amp;BR1941&amp;BS1941&amp;BT1941&amp;BU1941&amp;BV1941&amp;BW1941&amp;BX1941&amp;BY1941&amp;BZ1941&lt;&gt;"","V12Issue","V12Clean")</f>
        <v>V12Clean</v>
      </c>
      <c r="CB1941" s="65"/>
    </row>
    <row r="1942" spans="1:80" x14ac:dyDescent="0.25">
      <c r="A1942" s="50"/>
      <c r="B1942" s="77"/>
      <c r="C1942" s="77"/>
      <c r="D1942" s="77"/>
      <c r="E1942" s="77"/>
      <c r="F1942" s="77"/>
      <c r="G1942" s="77"/>
      <c r="H1942" s="77"/>
      <c r="I1942" s="77"/>
      <c r="J1942" s="77"/>
      <c r="K1942" s="77"/>
      <c r="L1942" s="77"/>
      <c r="M1942" s="77"/>
      <c r="N1942" s="77"/>
      <c r="O1942" s="77"/>
      <c r="P1942" s="77"/>
      <c r="Q1942" s="5"/>
      <c r="R1942" s="65"/>
      <c r="AN1942" s="63" t="s">
        <v>5173</v>
      </c>
      <c r="AZ1942" s="37" t="str">
        <f>IFERROR(IF(COUNTA(H1942,I1942,J1942)=3,DATE(J1942,MATCH(I1942,{"Jan";"Feb";"Mar";"Apr";"May";"Jun";"Jul";"Aug";"Sep";"Oct";"Nov";"Dec"},0),H1942),""),"")</f>
        <v/>
      </c>
      <c r="CB1942" s="65"/>
    </row>
    <row r="1943" spans="1:80" x14ac:dyDescent="0.25">
      <c r="A1943" s="50"/>
      <c r="B1943" s="50"/>
      <c r="C1943" s="50"/>
      <c r="D1943" s="50"/>
      <c r="E1943" s="50"/>
      <c r="F1943" s="50"/>
      <c r="G1943" s="50"/>
      <c r="H1943" s="12"/>
      <c r="I1943" s="5"/>
      <c r="J1943" s="5"/>
      <c r="K1943" s="5"/>
      <c r="L1943" s="50"/>
      <c r="M1943" s="50"/>
      <c r="N1943" s="50"/>
      <c r="O1943" s="50"/>
      <c r="P1943" s="50"/>
      <c r="Q1943" s="5"/>
      <c r="R1943" s="65"/>
      <c r="AN1943" s="63" t="s">
        <v>5174</v>
      </c>
      <c r="AZ1943" s="37" t="str">
        <f>IFERROR(IF(COUNTA(H1943,I1943,J1943)=3,DATE(J1943,MATCH(I1943,{"Jan";"Feb";"Mar";"Apr";"May";"Jun";"Jul";"Aug";"Sep";"Oct";"Nov";"Dec"},0),H1943),""),"")</f>
        <v/>
      </c>
      <c r="CB1943" s="65"/>
    </row>
    <row r="1944" spans="1:80" x14ac:dyDescent="0.25">
      <c r="A1944" s="50"/>
      <c r="B1944" s="50"/>
      <c r="C1944" s="50"/>
      <c r="D1944" s="50"/>
      <c r="E1944" s="50"/>
      <c r="F1944" s="50"/>
      <c r="G1944" s="50"/>
      <c r="H1944" s="12" t="s">
        <v>92</v>
      </c>
      <c r="I1944" s="5"/>
      <c r="J1944" s="5"/>
      <c r="K1944" s="5"/>
      <c r="L1944" s="50"/>
      <c r="M1944" s="50"/>
      <c r="N1944" s="50"/>
      <c r="O1944" s="50"/>
      <c r="P1944" s="50"/>
      <c r="Q1944" s="5"/>
      <c r="R1944" s="65"/>
      <c r="AN1944" s="63" t="s">
        <v>5175</v>
      </c>
      <c r="AZ1944" s="37" t="str">
        <f>IFERROR(IF(COUNTA(H1944,I1944,J1944)=3,DATE(J1944,MATCH(I1944,{"Jan";"Feb";"Mar";"Apr";"May";"Jun";"Jul";"Aug";"Sep";"Oct";"Nov";"Dec"},0),H1944),""),"")</f>
        <v/>
      </c>
      <c r="CB1944" s="65"/>
    </row>
    <row r="1945" spans="1:80" x14ac:dyDescent="0.25">
      <c r="A1945" s="50"/>
      <c r="B1945" s="5"/>
      <c r="C1945" s="7" t="s">
        <v>186</v>
      </c>
      <c r="D1945" s="7"/>
      <c r="E1945" s="7"/>
      <c r="F1945" s="7" t="s">
        <v>315</v>
      </c>
      <c r="G1945" s="5"/>
      <c r="H1945" s="7" t="s">
        <v>47</v>
      </c>
      <c r="I1945" s="7" t="s">
        <v>48</v>
      </c>
      <c r="J1945" s="7" t="s">
        <v>49</v>
      </c>
      <c r="K1945" s="5"/>
      <c r="L1945" s="50"/>
      <c r="M1945" s="50"/>
      <c r="N1945" s="50"/>
      <c r="O1945" s="50"/>
      <c r="P1945" s="50"/>
      <c r="Q1945" s="5"/>
      <c r="R1945" s="65"/>
      <c r="AN1945" s="63" t="s">
        <v>5176</v>
      </c>
      <c r="AZ1945" s="37" t="str">
        <f>IFERROR(IF(COUNTA(H1945,I1945,J1945)=3,DATE(J1945,MATCH(I1945,{"Jan";"Feb";"Mar";"Apr";"May";"Jun";"Jul";"Aug";"Sep";"Oct";"Nov";"Dec"},0),H1945),""),"")</f>
        <v/>
      </c>
      <c r="CB1945" s="65"/>
    </row>
    <row r="1946" spans="1:80" x14ac:dyDescent="0.25">
      <c r="A1946" s="50"/>
      <c r="B1946" s="39" t="str">
        <f xml:space="preserve"> C1822&amp;" Non-Target Lesion (NT9)"</f>
        <v>V12 Non-Target Lesion (NT9)</v>
      </c>
      <c r="C1946" s="74"/>
      <c r="D1946" s="75"/>
      <c r="E1946" s="5"/>
      <c r="F1946" s="17"/>
      <c r="G1946" s="5"/>
      <c r="H1946" s="32"/>
      <c r="I1946" s="32"/>
      <c r="J1946" s="32"/>
      <c r="K1946" s="5"/>
      <c r="L1946" s="50"/>
      <c r="M1946" s="50"/>
      <c r="N1946" s="50"/>
      <c r="O1946" s="50"/>
      <c r="P1946" s="50"/>
      <c r="Q1946" s="5"/>
      <c r="R1946" s="65"/>
      <c r="AN1946" s="63" t="s">
        <v>5177</v>
      </c>
      <c r="AZ1946" s="37" t="str">
        <f>IFERROR(IF(COUNTA(H1946,I1946,J1946)=3,DATE(J1946,MATCH(I1946,{"Jan";"Feb";"Mar";"Apr";"May";"Jun";"Jul";"Aug";"Sep";"Oct";"Nov";"Dec"},0),H1946),""),"")</f>
        <v/>
      </c>
      <c r="CB1946" s="65"/>
    </row>
    <row r="1947" spans="1:80" x14ac:dyDescent="0.25">
      <c r="A1947" s="50"/>
      <c r="B1947" s="8" t="s">
        <v>2030</v>
      </c>
      <c r="C1947" s="8" t="s">
        <v>2031</v>
      </c>
      <c r="D1947" s="8"/>
      <c r="E1947" s="9"/>
      <c r="F1947" s="8" t="s">
        <v>2032</v>
      </c>
      <c r="G1947" s="9"/>
      <c r="H1947" s="8" t="s">
        <v>2033</v>
      </c>
      <c r="I1947" s="8" t="s">
        <v>2034</v>
      </c>
      <c r="J1947" s="8" t="s">
        <v>2035</v>
      </c>
      <c r="K1947" s="5"/>
      <c r="L1947" s="50"/>
      <c r="M1947" s="50"/>
      <c r="N1947" s="50"/>
      <c r="O1947" s="50"/>
      <c r="P1947" s="50"/>
      <c r="Q1947" s="5"/>
      <c r="R1947" s="65"/>
      <c r="AN1947" s="63" t="s">
        <v>5178</v>
      </c>
      <c r="AZ1947" s="37" t="str">
        <f>IFERROR(IF(COUNTA(H1947,I1947,J1947)=3,DATE(J1947,MATCH(I1947,{"Jan";"Feb";"Mar";"Apr";"May";"Jun";"Jul";"Aug";"Sep";"Oct";"Nov";"Dec"},0),H1947),""),"")</f>
        <v/>
      </c>
      <c r="CB1947" s="65"/>
    </row>
    <row r="1948" spans="1:80" x14ac:dyDescent="0.25">
      <c r="A1948" s="50"/>
      <c r="B1948" s="76" t="str">
        <f ca="1">BA1948&amp;BB1948&amp;BC1948&amp;BD1948&amp;BE1948&amp;BF1948&amp;BG1948&amp;BH1948&amp;BI1948&amp;BJ1948&amp;BK1948&amp;BL1948&amp;BM1948</f>
        <v/>
      </c>
      <c r="C1948" s="77"/>
      <c r="D1948" s="77"/>
      <c r="E1948" s="77"/>
      <c r="F1948" s="77"/>
      <c r="G1948" s="77"/>
      <c r="H1948" s="77"/>
      <c r="I1948" s="77"/>
      <c r="J1948" s="77"/>
      <c r="K1948" s="77"/>
      <c r="L1948" s="77"/>
      <c r="M1948" s="77"/>
      <c r="N1948" s="77"/>
      <c r="O1948" s="77"/>
      <c r="P1948" s="77"/>
      <c r="Q1948" s="5"/>
      <c r="R1948" s="65"/>
      <c r="AN1948" s="63" t="s">
        <v>5179</v>
      </c>
      <c r="AZ1948" s="37" t="str">
        <f>IFERROR(IF(COUNTA(H1948,I1948,J1948)=3,DATE(J1948,MATCH(I1948,{"Jan";"Feb";"Mar";"Apr";"May";"Jun";"Jul";"Aug";"Sep";"Oct";"Nov";"Dec"},0),H1948),""),"")</f>
        <v/>
      </c>
      <c r="BA1948" s="37" t="str">
        <f>IF(AND(C1825="",H1946="",C1946&lt;&gt;""),"Please enter a complete visit or assessment date.  ","")</f>
        <v/>
      </c>
      <c r="BB1948" s="37" t="str">
        <f>IF(C1946="","",IF(AND(COUNTA(C1825,D1825,E1825)&gt;1,COUNTA(C1825,D1825,E1825)&lt;3),"Please enter a complete visit date.  ",IF(COUNTA(C1825,D1825,E1825)=0,"",IF(COUNTIF(AN$2:AN$7306,C1825&amp;D1825&amp;E1825)&gt;0,"","Enter a valid visit date.  "))))</f>
        <v/>
      </c>
      <c r="BC1948" s="37" t="str">
        <f>IF(AND(COUNTA(H1946,I1946,J1946)&gt;1,COUNTA(H1946,I1946,J1946)&lt;3),"Please enter a complete assessment date.  ",IF(COUNTA(H1946,I1946,J1946)=0,"",IF(COUNTIF(AN$2:AN$7306,H1946&amp;I1946&amp;J1946)&gt;0,"","Enter a valid assessment date.  ")))</f>
        <v/>
      </c>
      <c r="BD1948" s="37" t="str">
        <f t="shared" ref="BD1948" si="959">IF(AND(C1946="",H1946&amp;I1946&amp;H1946&amp;J1946&lt;&gt;""),"Information on this lesion exists, but no evaluation result is entered.  ","")</f>
        <v/>
      </c>
      <c r="BE1948" s="37" t="str">
        <f ca="1">IF(C1946="","",IF(AZ1825="","",IF(AZ1825&gt;NOW(),"Visit date is in the future.  ","")))</f>
        <v/>
      </c>
      <c r="BF1948" s="37" t="str">
        <f t="shared" ref="BF1948" ca="1" si="960">IF(AZ1946&lt;&gt;"",IF(AZ1946&gt;NOW(),"Assessment date is in the future.  ",""),"")</f>
        <v/>
      </c>
      <c r="BG1948" s="37" t="str">
        <f t="shared" ref="BG1948" si="961">IF(AND(C1946&lt;&gt;"",F1946&lt;&gt;""),"The result cannot be provided if indicated as Not Done.  ","")</f>
        <v/>
      </c>
      <c r="BH1948" s="37" t="str">
        <f>IF(AZ1825="","",IF(AZ1825&lt;=AZ1819,"Visit date is not after visit or assessment dates in the prior visit.  ",""))</f>
        <v/>
      </c>
      <c r="BI1948" s="37" t="str">
        <f>IF(AZ1946&lt;&gt;"",IF(AZ1946&lt;=AZ1819,"Assessment date is not after visit or assessment dates in the prior visit.  ",""),"")</f>
        <v/>
      </c>
      <c r="BJ1948" s="37" t="str">
        <f>IF(AND(C1822="",OR(C1946&lt;&gt;"",F1946&lt;&gt;"")),"The Visit ID is missing.  ","")</f>
        <v/>
      </c>
      <c r="BK1948" s="37" t="str">
        <f>IF(AND(OR(C1946&lt;&gt;"",F1946&lt;&gt;""),C$136=""),"No V0 lesion information exists for this same lesion (if you are adding a NEW lesion, go to New Lesion section).  ","")</f>
        <v/>
      </c>
      <c r="BM1948" s="37" t="str">
        <f>IF(AND(C1946&lt;&gt;"",COUNTIF(AJ$2:AJ$21,C1822)&gt;1),"Visit ID already used.  ","")</f>
        <v/>
      </c>
      <c r="CA1948" s="37" t="str">
        <f ca="1">IF(BA1948&amp;BB1948&amp;BC1948&amp;BD1948&amp;BE1948&amp;BF1948&amp;BG1948&amp;BH1948&amp;BI1948&amp;BJ1948&amp;BK1948&amp;BL1948&amp;BM1948&amp;BN1948&amp;BO1948&amp;BP1948&amp;BQ1948&amp;BR1948&amp;BS1948&amp;BT1948&amp;BU1948&amp;BV1948&amp;BW1948&amp;BX1948&amp;BY1948&amp;BZ1948&lt;&gt;"","V12Issue","V12Clean")</f>
        <v>V12Clean</v>
      </c>
      <c r="CB1948" s="65"/>
    </row>
    <row r="1949" spans="1:80" x14ac:dyDescent="0.25">
      <c r="A1949" s="50"/>
      <c r="B1949" s="77"/>
      <c r="C1949" s="77"/>
      <c r="D1949" s="77"/>
      <c r="E1949" s="77"/>
      <c r="F1949" s="77"/>
      <c r="G1949" s="77"/>
      <c r="H1949" s="77"/>
      <c r="I1949" s="77"/>
      <c r="J1949" s="77"/>
      <c r="K1949" s="77"/>
      <c r="L1949" s="77"/>
      <c r="M1949" s="77"/>
      <c r="N1949" s="77"/>
      <c r="O1949" s="77"/>
      <c r="P1949" s="77"/>
      <c r="Q1949" s="5"/>
      <c r="R1949" s="65"/>
      <c r="AN1949" s="63" t="s">
        <v>5180</v>
      </c>
      <c r="AZ1949" s="37" t="str">
        <f>IFERROR(IF(COUNTA(H1949,I1949,J1949)=3,DATE(J1949,MATCH(I1949,{"Jan";"Feb";"Mar";"Apr";"May";"Jun";"Jul";"Aug";"Sep";"Oct";"Nov";"Dec"},0),H1949),""),"")</f>
        <v/>
      </c>
      <c r="CB1949" s="65"/>
    </row>
    <row r="1950" spans="1:80" x14ac:dyDescent="0.25">
      <c r="A1950" s="50"/>
      <c r="B1950" s="50"/>
      <c r="C1950" s="50"/>
      <c r="D1950" s="50"/>
      <c r="E1950" s="50"/>
      <c r="F1950" s="50"/>
      <c r="G1950" s="50"/>
      <c r="H1950" s="12"/>
      <c r="I1950" s="5"/>
      <c r="J1950" s="5"/>
      <c r="K1950" s="5"/>
      <c r="L1950" s="50"/>
      <c r="M1950" s="50"/>
      <c r="N1950" s="50"/>
      <c r="O1950" s="50"/>
      <c r="P1950" s="50"/>
      <c r="Q1950" s="5"/>
      <c r="R1950" s="65"/>
      <c r="AN1950" s="63" t="s">
        <v>5181</v>
      </c>
      <c r="AZ1950" s="37" t="str">
        <f>IFERROR(IF(COUNTA(H1950,I1950,J1950)=3,DATE(J1950,MATCH(I1950,{"Jan";"Feb";"Mar";"Apr";"May";"Jun";"Jul";"Aug";"Sep";"Oct";"Nov";"Dec"},0),H1950),""),"")</f>
        <v/>
      </c>
      <c r="CB1950" s="65"/>
    </row>
    <row r="1951" spans="1:80" x14ac:dyDescent="0.25">
      <c r="A1951" s="50"/>
      <c r="B1951" s="50"/>
      <c r="C1951" s="50"/>
      <c r="D1951" s="50"/>
      <c r="E1951" s="50"/>
      <c r="F1951" s="50"/>
      <c r="G1951" s="50"/>
      <c r="H1951" s="12" t="s">
        <v>92</v>
      </c>
      <c r="I1951" s="5"/>
      <c r="J1951" s="5"/>
      <c r="K1951" s="5"/>
      <c r="L1951" s="50"/>
      <c r="M1951" s="50"/>
      <c r="N1951" s="50"/>
      <c r="O1951" s="50"/>
      <c r="P1951" s="50"/>
      <c r="Q1951" s="5"/>
      <c r="R1951" s="65"/>
      <c r="AN1951" s="63" t="s">
        <v>5182</v>
      </c>
      <c r="AZ1951" s="37" t="str">
        <f>IFERROR(IF(COUNTA(H1951,I1951,J1951)=3,DATE(J1951,MATCH(I1951,{"Jan";"Feb";"Mar";"Apr";"May";"Jun";"Jul";"Aug";"Sep";"Oct";"Nov";"Dec"},0),H1951),""),"")</f>
        <v/>
      </c>
      <c r="CB1951" s="65"/>
    </row>
    <row r="1952" spans="1:80" x14ac:dyDescent="0.25">
      <c r="A1952" s="50"/>
      <c r="B1952" s="5"/>
      <c r="C1952" s="7" t="s">
        <v>186</v>
      </c>
      <c r="D1952" s="7"/>
      <c r="E1952" s="7"/>
      <c r="F1952" s="7" t="s">
        <v>315</v>
      </c>
      <c r="G1952" s="5"/>
      <c r="H1952" s="7" t="s">
        <v>47</v>
      </c>
      <c r="I1952" s="7" t="s">
        <v>48</v>
      </c>
      <c r="J1952" s="7" t="s">
        <v>49</v>
      </c>
      <c r="K1952" s="5"/>
      <c r="L1952" s="50"/>
      <c r="M1952" s="50"/>
      <c r="N1952" s="50"/>
      <c r="O1952" s="5"/>
      <c r="P1952" s="5"/>
      <c r="Q1952" s="5"/>
      <c r="R1952" s="65"/>
      <c r="AN1952" s="63" t="s">
        <v>5183</v>
      </c>
      <c r="AZ1952" s="37" t="str">
        <f>IFERROR(IF(COUNTA(H1952,I1952,J1952)=3,DATE(J1952,MATCH(I1952,{"Jan";"Feb";"Mar";"Apr";"May";"Jun";"Jul";"Aug";"Sep";"Oct";"Nov";"Dec"},0),H1952),""),"")</f>
        <v/>
      </c>
      <c r="CB1952" s="65"/>
    </row>
    <row r="1953" spans="1:80" x14ac:dyDescent="0.25">
      <c r="A1953" s="50"/>
      <c r="B1953" s="39" t="str">
        <f xml:space="preserve"> C1822&amp;" Non-Target Lesion (NT10)"</f>
        <v>V12 Non-Target Lesion (NT10)</v>
      </c>
      <c r="C1953" s="74"/>
      <c r="D1953" s="75"/>
      <c r="E1953" s="5"/>
      <c r="F1953" s="17"/>
      <c r="G1953" s="5"/>
      <c r="H1953" s="32"/>
      <c r="I1953" s="32"/>
      <c r="J1953" s="32"/>
      <c r="K1953" s="5"/>
      <c r="L1953" s="50"/>
      <c r="M1953" s="50"/>
      <c r="N1953" s="50"/>
      <c r="O1953" s="5"/>
      <c r="P1953" s="5"/>
      <c r="Q1953" s="5"/>
      <c r="R1953" s="65"/>
      <c r="AN1953" s="63" t="s">
        <v>5184</v>
      </c>
      <c r="AZ1953" s="37" t="str">
        <f>IFERROR(IF(COUNTA(H1953,I1953,J1953)=3,DATE(J1953,MATCH(I1953,{"Jan";"Feb";"Mar";"Apr";"May";"Jun";"Jul";"Aug";"Sep";"Oct";"Nov";"Dec"},0),H1953),""),"")</f>
        <v/>
      </c>
      <c r="CB1953" s="65"/>
    </row>
    <row r="1954" spans="1:80" x14ac:dyDescent="0.25">
      <c r="A1954" s="50"/>
      <c r="B1954" s="8" t="s">
        <v>2036</v>
      </c>
      <c r="C1954" s="8" t="s">
        <v>2037</v>
      </c>
      <c r="D1954" s="8"/>
      <c r="E1954" s="9"/>
      <c r="F1954" s="8" t="s">
        <v>2038</v>
      </c>
      <c r="G1954" s="9"/>
      <c r="H1954" s="8" t="s">
        <v>2039</v>
      </c>
      <c r="I1954" s="8" t="s">
        <v>2040</v>
      </c>
      <c r="J1954" s="8" t="s">
        <v>2041</v>
      </c>
      <c r="K1954" s="5"/>
      <c r="L1954" s="50"/>
      <c r="M1954" s="50"/>
      <c r="N1954" s="50"/>
      <c r="O1954" s="5"/>
      <c r="P1954" s="5"/>
      <c r="Q1954" s="5"/>
      <c r="R1954" s="65"/>
      <c r="AN1954" s="63" t="s">
        <v>5185</v>
      </c>
      <c r="AZ1954" s="37" t="str">
        <f>IFERROR(IF(COUNTA(H1954,I1954,J1954)=3,DATE(J1954,MATCH(I1954,{"Jan";"Feb";"Mar";"Apr";"May";"Jun";"Jul";"Aug";"Sep";"Oct";"Nov";"Dec"},0),H1954),""),"")</f>
        <v/>
      </c>
      <c r="CB1954" s="65"/>
    </row>
    <row r="1955" spans="1:80" x14ac:dyDescent="0.25">
      <c r="A1955" s="50"/>
      <c r="B1955" s="76" t="str">
        <f ca="1">BA1955&amp;BB1955&amp;BC1955&amp;BD1955&amp;BE1955&amp;BF1955&amp;BG1955&amp;BH1955&amp;BI1955&amp;BJ1955&amp;BK1955&amp;BL1955&amp;BM1955</f>
        <v/>
      </c>
      <c r="C1955" s="77"/>
      <c r="D1955" s="77"/>
      <c r="E1955" s="77"/>
      <c r="F1955" s="77"/>
      <c r="G1955" s="77"/>
      <c r="H1955" s="77"/>
      <c r="I1955" s="77"/>
      <c r="J1955" s="77"/>
      <c r="K1955" s="77"/>
      <c r="L1955" s="77"/>
      <c r="M1955" s="77"/>
      <c r="N1955" s="77"/>
      <c r="O1955" s="77"/>
      <c r="P1955" s="77"/>
      <c r="Q1955" s="5"/>
      <c r="R1955" s="65"/>
      <c r="AN1955" s="63" t="s">
        <v>5186</v>
      </c>
      <c r="AZ1955" s="37" t="str">
        <f>IFERROR(IF(COUNTA(H1955,I1955,J1955)=3,DATE(J1955,MATCH(I1955,{"Jan";"Feb";"Mar";"Apr";"May";"Jun";"Jul";"Aug";"Sep";"Oct";"Nov";"Dec"},0),H1955),""),"")</f>
        <v/>
      </c>
      <c r="BA1955" s="37" t="str">
        <f>IF(AND(C1825="",H1953="",C1953&lt;&gt;""),"Please enter a complete visit or assessment date.  ","")</f>
        <v/>
      </c>
      <c r="BB1955" s="37" t="str">
        <f>IF(C1953="","",IF(AND(COUNTA(C1825,D1825,E1825)&gt;1,COUNTA(C1825,D1825,E1825)&lt;3),"Please enter a complete visit date.  ",IF(COUNTA(C1825,D1825,E1825)=0,"",IF(COUNTIF(AN$2:AN$7306,C1825&amp;D1825&amp;E1825)&gt;0,"","Enter a valid visit date.  "))))</f>
        <v/>
      </c>
      <c r="BC1955" s="37" t="str">
        <f>IF(AND(COUNTA(H1953,I1953,J1953)&gt;1,COUNTA(H1953,I1953,J1953)&lt;3),"Please enter a complete assessment date.  ",IF(COUNTA(H1953,I1953,J1953)=0,"",IF(COUNTIF(AN$2:AN$7306,H1953&amp;I1953&amp;J1953)&gt;0,"","Enter a valid assessment date.  ")))</f>
        <v/>
      </c>
      <c r="BD1955" s="37" t="str">
        <f t="shared" ref="BD1955" si="962">IF(AND(C1953="",H1953&amp;I1953&amp;H1953&amp;J1953&lt;&gt;""),"Information on this lesion exists, but no evaluation result is entered.  ","")</f>
        <v/>
      </c>
      <c r="BE1955" s="37" t="str">
        <f ca="1">IF(C1953="","",IF(AZ1825="","",IF(AZ1825&gt;NOW(),"Visit date is in the future.  ","")))</f>
        <v/>
      </c>
      <c r="BF1955" s="37" t="str">
        <f t="shared" ref="BF1955" ca="1" si="963">IF(AZ1953&lt;&gt;"",IF(AZ1953&gt;NOW(),"Assessment date is in the future.  ",""),"")</f>
        <v/>
      </c>
      <c r="BG1955" s="37" t="str">
        <f t="shared" ref="BG1955" si="964">IF(AND(C1953&lt;&gt;"",F1953&lt;&gt;""),"The result cannot be provided if indicated as Not Done.  ","")</f>
        <v/>
      </c>
      <c r="BH1955" s="37" t="str">
        <f>IF(AZ1825="","",IF(AZ1825&lt;=AZ1819,"Visit date is not after visit or assessment dates in the prior visit.  ",""))</f>
        <v/>
      </c>
      <c r="BI1955" s="37" t="str">
        <f>IF(AZ1953&lt;&gt;"",IF(AZ1953&lt;=AZ1819,"Assessment date is not after visit or assessment dates in the prior visit.  ",""),"")</f>
        <v/>
      </c>
      <c r="BJ1955" s="37" t="str">
        <f>IF(AND(C1822="",OR(C1953&lt;&gt;"",F1953&lt;&gt;"")),"The Visit ID is missing.  ","")</f>
        <v/>
      </c>
      <c r="BK1955" s="37" t="str">
        <f>IF(AND(OR(C1953&lt;&gt;"",F1953&lt;&gt;""),C$143=""),"No V0 lesion information exists for this same lesion (if you are adding a NEW lesion, go to New Lesion section).  ","")</f>
        <v/>
      </c>
      <c r="BM1955" s="37" t="str">
        <f>IF(AND(C1953&lt;&gt;"",COUNTIF(AJ$2:AJ$21,C1822)&gt;1),"Visit ID already used.  ","")</f>
        <v/>
      </c>
      <c r="CA1955" s="37" t="str">
        <f ca="1">IF(BA1955&amp;BB1955&amp;BC1955&amp;BD1955&amp;BE1955&amp;BF1955&amp;BG1955&amp;BH1955&amp;BI1955&amp;BJ1955&amp;BK1955&amp;BL1955&amp;BM1955&amp;BN1955&amp;BO1955&amp;BP1955&amp;BQ1955&amp;BR1955&amp;BS1955&amp;BT1955&amp;BU1955&amp;BV1955&amp;BW1955&amp;BX1955&amp;BY1955&amp;BZ1955&lt;&gt;"","V12Issue","V12Clean")</f>
        <v>V12Clean</v>
      </c>
      <c r="CB1955" s="65"/>
    </row>
    <row r="1956" spans="1:80" x14ac:dyDescent="0.25">
      <c r="A1956" s="50"/>
      <c r="B1956" s="77"/>
      <c r="C1956" s="77"/>
      <c r="D1956" s="77"/>
      <c r="E1956" s="77"/>
      <c r="F1956" s="77"/>
      <c r="G1956" s="77"/>
      <c r="H1956" s="77"/>
      <c r="I1956" s="77"/>
      <c r="J1956" s="77"/>
      <c r="K1956" s="77"/>
      <c r="L1956" s="77"/>
      <c r="M1956" s="77"/>
      <c r="N1956" s="77"/>
      <c r="O1956" s="77"/>
      <c r="P1956" s="77"/>
      <c r="Q1956" s="5"/>
      <c r="R1956" s="65"/>
      <c r="AN1956" s="63" t="s">
        <v>5187</v>
      </c>
      <c r="AZ1956" s="37" t="str">
        <f>IFERROR(IF(COUNTA(H1956,I1956,J1956)=3,DATE(J1956,MATCH(I1956,{"Jan";"Feb";"Mar";"Apr";"May";"Jun";"Jul";"Aug";"Sep";"Oct";"Nov";"Dec"},0),H1956),""),"")</f>
        <v/>
      </c>
      <c r="CB1956" s="65"/>
    </row>
    <row r="1957" spans="1:80" x14ac:dyDescent="0.25">
      <c r="A1957" s="50"/>
      <c r="B1957" s="50"/>
      <c r="C1957" s="18"/>
      <c r="D1957" s="18"/>
      <c r="E1957" s="18"/>
      <c r="F1957" s="18"/>
      <c r="G1957" s="18"/>
      <c r="H1957" s="18"/>
      <c r="I1957" s="18"/>
      <c r="J1957" s="50"/>
      <c r="K1957" s="50"/>
      <c r="L1957" s="50"/>
      <c r="M1957" s="50"/>
      <c r="N1957" s="50"/>
      <c r="O1957" s="50"/>
      <c r="P1957" s="50"/>
      <c r="Q1957" s="5"/>
      <c r="R1957" s="65"/>
      <c r="AN1957" s="63" t="s">
        <v>5188</v>
      </c>
      <c r="AZ1957" s="37" t="str">
        <f>IFERROR(IF(COUNTA(H1957,I1957,J1957)=3,DATE(J1957,MATCH(I1957,{"Jan";"Feb";"Mar";"Apr";"May";"Jun";"Jul";"Aug";"Sep";"Oct";"Nov";"Dec"},0),H1957),""),"")</f>
        <v/>
      </c>
      <c r="CB1957" s="65"/>
    </row>
    <row r="1958" spans="1:80" ht="29.25" customHeight="1" x14ac:dyDescent="0.35">
      <c r="A1958" s="50"/>
      <c r="B1958" s="78" t="s">
        <v>10538</v>
      </c>
      <c r="C1958" s="78"/>
      <c r="D1958" s="78"/>
      <c r="E1958" s="78"/>
      <c r="F1958" s="78"/>
      <c r="G1958" s="78"/>
      <c r="H1958" s="78"/>
      <c r="I1958" s="50"/>
      <c r="J1958" s="50"/>
      <c r="K1958" s="50"/>
      <c r="L1958" s="50"/>
      <c r="M1958" s="50"/>
      <c r="N1958" s="50"/>
      <c r="O1958" s="50"/>
      <c r="P1958" s="50"/>
      <c r="Q1958" s="5"/>
      <c r="R1958" s="65"/>
      <c r="AN1958" s="63" t="s">
        <v>5189</v>
      </c>
      <c r="AZ1958" s="37" t="str">
        <f>IFERROR(IF(COUNTA(H1958,I1958,J1958)=3,DATE(J1958,MATCH(I1958,{"Jan";"Feb";"Mar";"Apr";"May";"Jun";"Jul";"Aug";"Sep";"Oct";"Nov";"Dec"},0),H1958),""),"")</f>
        <v/>
      </c>
      <c r="CB1958" s="65"/>
    </row>
    <row r="1959" spans="1:80" ht="12" customHeight="1" x14ac:dyDescent="0.25">
      <c r="A1959" s="50"/>
      <c r="B1959" s="50"/>
      <c r="C1959" s="18"/>
      <c r="D1959" s="18"/>
      <c r="E1959" s="18"/>
      <c r="F1959" s="18"/>
      <c r="G1959" s="18"/>
      <c r="H1959" s="18"/>
      <c r="I1959" s="18"/>
      <c r="J1959" s="50"/>
      <c r="K1959" s="50"/>
      <c r="L1959" s="50"/>
      <c r="M1959" s="50"/>
      <c r="N1959" s="50"/>
      <c r="O1959" s="50"/>
      <c r="P1959" s="50"/>
      <c r="Q1959" s="5"/>
      <c r="R1959" s="65"/>
      <c r="AN1959" s="63" t="s">
        <v>5190</v>
      </c>
      <c r="AZ1959" s="37" t="str">
        <f>IFERROR(IF(COUNTA(H1959,I1959,J1959)=3,DATE(J1959,MATCH(I1959,{"Jan";"Feb";"Mar";"Apr";"May";"Jun";"Jul";"Aug";"Sep";"Oct";"Nov";"Dec"},0),H1959),""),"")</f>
        <v/>
      </c>
      <c r="CB1959" s="65"/>
    </row>
    <row r="1960" spans="1:80" x14ac:dyDescent="0.25">
      <c r="A1960" s="50"/>
      <c r="B1960" s="49"/>
      <c r="C1960" s="50"/>
      <c r="D1960" s="50"/>
      <c r="E1960" s="5"/>
      <c r="F1960" s="5"/>
      <c r="G1960" s="50"/>
      <c r="H1960" s="12" t="s">
        <v>92</v>
      </c>
      <c r="I1960" s="5"/>
      <c r="J1960" s="5"/>
      <c r="K1960" s="50"/>
      <c r="L1960" s="50"/>
      <c r="M1960" s="50"/>
      <c r="N1960" s="50"/>
      <c r="O1960" s="50"/>
      <c r="P1960" s="50"/>
      <c r="Q1960" s="5"/>
      <c r="R1960" s="65"/>
      <c r="AN1960" s="63" t="s">
        <v>5191</v>
      </c>
      <c r="AZ1960" s="37" t="str">
        <f>IFERROR(IF(COUNTA(H1960,I1960,J1960)=3,DATE(J1960,MATCH(I1960,{"Jan";"Feb";"Mar";"Apr";"May";"Jun";"Jul";"Aug";"Sep";"Oct";"Nov";"Dec"},0),H1960),""),"")</f>
        <v/>
      </c>
      <c r="CB1960" s="65"/>
    </row>
    <row r="1961" spans="1:80" ht="16.5" thickBot="1" x14ac:dyDescent="0.3">
      <c r="A1961" s="50"/>
      <c r="B1961" s="68" t="str">
        <f>C1822&amp;" TARGET TIMEPOINT RESPONSE:"</f>
        <v>V12 TARGET TIMEPOINT RESPONSE:</v>
      </c>
      <c r="C1961" s="69"/>
      <c r="D1961" s="50"/>
      <c r="E1961" s="5"/>
      <c r="F1961" s="5"/>
      <c r="G1961" s="5"/>
      <c r="H1961" s="7" t="s">
        <v>47</v>
      </c>
      <c r="I1961" s="7" t="s">
        <v>48</v>
      </c>
      <c r="J1961" s="7" t="s">
        <v>49</v>
      </c>
      <c r="K1961" s="50"/>
      <c r="L1961" s="50"/>
      <c r="M1961" s="50"/>
      <c r="N1961" s="50"/>
      <c r="O1961" s="50"/>
      <c r="P1961" s="50"/>
      <c r="Q1961" s="50"/>
      <c r="R1961" s="65"/>
      <c r="S1961" s="67"/>
      <c r="T1961" s="67"/>
      <c r="U1961" s="67"/>
      <c r="V1961" s="67"/>
      <c r="W1961" s="67"/>
      <c r="X1961" s="67"/>
      <c r="Y1961" s="67"/>
      <c r="Z1961" s="67"/>
      <c r="AA1961" s="67"/>
      <c r="AB1961" s="67"/>
      <c r="AC1961" s="67"/>
      <c r="AD1961" s="67"/>
      <c r="AE1961" s="67"/>
      <c r="AF1961" s="67"/>
      <c r="AG1961" s="67"/>
      <c r="AH1961" s="67"/>
      <c r="AI1961" s="67"/>
      <c r="AK1961" s="67"/>
      <c r="AL1961" s="67"/>
      <c r="AM1961" s="67"/>
      <c r="AN1961" s="63" t="s">
        <v>5192</v>
      </c>
      <c r="AO1961" s="67"/>
      <c r="AP1961" s="67"/>
      <c r="AQ1961" s="67"/>
      <c r="AR1961" s="67"/>
      <c r="AS1961" s="67"/>
      <c r="AT1961" s="67"/>
      <c r="AU1961" s="67"/>
      <c r="AV1961" s="67"/>
      <c r="AW1961" s="67"/>
      <c r="AX1961" s="67"/>
      <c r="AY1961" s="67"/>
      <c r="AZ1961" s="37" t="str">
        <f>IFERROR(IF(COUNTA(H1961,I1961,J1961)=3,DATE(J1961,MATCH(I1961,{"Jan";"Feb";"Mar";"Apr";"May";"Jun";"Jul";"Aug";"Sep";"Oct";"Nov";"Dec"},0),H1961),""),"")</f>
        <v/>
      </c>
      <c r="BA1961" s="67"/>
      <c r="BB1961" s="67"/>
      <c r="CB1961" s="65"/>
    </row>
    <row r="1962" spans="1:80" ht="15.75" thickBot="1" x14ac:dyDescent="0.3">
      <c r="A1962" s="50"/>
      <c r="B1962" s="70"/>
      <c r="C1962" s="79"/>
      <c r="D1962" s="50"/>
      <c r="E1962" s="5"/>
      <c r="F1962" s="5"/>
      <c r="G1962" s="5"/>
      <c r="H1962" s="32"/>
      <c r="I1962" s="32"/>
      <c r="J1962" s="32"/>
      <c r="K1962" s="50"/>
      <c r="L1962" s="72" t="str">
        <f ca="1">BA1962&amp;BB1962&amp;BC1962&amp;BD1962&amp;BE1962&amp;BF1962&amp;BG1962&amp;BH1962&amp;BI1962&amp;BJ1962&amp;BK1962</f>
        <v/>
      </c>
      <c r="M1962" s="73"/>
      <c r="N1962" s="73"/>
      <c r="O1962" s="73"/>
      <c r="P1962" s="73"/>
      <c r="Q1962" s="50"/>
      <c r="R1962" s="65"/>
      <c r="S1962" s="67"/>
      <c r="T1962" s="67"/>
      <c r="U1962" s="67"/>
      <c r="V1962" s="67"/>
      <c r="W1962" s="67"/>
      <c r="X1962" s="67"/>
      <c r="Y1962" s="67"/>
      <c r="Z1962" s="67"/>
      <c r="AA1962" s="67"/>
      <c r="AB1962" s="67"/>
      <c r="AC1962" s="67"/>
      <c r="AD1962" s="67"/>
      <c r="AE1962" s="67"/>
      <c r="AF1962" s="67"/>
      <c r="AG1962" s="67"/>
      <c r="AH1962" s="67"/>
      <c r="AI1962" s="67"/>
      <c r="AK1962" s="67"/>
      <c r="AL1962" s="67"/>
      <c r="AM1962" s="67"/>
      <c r="AN1962" s="63" t="s">
        <v>5193</v>
      </c>
      <c r="AO1962" s="67"/>
      <c r="AP1962" s="67"/>
      <c r="AQ1962" s="67"/>
      <c r="AR1962" s="67"/>
      <c r="AS1962" s="67"/>
      <c r="AT1962" s="67"/>
      <c r="AU1962" s="67"/>
      <c r="AV1962" s="67"/>
      <c r="AW1962" s="67"/>
      <c r="AX1962" s="67"/>
      <c r="AY1962" s="67"/>
      <c r="AZ1962" s="37" t="str">
        <f>IFERROR(IF(COUNTA(H1962,I1962,J1962)=3,DATE(J1962,MATCH(I1962,{"Jan";"Feb";"Mar";"Apr";"May";"Jun";"Jul";"Aug";"Sep";"Oct";"Nov";"Dec"},0),H1962),""),"")</f>
        <v/>
      </c>
      <c r="BA1962" s="37" t="str">
        <f>IF(AND(C1825="",H1962="",B1962&lt;&gt;""),"Please enter a complete visit or assessment date.  ","")</f>
        <v/>
      </c>
      <c r="BB1962" s="37" t="str">
        <f>IF(B1962="","",IF(AND(COUNTA(C1825,D1825,E1825)&gt;1,COUNTA(C1825,D1825,E1825)&lt;3),"Please enter a complete visit date.  ",IF(COUNTA(C1825,D1825,E1825)=0,"",IF(COUNTIF(AN$2:AN$7306,C1825&amp;D1825&amp;E1825)&gt;0,"","Enter a valid visit date.  "))))</f>
        <v/>
      </c>
      <c r="BC1962" s="37" t="str">
        <f>IF(AND(COUNTA(H1962,I1962,J1962)&gt;1,COUNTA(H1962,I1962,J1962)&lt;3),"Please enter a complete assessment date.  ",IF(COUNTA(H1962,I1962,J1962)=0,"",IF(COUNTIF(AN$2:AN$7306,H1962&amp;I1962&amp;J1962)&gt;0,"","Enter a valid assessment date.  ")))</f>
        <v/>
      </c>
      <c r="BD1962" s="37" t="str">
        <f>IF(AND(B1962="",H1962&amp;I1962&amp;J1962&lt;&gt;""),"Assessment date entered, but no response is entered.  ","")</f>
        <v/>
      </c>
      <c r="BE1962" s="37" t="str">
        <f ca="1">IF(B1962="","",IF(AZ1825="","",IF(AZ1825&gt;NOW(),"Visit date is in the future.  ","")))</f>
        <v/>
      </c>
      <c r="BF1962" s="37" t="str">
        <f ca="1">IF(AZ1962&lt;&gt;"",IF(AZ1962&gt;NOW(),"Assessment date is in the future.  ",""),"")</f>
        <v/>
      </c>
      <c r="BG1962" s="37" t="str">
        <f>IF(AND(B1962&lt;&gt;"",F1962&lt;&gt;""),"The response cannot be provided if indicated as Not Done.  ","")</f>
        <v/>
      </c>
      <c r="BH1962" s="37" t="str">
        <f>IF(AZ1825="","",IF(AZ1825&lt;=AZ1819,"Visit date is not after visit or assessment dates in the prior visit.  ",""))</f>
        <v/>
      </c>
      <c r="BI1962" s="37" t="str">
        <f>IF(AZ1962&lt;&gt;"",IF(AZ1962&lt;=AZ1819,"Assessment date is not after visit or assessment dates in the prior visit.  ",""),"")</f>
        <v/>
      </c>
      <c r="BJ1962" s="37" t="str">
        <f>IF(AND(C1822="",B1962&lt;&gt;""),"The Visit ID is missing.  ","")</f>
        <v/>
      </c>
      <c r="CA1962" s="37" t="str">
        <f ca="1">IF(BA1962&amp;BB1962&amp;BC1962&amp;BD1962&amp;BE1962&amp;BF1962&amp;BG1962&amp;BH1962&amp;BI1962&amp;BJ1962&amp;BK1962&amp;BL1962&amp;BM1962&amp;BN1962&amp;BO1962&amp;BP1962&amp;BQ1962&amp;BR1962&amp;BS1962&amp;BT1962&amp;BU1962&amp;BV1962&amp;BW1962&amp;BX1962&amp;BY1962&amp;BZ1962&lt;&gt;"","V12Issue","V12Clean")</f>
        <v>V12Clean</v>
      </c>
      <c r="CB1962" s="65"/>
    </row>
    <row r="1963" spans="1:80" x14ac:dyDescent="0.25">
      <c r="A1963" s="50"/>
      <c r="B1963" s="8" t="s">
        <v>2042</v>
      </c>
      <c r="C1963" s="50"/>
      <c r="D1963" s="50"/>
      <c r="E1963" s="5"/>
      <c r="F1963" s="5"/>
      <c r="G1963" s="9"/>
      <c r="H1963" s="8" t="s">
        <v>2043</v>
      </c>
      <c r="I1963" s="8" t="s">
        <v>2044</v>
      </c>
      <c r="J1963" s="8" t="s">
        <v>2045</v>
      </c>
      <c r="K1963" s="50"/>
      <c r="L1963" s="73"/>
      <c r="M1963" s="73"/>
      <c r="N1963" s="73"/>
      <c r="O1963" s="73"/>
      <c r="P1963" s="73"/>
      <c r="Q1963" s="50"/>
      <c r="R1963" s="65"/>
      <c r="S1963" s="67"/>
      <c r="T1963" s="67"/>
      <c r="U1963" s="67"/>
      <c r="V1963" s="67"/>
      <c r="W1963" s="67"/>
      <c r="X1963" s="67"/>
      <c r="Y1963" s="67"/>
      <c r="Z1963" s="67"/>
      <c r="AA1963" s="67"/>
      <c r="AB1963" s="67"/>
      <c r="AC1963" s="67"/>
      <c r="AD1963" s="67"/>
      <c r="AE1963" s="67"/>
      <c r="AF1963" s="67"/>
      <c r="AG1963" s="67"/>
      <c r="AH1963" s="67"/>
      <c r="AI1963" s="67"/>
      <c r="AK1963" s="67"/>
      <c r="AL1963" s="67"/>
      <c r="AM1963" s="67"/>
      <c r="AN1963" s="63" t="s">
        <v>5194</v>
      </c>
      <c r="AO1963" s="67"/>
      <c r="AP1963" s="67"/>
      <c r="AQ1963" s="67"/>
      <c r="AR1963" s="67"/>
      <c r="AS1963" s="67"/>
      <c r="AT1963" s="67"/>
      <c r="AU1963" s="67"/>
      <c r="AV1963" s="67"/>
      <c r="AW1963" s="67"/>
      <c r="AX1963" s="67"/>
      <c r="AY1963" s="67"/>
      <c r="AZ1963" s="37" t="str">
        <f>IFERROR(IF(COUNTA(H1963,I1963,J1963)=3,DATE(J1963,MATCH(I1963,{"Jan";"Feb";"Mar";"Apr";"May";"Jun";"Jul";"Aug";"Sep";"Oct";"Nov";"Dec"},0),H1963),""),"")</f>
        <v/>
      </c>
      <c r="BA1963" s="67"/>
      <c r="BB1963" s="67"/>
      <c r="CB1963" s="65"/>
    </row>
    <row r="1964" spans="1:80" x14ac:dyDescent="0.25">
      <c r="A1964" s="50"/>
      <c r="B1964" s="50"/>
      <c r="C1964" s="50"/>
      <c r="D1964" s="50"/>
      <c r="E1964" s="5"/>
      <c r="F1964" s="5"/>
      <c r="G1964" s="50"/>
      <c r="H1964" s="12" t="s">
        <v>92</v>
      </c>
      <c r="I1964" s="5"/>
      <c r="J1964" s="5"/>
      <c r="K1964" s="50"/>
      <c r="L1964" s="50"/>
      <c r="M1964" s="50"/>
      <c r="N1964" s="50"/>
      <c r="O1964" s="50"/>
      <c r="P1964" s="50"/>
      <c r="Q1964" s="50"/>
      <c r="R1964" s="65"/>
      <c r="S1964" s="67"/>
      <c r="T1964" s="67"/>
      <c r="U1964" s="67"/>
      <c r="V1964" s="67"/>
      <c r="W1964" s="67"/>
      <c r="X1964" s="67"/>
      <c r="Y1964" s="67"/>
      <c r="Z1964" s="67"/>
      <c r="AA1964" s="67"/>
      <c r="AB1964" s="67"/>
      <c r="AC1964" s="67"/>
      <c r="AD1964" s="67"/>
      <c r="AE1964" s="67"/>
      <c r="AF1964" s="67"/>
      <c r="AG1964" s="67"/>
      <c r="AH1964" s="67"/>
      <c r="AI1964" s="67"/>
      <c r="AK1964" s="67"/>
      <c r="AL1964" s="67"/>
      <c r="AM1964" s="67"/>
      <c r="AN1964" s="63" t="s">
        <v>5195</v>
      </c>
      <c r="AO1964" s="67"/>
      <c r="AP1964" s="67"/>
      <c r="AQ1964" s="67"/>
      <c r="AR1964" s="67"/>
      <c r="AS1964" s="67"/>
      <c r="AT1964" s="67"/>
      <c r="AU1964" s="67"/>
      <c r="AV1964" s="67"/>
      <c r="AW1964" s="67"/>
      <c r="AX1964" s="67"/>
      <c r="AY1964" s="67"/>
      <c r="AZ1964" s="37" t="str">
        <f>IFERROR(IF(COUNTA(H1964,I1964,J1964)=3,DATE(J1964,MATCH(I1964,{"Jan";"Feb";"Mar";"Apr";"May";"Jun";"Jul";"Aug";"Sep";"Oct";"Nov";"Dec"},0),H1964),""),"")</f>
        <v/>
      </c>
      <c r="BA1964" s="67"/>
      <c r="BB1964" s="67"/>
      <c r="CB1964" s="65"/>
    </row>
    <row r="1965" spans="1:80" ht="16.5" thickBot="1" x14ac:dyDescent="0.3">
      <c r="A1965" s="50"/>
      <c r="B1965" s="68" t="str">
        <f>C1822&amp;" NON-TARGET TIMEPOINT RESPONSE:"</f>
        <v>V12 NON-TARGET TIMEPOINT RESPONSE:</v>
      </c>
      <c r="C1965" s="69"/>
      <c r="D1965" s="50"/>
      <c r="E1965" s="5"/>
      <c r="F1965" s="5"/>
      <c r="G1965" s="5"/>
      <c r="H1965" s="7" t="s">
        <v>47</v>
      </c>
      <c r="I1965" s="7" t="s">
        <v>48</v>
      </c>
      <c r="J1965" s="7" t="s">
        <v>49</v>
      </c>
      <c r="K1965" s="50"/>
      <c r="L1965" s="50"/>
      <c r="M1965" s="50"/>
      <c r="N1965" s="50"/>
      <c r="O1965" s="50"/>
      <c r="P1965" s="50"/>
      <c r="Q1965" s="50"/>
      <c r="R1965" s="65"/>
      <c r="S1965" s="67"/>
      <c r="T1965" s="67"/>
      <c r="U1965" s="67"/>
      <c r="V1965" s="67"/>
      <c r="W1965" s="67"/>
      <c r="X1965" s="67"/>
      <c r="Y1965" s="67"/>
      <c r="Z1965" s="67"/>
      <c r="AA1965" s="67"/>
      <c r="AB1965" s="67"/>
      <c r="AC1965" s="67"/>
      <c r="AD1965" s="67"/>
      <c r="AE1965" s="67"/>
      <c r="AF1965" s="67"/>
      <c r="AG1965" s="67"/>
      <c r="AH1965" s="67"/>
      <c r="AI1965" s="67"/>
      <c r="AK1965" s="67"/>
      <c r="AL1965" s="67"/>
      <c r="AM1965" s="67"/>
      <c r="AN1965" s="63" t="s">
        <v>5196</v>
      </c>
      <c r="AO1965" s="67"/>
      <c r="AP1965" s="67"/>
      <c r="AQ1965" s="67"/>
      <c r="AR1965" s="67"/>
      <c r="AS1965" s="67"/>
      <c r="AT1965" s="67"/>
      <c r="AU1965" s="67"/>
      <c r="AV1965" s="67"/>
      <c r="AW1965" s="67"/>
      <c r="AX1965" s="67"/>
      <c r="AY1965" s="67"/>
      <c r="AZ1965" s="37" t="str">
        <f>IFERROR(IF(COUNTA(H1965,I1965,J1965)=3,DATE(J1965,MATCH(I1965,{"Jan";"Feb";"Mar";"Apr";"May";"Jun";"Jul";"Aug";"Sep";"Oct";"Nov";"Dec"},0),H1965),""),"")</f>
        <v/>
      </c>
      <c r="BA1965" s="67"/>
      <c r="BB1965" s="67"/>
      <c r="CB1965" s="65"/>
    </row>
    <row r="1966" spans="1:80" ht="15.75" thickBot="1" x14ac:dyDescent="0.3">
      <c r="A1966" s="50"/>
      <c r="B1966" s="70"/>
      <c r="C1966" s="79"/>
      <c r="D1966" s="50"/>
      <c r="E1966" s="5"/>
      <c r="F1966" s="5"/>
      <c r="G1966" s="5"/>
      <c r="H1966" s="32"/>
      <c r="I1966" s="32"/>
      <c r="J1966" s="32"/>
      <c r="K1966" s="50"/>
      <c r="L1966" s="72" t="str">
        <f ca="1">BA1966&amp;BB1966&amp;BC1966&amp;BD1966&amp;BE1966&amp;BF1966&amp;BG1966&amp;BH1966&amp;BI1966&amp;BJ1966&amp;BK1966</f>
        <v/>
      </c>
      <c r="M1966" s="73"/>
      <c r="N1966" s="73"/>
      <c r="O1966" s="73"/>
      <c r="P1966" s="73"/>
      <c r="Q1966" s="50"/>
      <c r="R1966" s="65"/>
      <c r="S1966" s="67"/>
      <c r="T1966" s="67"/>
      <c r="U1966" s="67"/>
      <c r="V1966" s="67"/>
      <c r="W1966" s="67"/>
      <c r="X1966" s="67"/>
      <c r="Y1966" s="67"/>
      <c r="Z1966" s="67"/>
      <c r="AA1966" s="67"/>
      <c r="AB1966" s="67"/>
      <c r="AC1966" s="67"/>
      <c r="AD1966" s="67"/>
      <c r="AE1966" s="67"/>
      <c r="AF1966" s="67"/>
      <c r="AG1966" s="67"/>
      <c r="AH1966" s="67"/>
      <c r="AI1966" s="67"/>
      <c r="AK1966" s="67"/>
      <c r="AL1966" s="67"/>
      <c r="AM1966" s="67"/>
      <c r="AN1966" s="63" t="s">
        <v>5197</v>
      </c>
      <c r="AO1966" s="67"/>
      <c r="AP1966" s="67"/>
      <c r="AQ1966" s="67"/>
      <c r="AR1966" s="67"/>
      <c r="AS1966" s="67"/>
      <c r="AT1966" s="67"/>
      <c r="AU1966" s="67"/>
      <c r="AV1966" s="67"/>
      <c r="AW1966" s="67"/>
      <c r="AX1966" s="67"/>
      <c r="AY1966" s="67"/>
      <c r="AZ1966" s="37" t="str">
        <f>IFERROR(IF(COUNTA(H1966,I1966,J1966)=3,DATE(J1966,MATCH(I1966,{"Jan";"Feb";"Mar";"Apr";"May";"Jun";"Jul";"Aug";"Sep";"Oct";"Nov";"Dec"},0),H1966),""),"")</f>
        <v/>
      </c>
      <c r="BA1966" s="37" t="str">
        <f>IF(AND(C1825="",H1966="",B1966&lt;&gt;""),"Please enter a complete visit or assessment date.  ","")</f>
        <v/>
      </c>
      <c r="BB1966" s="37" t="str">
        <f>IF(B1966="","",IF(AND(COUNTA(C1825,D1825,E1825)&gt;1,COUNTA(C1825,D1825,E1825)&lt;3),"Please enter a complete visit date.  ",IF(COUNTA(C1825,D1825,E1825)=0,"",IF(COUNTIF(AN$2:AN$7306,C1825&amp;D1825&amp;E1825)&gt;0,"","Enter a valid visit date.  "))))</f>
        <v/>
      </c>
      <c r="BC1966" s="37" t="str">
        <f>IF(AND(COUNTA(H1966,I1966,J1966)&gt;1,COUNTA(H1966,I1966,J1966)&lt;3),"Please enter a complete assessment date.  ",IF(COUNTA(H1966,I1966,J1966)=0,"",IF(COUNTIF(AN$2:AN$7306,H1966&amp;I1966&amp;J1966)&gt;0,"","Enter a valid assessment date.  ")))</f>
        <v/>
      </c>
      <c r="BD1966" s="37" t="str">
        <f t="shared" ref="BD1966" si="965">IF(AND(B1966="",H1966&amp;I1966&amp;J1966&lt;&gt;""),"Assessment date entered, but no response is entered.  ","")</f>
        <v/>
      </c>
      <c r="BE1966" s="37" t="str">
        <f ca="1">IF(B1966="","",IF(AZ1825="","",IF(AZ1825&gt;NOW(),"Visit date is in the future.  ","")))</f>
        <v/>
      </c>
      <c r="BF1966" s="37" t="str">
        <f t="shared" ref="BF1966" ca="1" si="966">IF(AZ1966&lt;&gt;"",IF(AZ1966&gt;NOW(),"Assessment date is in the future.  ",""),"")</f>
        <v/>
      </c>
      <c r="BG1966" s="37" t="str">
        <f t="shared" ref="BG1966" si="967">IF(AND(B1966&lt;&gt;"",F1966&lt;&gt;""),"The response cannot be provided if indicated as Not Done.  ","")</f>
        <v/>
      </c>
      <c r="BH1966" s="37" t="str">
        <f>IF(AZ1825="","",IF(AZ1825&lt;=AZ1819,"Visit date is not after visit or assessment dates in the prior visit.  ",""))</f>
        <v/>
      </c>
      <c r="BI1966" s="37" t="str">
        <f>IF(AZ1966&lt;&gt;"",IF(AZ1966&lt;=AZ1819,"Assessment date is not after visit or assessment dates in the prior visit.  ",""),"")</f>
        <v/>
      </c>
      <c r="BJ1966" s="37" t="str">
        <f>IF(AND(C1822="",B1966&lt;&gt;""),"The Visit ID is missing.  ","")</f>
        <v/>
      </c>
      <c r="CA1966" s="37" t="str">
        <f ca="1">IF(BA1966&amp;BB1966&amp;BC1966&amp;BD1966&amp;BE1966&amp;BF1966&amp;BG1966&amp;BH1966&amp;BI1966&amp;BJ1966&amp;BK1966&amp;BL1966&amp;BM1966&amp;BN1966&amp;BO1966&amp;BP1966&amp;BQ1966&amp;BR1966&amp;BS1966&amp;BT1966&amp;BU1966&amp;BV1966&amp;BW1966&amp;BX1966&amp;BY1966&amp;BZ1966&lt;&gt;"","V12Issue","V12Clean")</f>
        <v>V12Clean</v>
      </c>
      <c r="CB1966" s="65"/>
    </row>
    <row r="1967" spans="1:80" x14ac:dyDescent="0.25">
      <c r="A1967" s="50"/>
      <c r="B1967" s="8" t="s">
        <v>2046</v>
      </c>
      <c r="C1967" s="50"/>
      <c r="D1967" s="50"/>
      <c r="E1967" s="5"/>
      <c r="F1967" s="5"/>
      <c r="G1967" s="9"/>
      <c r="H1967" s="8" t="s">
        <v>2047</v>
      </c>
      <c r="I1967" s="8" t="s">
        <v>2048</v>
      </c>
      <c r="J1967" s="8" t="s">
        <v>2049</v>
      </c>
      <c r="K1967" s="50"/>
      <c r="L1967" s="73"/>
      <c r="M1967" s="73"/>
      <c r="N1967" s="73"/>
      <c r="O1967" s="73"/>
      <c r="P1967" s="73"/>
      <c r="Q1967" s="50"/>
      <c r="R1967" s="65"/>
      <c r="S1967" s="67"/>
      <c r="T1967" s="67"/>
      <c r="U1967" s="67"/>
      <c r="V1967" s="67"/>
      <c r="W1967" s="67"/>
      <c r="X1967" s="67"/>
      <c r="Y1967" s="67"/>
      <c r="Z1967" s="67"/>
      <c r="AA1967" s="67"/>
      <c r="AB1967" s="67"/>
      <c r="AC1967" s="67"/>
      <c r="AD1967" s="67"/>
      <c r="AE1967" s="67"/>
      <c r="AF1967" s="67"/>
      <c r="AG1967" s="67"/>
      <c r="AH1967" s="67"/>
      <c r="AI1967" s="67"/>
      <c r="AK1967" s="67"/>
      <c r="AL1967" s="67"/>
      <c r="AM1967" s="67"/>
      <c r="AN1967" s="63" t="s">
        <v>5198</v>
      </c>
      <c r="AO1967" s="67"/>
      <c r="AP1967" s="67"/>
      <c r="AQ1967" s="67"/>
      <c r="AR1967" s="67"/>
      <c r="AS1967" s="67"/>
      <c r="AT1967" s="67"/>
      <c r="AU1967" s="67"/>
      <c r="AV1967" s="67"/>
      <c r="AW1967" s="67"/>
      <c r="AX1967" s="67"/>
      <c r="AY1967" s="67"/>
      <c r="AZ1967" s="37" t="str">
        <f>IFERROR(IF(COUNTA(H1967,I1967,J1967)=3,DATE(J1967,MATCH(I1967,{"Jan";"Feb";"Mar";"Apr";"May";"Jun";"Jul";"Aug";"Sep";"Oct";"Nov";"Dec"},0),H1967),""),"")</f>
        <v/>
      </c>
      <c r="BA1967" s="67"/>
      <c r="BB1967" s="67"/>
      <c r="CB1967" s="65"/>
    </row>
    <row r="1968" spans="1:80" x14ac:dyDescent="0.25">
      <c r="A1968" s="50"/>
      <c r="B1968" s="50"/>
      <c r="C1968" s="50"/>
      <c r="D1968" s="50"/>
      <c r="E1968" s="5"/>
      <c r="F1968" s="5"/>
      <c r="G1968" s="50"/>
      <c r="H1968" s="12" t="s">
        <v>92</v>
      </c>
      <c r="I1968" s="5"/>
      <c r="J1968" s="5"/>
      <c r="K1968" s="50"/>
      <c r="L1968" s="50"/>
      <c r="M1968" s="50"/>
      <c r="N1968" s="50"/>
      <c r="O1968" s="50"/>
      <c r="P1968" s="50"/>
      <c r="Q1968" s="50"/>
      <c r="R1968" s="65"/>
      <c r="S1968" s="67"/>
      <c r="T1968" s="67"/>
      <c r="U1968" s="67"/>
      <c r="V1968" s="67"/>
      <c r="W1968" s="67"/>
      <c r="X1968" s="67"/>
      <c r="Y1968" s="67"/>
      <c r="Z1968" s="67"/>
      <c r="AA1968" s="67"/>
      <c r="AB1968" s="67"/>
      <c r="AC1968" s="67"/>
      <c r="AD1968" s="67"/>
      <c r="AE1968" s="67"/>
      <c r="AF1968" s="67"/>
      <c r="AG1968" s="67"/>
      <c r="AH1968" s="67"/>
      <c r="AI1968" s="67"/>
      <c r="AK1968" s="67"/>
      <c r="AL1968" s="67"/>
      <c r="AM1968" s="67"/>
      <c r="AN1968" s="63" t="s">
        <v>5199</v>
      </c>
      <c r="AO1968" s="67"/>
      <c r="AP1968" s="67"/>
      <c r="AQ1968" s="67"/>
      <c r="AR1968" s="67"/>
      <c r="AS1968" s="67"/>
      <c r="AT1968" s="67"/>
      <c r="AU1968" s="67"/>
      <c r="AV1968" s="67"/>
      <c r="AW1968" s="67"/>
      <c r="AX1968" s="67"/>
      <c r="AY1968" s="67"/>
      <c r="AZ1968" s="37" t="str">
        <f>IFERROR(IF(COUNTA(H1968,I1968,J1968)=3,DATE(J1968,MATCH(I1968,{"Jan";"Feb";"Mar";"Apr";"May";"Jun";"Jul";"Aug";"Sep";"Oct";"Nov";"Dec"},0),H1968),""),"")</f>
        <v/>
      </c>
      <c r="BA1968" s="67"/>
      <c r="BB1968" s="67"/>
      <c r="CB1968" s="65"/>
    </row>
    <row r="1969" spans="1:80" ht="16.5" thickBot="1" x14ac:dyDescent="0.3">
      <c r="A1969" s="50"/>
      <c r="B1969" s="68" t="str">
        <f>C1822&amp;" OVERALL TIMEPOINT RESPONSE:"</f>
        <v>V12 OVERALL TIMEPOINT RESPONSE:</v>
      </c>
      <c r="C1969" s="69"/>
      <c r="D1969" s="50"/>
      <c r="E1969" s="5"/>
      <c r="F1969" s="5"/>
      <c r="G1969" s="5"/>
      <c r="H1969" s="7" t="s">
        <v>47</v>
      </c>
      <c r="I1969" s="7" t="s">
        <v>48</v>
      </c>
      <c r="J1969" s="7" t="s">
        <v>49</v>
      </c>
      <c r="K1969" s="50"/>
      <c r="L1969" s="50"/>
      <c r="M1969" s="50"/>
      <c r="N1969" s="50"/>
      <c r="O1969" s="50"/>
      <c r="P1969" s="50"/>
      <c r="Q1969" s="50"/>
      <c r="R1969" s="65"/>
      <c r="S1969" s="67"/>
      <c r="T1969" s="67"/>
      <c r="U1969" s="67"/>
      <c r="V1969" s="67"/>
      <c r="W1969" s="67"/>
      <c r="X1969" s="67"/>
      <c r="Y1969" s="67"/>
      <c r="Z1969" s="67"/>
      <c r="AA1969" s="67"/>
      <c r="AB1969" s="67"/>
      <c r="AC1969" s="67"/>
      <c r="AD1969" s="67"/>
      <c r="AE1969" s="67"/>
      <c r="AF1969" s="67"/>
      <c r="AG1969" s="67"/>
      <c r="AH1969" s="67"/>
      <c r="AI1969" s="67"/>
      <c r="AK1969" s="67"/>
      <c r="AL1969" s="67"/>
      <c r="AM1969" s="67"/>
      <c r="AN1969" s="63" t="s">
        <v>5200</v>
      </c>
      <c r="AO1969" s="67"/>
      <c r="AP1969" s="67"/>
      <c r="AQ1969" s="67"/>
      <c r="AR1969" s="67"/>
      <c r="AS1969" s="67"/>
      <c r="AT1969" s="67"/>
      <c r="AU1969" s="67"/>
      <c r="AV1969" s="67"/>
      <c r="AW1969" s="67"/>
      <c r="AX1969" s="67"/>
      <c r="AY1969" s="67"/>
      <c r="AZ1969" s="37" t="str">
        <f>IFERROR(IF(COUNTA(H1969,I1969,J1969)=3,DATE(J1969,MATCH(I1969,{"Jan";"Feb";"Mar";"Apr";"May";"Jun";"Jul";"Aug";"Sep";"Oct";"Nov";"Dec"},0),H1969),""),"")</f>
        <v/>
      </c>
      <c r="BA1969" s="67"/>
      <c r="BB1969" s="67"/>
      <c r="CB1969" s="65"/>
    </row>
    <row r="1970" spans="1:80" ht="15.75" thickBot="1" x14ac:dyDescent="0.3">
      <c r="A1970" s="50"/>
      <c r="B1970" s="70"/>
      <c r="C1970" s="71"/>
      <c r="D1970" s="42"/>
      <c r="E1970" s="5"/>
      <c r="F1970" s="5"/>
      <c r="G1970" s="5"/>
      <c r="H1970" s="32"/>
      <c r="I1970" s="32"/>
      <c r="J1970" s="32"/>
      <c r="K1970" s="50"/>
      <c r="L1970" s="72" t="str">
        <f ca="1">BA1970&amp;BB1970&amp;BC1970&amp;BD1970&amp;BE1970&amp;BF1970&amp;BG1970&amp;BH1970&amp;BI1970&amp;BJ1970&amp;BK1970</f>
        <v/>
      </c>
      <c r="M1970" s="73"/>
      <c r="N1970" s="73"/>
      <c r="O1970" s="73"/>
      <c r="P1970" s="73"/>
      <c r="Q1970" s="42"/>
      <c r="R1970" s="65"/>
      <c r="S1970" s="65"/>
      <c r="T1970" s="65"/>
      <c r="U1970" s="65"/>
      <c r="V1970" s="65"/>
      <c r="W1970" s="65"/>
      <c r="X1970" s="67"/>
      <c r="Y1970" s="67"/>
      <c r="Z1970" s="67"/>
      <c r="AA1970" s="67"/>
      <c r="AB1970" s="67"/>
      <c r="AC1970" s="67"/>
      <c r="AD1970" s="67"/>
      <c r="AE1970" s="67"/>
      <c r="AF1970" s="67"/>
      <c r="AG1970" s="67"/>
      <c r="AH1970" s="67"/>
      <c r="AI1970" s="67"/>
      <c r="AK1970" s="67"/>
      <c r="AL1970" s="67"/>
      <c r="AM1970" s="67"/>
      <c r="AN1970" s="63" t="s">
        <v>5201</v>
      </c>
      <c r="AO1970" s="67"/>
      <c r="AP1970" s="67"/>
      <c r="AQ1970" s="67"/>
      <c r="AR1970" s="67"/>
      <c r="AS1970" s="67"/>
      <c r="AT1970" s="67"/>
      <c r="AU1970" s="67"/>
      <c r="AV1970" s="67"/>
      <c r="AW1970" s="67"/>
      <c r="AX1970" s="67"/>
      <c r="AY1970" s="67"/>
      <c r="AZ1970" s="37" t="str">
        <f>IFERROR(IF(COUNTA(H1970,I1970,J1970)=3,DATE(J1970,MATCH(I1970,{"Jan";"Feb";"Mar";"Apr";"May";"Jun";"Jul";"Aug";"Sep";"Oct";"Nov";"Dec"},0),H1970),""),"")</f>
        <v/>
      </c>
      <c r="BA1970" s="37" t="str">
        <f>IF(AND(C1825="",H1970="",B1970&lt;&gt;""),"Please enter a complete visit or assessment date.  ","")</f>
        <v/>
      </c>
      <c r="BB1970" s="37" t="str">
        <f>IF(B1970="","",IF(AND(COUNTA(C1825,D1825,E1825)&gt;1,COUNTA(C1825,D1825,E1825)&lt;3),"Please enter a complete visit date.  ",IF(COUNTA(C1825,D1825,E1825)=0,"",IF(COUNTIF(AN$2:AN$7306,C1825&amp;D1825&amp;E1825)&gt;0,"","Enter a valid visit date.  "))))</f>
        <v/>
      </c>
      <c r="BC1970" s="37" t="str">
        <f>IF(AND(COUNTA(H1970,I1970,J1970)&gt;1,COUNTA(H1970,I1970,J1970)&lt;3),"Please enter a complete assessment date.  ",IF(COUNTA(H1970,I1970,J1970)=0,"",IF(COUNTIF(AN$2:AN$7306,H1970&amp;I1970&amp;J1970)&gt;0,"","Enter a valid assessment date.  ")))</f>
        <v/>
      </c>
      <c r="BD1970" s="37" t="str">
        <f t="shared" ref="BD1970" si="968">IF(AND(B1970="",H1970&amp;I1970&amp;J1970&lt;&gt;""),"Assessment date entered, but no response is entered.  ","")</f>
        <v/>
      </c>
      <c r="BE1970" s="37" t="str">
        <f ca="1">IF(B1970="","",IF(AZ1825="","",IF(AZ1825&gt;NOW(),"Visit date is in the future.  ","")))</f>
        <v/>
      </c>
      <c r="BF1970" s="37" t="str">
        <f t="shared" ref="BF1970" ca="1" si="969">IF(AZ1970&lt;&gt;"",IF(AZ1970&gt;NOW(),"Assessment date is in the future.  ",""),"")</f>
        <v/>
      </c>
      <c r="BG1970" s="37" t="str">
        <f t="shared" ref="BG1970" si="970">IF(AND(B1970&lt;&gt;"",F1970&lt;&gt;""),"The response cannot be provided if indicated as Not Done.  ","")</f>
        <v/>
      </c>
      <c r="BH1970" s="37" t="str">
        <f>IF(AZ1825="","",IF(AZ1825&lt;=AZ1819,"Visit date is not after visit or assessment dates in the prior visit.  ",""))</f>
        <v/>
      </c>
      <c r="BI1970" s="37" t="str">
        <f>IF(AZ1970&lt;&gt;"",IF(AZ1970&lt;=AZ1819,"Assessment date is not after visit or assessment dates in the prior visit.  ",""),"")</f>
        <v/>
      </c>
      <c r="BJ1970" s="37" t="str">
        <f>IF(AND(C1822="",B1970&lt;&gt;""),"The Visit ID is missing.  ","")</f>
        <v/>
      </c>
      <c r="CA1970" s="37" t="str">
        <f ca="1">IF(BA1970&amp;BB1970&amp;BC1970&amp;BD1970&amp;BE1970&amp;BF1970&amp;BG1970&amp;BH1970&amp;BI1970&amp;BJ1970&amp;BK1970&amp;BL1970&amp;BM1970&amp;BN1970&amp;BO1970&amp;BP1970&amp;BQ1970&amp;BR1970&amp;BS1970&amp;BT1970&amp;BU1970&amp;BV1970&amp;BW1970&amp;BX1970&amp;BY1970&amp;BZ1970&lt;&gt;"","V12Issue","V12Clean")</f>
        <v>V12Clean</v>
      </c>
      <c r="CB1970" s="65"/>
    </row>
    <row r="1971" spans="1:80" x14ac:dyDescent="0.25">
      <c r="A1971" s="50"/>
      <c r="B1971" s="8" t="s">
        <v>2050</v>
      </c>
      <c r="C1971" s="50"/>
      <c r="D1971" s="42"/>
      <c r="E1971" s="5"/>
      <c r="F1971" s="5"/>
      <c r="G1971" s="9"/>
      <c r="H1971" s="8" t="s">
        <v>2051</v>
      </c>
      <c r="I1971" s="8" t="s">
        <v>2052</v>
      </c>
      <c r="J1971" s="8" t="s">
        <v>2053</v>
      </c>
      <c r="K1971" s="50"/>
      <c r="L1971" s="73"/>
      <c r="M1971" s="73"/>
      <c r="N1971" s="73"/>
      <c r="O1971" s="73"/>
      <c r="P1971" s="73"/>
      <c r="Q1971" s="42"/>
      <c r="R1971" s="65"/>
      <c r="S1971" s="65"/>
      <c r="T1971" s="65"/>
      <c r="U1971" s="65"/>
      <c r="V1971" s="65"/>
      <c r="W1971" s="65"/>
      <c r="X1971" s="67"/>
      <c r="Y1971" s="67"/>
      <c r="Z1971" s="67"/>
      <c r="AA1971" s="67"/>
      <c r="AB1971" s="67"/>
      <c r="AC1971" s="67"/>
      <c r="AD1971" s="67"/>
      <c r="AE1971" s="67"/>
      <c r="AF1971" s="67"/>
      <c r="AG1971" s="67"/>
      <c r="AH1971" s="67"/>
      <c r="AI1971" s="67"/>
      <c r="AK1971" s="67"/>
      <c r="AL1971" s="67"/>
      <c r="AM1971" s="67"/>
      <c r="AN1971" s="63" t="s">
        <v>5202</v>
      </c>
      <c r="AO1971" s="67"/>
      <c r="AP1971" s="67"/>
      <c r="AQ1971" s="67"/>
      <c r="AR1971" s="67"/>
      <c r="AS1971" s="67"/>
      <c r="AT1971" s="67"/>
      <c r="AU1971" s="67"/>
      <c r="AV1971" s="67"/>
      <c r="AW1971" s="67"/>
      <c r="AX1971" s="67" t="str">
        <f>C1822&amp;"Max"</f>
        <v>V12Max</v>
      </c>
      <c r="AY1971" s="37" t="s">
        <v>358</v>
      </c>
      <c r="AZ1971" s="37" t="str">
        <f>IF(MAX(AZ1821:AZ1953)=0,"",MAX(AZ1821:AZ1953))</f>
        <v/>
      </c>
      <c r="BA1971" s="67"/>
      <c r="BB1971" s="67"/>
      <c r="CB1971" s="65"/>
    </row>
    <row r="1972" spans="1:80" x14ac:dyDescent="0.25">
      <c r="A1972" s="42"/>
      <c r="B1972" s="18"/>
      <c r="C1972" s="18"/>
      <c r="D1972" s="18"/>
      <c r="E1972" s="18"/>
      <c r="F1972" s="18"/>
      <c r="G1972" s="18"/>
      <c r="H1972" s="18"/>
      <c r="I1972" s="18"/>
      <c r="J1972" s="18"/>
      <c r="K1972" s="18"/>
      <c r="L1972" s="18"/>
      <c r="M1972" s="18"/>
      <c r="N1972" s="18"/>
      <c r="O1972" s="18"/>
      <c r="P1972" s="18"/>
      <c r="Q1972" s="42"/>
      <c r="R1972" s="65"/>
      <c r="S1972" s="65"/>
      <c r="T1972" s="65"/>
      <c r="U1972" s="65"/>
      <c r="V1972" s="65"/>
      <c r="W1972" s="65"/>
      <c r="X1972" s="65"/>
      <c r="Y1972" s="65"/>
      <c r="Z1972" s="65"/>
      <c r="AA1972" s="65"/>
      <c r="AB1972" s="65"/>
      <c r="AC1972" s="65"/>
      <c r="AD1972" s="65"/>
      <c r="AE1972" s="65"/>
      <c r="AF1972" s="65"/>
      <c r="AG1972" s="65"/>
      <c r="AH1972" s="65"/>
      <c r="AI1972" s="65"/>
      <c r="AJ1972" s="65"/>
      <c r="AK1972" s="65"/>
      <c r="AL1972" s="65"/>
      <c r="AM1972" s="65"/>
      <c r="AN1972" s="63" t="s">
        <v>5203</v>
      </c>
      <c r="AO1972" s="65"/>
      <c r="AP1972" s="65"/>
      <c r="AQ1972" s="65"/>
      <c r="AR1972" s="65"/>
      <c r="AS1972" s="65"/>
      <c r="AT1972" s="65"/>
      <c r="AU1972" s="65"/>
      <c r="AV1972" s="65"/>
      <c r="AW1972" s="65"/>
      <c r="AX1972" s="65" t="str">
        <f>C1822&amp;"Min"</f>
        <v>V12Min</v>
      </c>
      <c r="AY1972" s="65" t="s">
        <v>359</v>
      </c>
      <c r="AZ1972" s="37" t="str">
        <f>IF(MIN(AZ1821:AZ1953)=0,"",MIN(AZ1821:AZ1953))</f>
        <v/>
      </c>
      <c r="BA1972" s="67"/>
      <c r="BB1972" s="67"/>
      <c r="BD1972" s="65"/>
      <c r="BE1972" s="65"/>
      <c r="BF1972" s="65"/>
      <c r="BG1972" s="65"/>
      <c r="BH1972" s="65"/>
      <c r="BI1972" s="65"/>
      <c r="BK1972" s="65"/>
      <c r="BL1972" s="65"/>
      <c r="BM1972" s="65"/>
      <c r="BN1972" s="65"/>
      <c r="BO1972" s="65"/>
      <c r="BP1972" s="65"/>
      <c r="BQ1972" s="65"/>
      <c r="BR1972" s="65"/>
      <c r="BS1972" s="65"/>
      <c r="BT1972" s="65"/>
      <c r="BU1972" s="65"/>
      <c r="BV1972" s="65"/>
      <c r="BW1972" s="65"/>
      <c r="BX1972" s="65"/>
      <c r="BY1972" s="65"/>
      <c r="BZ1972" s="65"/>
      <c r="CA1972" s="65"/>
      <c r="CB1972" s="65"/>
    </row>
    <row r="1973" spans="1:80" x14ac:dyDescent="0.25">
      <c r="A1973" s="51"/>
      <c r="B1973" s="51"/>
      <c r="C1973" s="51"/>
      <c r="D1973" s="51"/>
      <c r="E1973" s="51"/>
      <c r="F1973" s="51"/>
      <c r="G1973" s="51"/>
      <c r="H1973" s="19"/>
      <c r="I1973" s="4"/>
      <c r="J1973" s="4"/>
      <c r="K1973" s="4"/>
      <c r="L1973" s="51"/>
      <c r="M1973" s="51"/>
      <c r="N1973" s="51"/>
      <c r="O1973" s="51"/>
      <c r="P1973" s="51"/>
      <c r="Q1973" s="4"/>
      <c r="AN1973" s="63" t="s">
        <v>5204</v>
      </c>
      <c r="AZ1973" s="37" t="str">
        <f>IFERROR(IF(COUNTA(C1973,D1973,E1973)=3,DATE(E1973,MATCH(D1973,{"Jan";"Feb";"Mar";"Apr";"May";"Jun";"Jul";"Aug";"Sep";"Oct";"Nov";"Dec"},0),C1973),""),"")</f>
        <v/>
      </c>
      <c r="CA1973" s="65"/>
    </row>
    <row r="1974" spans="1:80" ht="19.5" x14ac:dyDescent="0.4">
      <c r="A1974" s="51"/>
      <c r="B1974" s="22" t="s">
        <v>2054</v>
      </c>
      <c r="C1974" s="86" t="s">
        <v>569</v>
      </c>
      <c r="D1974" s="94"/>
      <c r="E1974" s="94"/>
      <c r="F1974" s="94"/>
      <c r="G1974" s="95"/>
      <c r="H1974" s="4"/>
      <c r="I1974" s="4"/>
      <c r="J1974" s="4"/>
      <c r="K1974" s="4"/>
      <c r="L1974" s="51"/>
      <c r="M1974" s="51"/>
      <c r="N1974" s="51"/>
      <c r="O1974" s="51"/>
      <c r="P1974" s="51"/>
      <c r="Q1974" s="4"/>
      <c r="AN1974" s="63" t="s">
        <v>5205</v>
      </c>
      <c r="AZ1974" s="37" t="str">
        <f>IFERROR(IF(COUNTA(C1974,D1974,E1974)=3,DATE(E1974,MATCH(D1974,{"Jan";"Feb";"Mar";"Apr";"May";"Jun";"Jul";"Aug";"Sep";"Oct";"Nov";"Dec"},0),C1974),""),"")</f>
        <v/>
      </c>
    </row>
    <row r="1975" spans="1:80" x14ac:dyDescent="0.25">
      <c r="A1975" s="51"/>
      <c r="B1975" s="51"/>
      <c r="C1975" s="23" t="s">
        <v>2055</v>
      </c>
      <c r="D1975" s="51"/>
      <c r="E1975" s="51"/>
      <c r="F1975" s="51"/>
      <c r="G1975" s="19"/>
      <c r="H1975" s="4"/>
      <c r="I1975" s="4"/>
      <c r="J1975" s="4"/>
      <c r="K1975" s="4"/>
      <c r="L1975" s="51"/>
      <c r="M1975" s="51"/>
      <c r="N1975" s="51"/>
      <c r="O1975" s="51"/>
      <c r="P1975" s="51"/>
      <c r="Q1975" s="4"/>
      <c r="AN1975" s="63" t="s">
        <v>5206</v>
      </c>
      <c r="AZ1975" s="37" t="str">
        <f>IFERROR(IF(COUNTA(C1975,D1975,E1975)=3,DATE(E1975,MATCH(D1975,{"Jan";"Feb";"Mar";"Apr";"May";"Jun";"Jul";"Aug";"Sep";"Oct";"Nov";"Dec"},0),C1975),""),"")</f>
        <v/>
      </c>
    </row>
    <row r="1976" spans="1:80" x14ac:dyDescent="0.25">
      <c r="A1976" s="51"/>
      <c r="B1976" s="4"/>
      <c r="C1976" s="20" t="s">
        <v>47</v>
      </c>
      <c r="D1976" s="20" t="s">
        <v>48</v>
      </c>
      <c r="E1976" s="20" t="s">
        <v>49</v>
      </c>
      <c r="F1976" s="51"/>
      <c r="G1976" s="51"/>
      <c r="H1976" s="19"/>
      <c r="I1976" s="4"/>
      <c r="J1976" s="4"/>
      <c r="K1976" s="4"/>
      <c r="L1976" s="51"/>
      <c r="M1976" s="51"/>
      <c r="N1976" s="51"/>
      <c r="O1976" s="51"/>
      <c r="P1976" s="51"/>
      <c r="Q1976" s="4"/>
      <c r="AN1976" s="63" t="s">
        <v>5207</v>
      </c>
      <c r="AZ1976" s="37" t="str">
        <f>IFERROR(IF(COUNTA(C1976,D1976,E1976)=3,DATE(E1976,MATCH(D1976,{"Jan";"Feb";"Mar";"Apr";"May";"Jun";"Jul";"Aug";"Sep";"Oct";"Nov";"Dec"},0),C1976),""),"")</f>
        <v/>
      </c>
    </row>
    <row r="1977" spans="1:80" x14ac:dyDescent="0.25">
      <c r="A1977" s="51"/>
      <c r="B1977" s="21" t="s">
        <v>93</v>
      </c>
      <c r="C1977" s="32"/>
      <c r="D1977" s="32"/>
      <c r="E1977" s="32"/>
      <c r="F1977" s="96" t="s">
        <v>369</v>
      </c>
      <c r="G1977" s="91"/>
      <c r="H1977" s="91"/>
      <c r="I1977" s="91"/>
      <c r="J1977" s="91"/>
      <c r="K1977" s="91"/>
      <c r="L1977" s="91"/>
      <c r="M1977" s="91"/>
      <c r="N1977" s="91"/>
      <c r="O1977" s="51"/>
      <c r="P1977" s="51"/>
      <c r="Q1977" s="4"/>
      <c r="AN1977" s="63" t="s">
        <v>5208</v>
      </c>
      <c r="AZ1977" s="37" t="str">
        <f>IFERROR(IF(COUNTA(C1977,D1977,E1977)=3,DATE(E1977,MATCH(D1977,{"Jan";"Feb";"Mar";"Apr";"May";"Jun";"Jul";"Aug";"Sep";"Oct";"Nov";"Dec"},0),C1977),""),"")</f>
        <v/>
      </c>
    </row>
    <row r="1978" spans="1:80" ht="19.5" x14ac:dyDescent="0.4">
      <c r="A1978" s="51"/>
      <c r="B1978" s="22"/>
      <c r="C1978" s="23" t="s">
        <v>2056</v>
      </c>
      <c r="D1978" s="23" t="s">
        <v>2057</v>
      </c>
      <c r="E1978" s="23" t="s">
        <v>2058</v>
      </c>
      <c r="F1978" s="51"/>
      <c r="G1978" s="51"/>
      <c r="H1978" s="19"/>
      <c r="I1978" s="4"/>
      <c r="J1978" s="4"/>
      <c r="K1978" s="4"/>
      <c r="L1978" s="51"/>
      <c r="M1978" s="51"/>
      <c r="N1978" s="51"/>
      <c r="O1978" s="51"/>
      <c r="P1978" s="51"/>
      <c r="Q1978" s="4"/>
      <c r="AN1978" s="63" t="s">
        <v>5209</v>
      </c>
    </row>
    <row r="1979" spans="1:80" x14ac:dyDescent="0.25">
      <c r="A1979" s="51"/>
      <c r="B1979" s="4"/>
      <c r="C1979" s="25"/>
      <c r="D1979" s="25"/>
      <c r="E1979" s="25"/>
      <c r="F1979" s="25"/>
      <c r="G1979" s="4"/>
      <c r="H1979" s="19" t="s">
        <v>92</v>
      </c>
      <c r="I1979" s="4"/>
      <c r="J1979" s="4"/>
      <c r="K1979" s="4"/>
      <c r="L1979" s="51"/>
      <c r="M1979" s="4"/>
      <c r="N1979" s="4"/>
      <c r="O1979" s="4"/>
      <c r="P1979" s="4"/>
      <c r="Q1979" s="24"/>
      <c r="R1979" s="66"/>
      <c r="S1979" s="66"/>
      <c r="T1979" s="66"/>
      <c r="U1979" s="66"/>
      <c r="V1979" s="66"/>
      <c r="W1979" s="66"/>
      <c r="X1979" s="66"/>
      <c r="Y1979" s="66"/>
      <c r="Z1979" s="66"/>
      <c r="AA1979" s="66"/>
      <c r="AB1979" s="66"/>
      <c r="AC1979" s="66"/>
      <c r="AD1979" s="66"/>
      <c r="AE1979" s="66"/>
      <c r="AF1979" s="66"/>
      <c r="AG1979" s="66"/>
      <c r="AH1979" s="66"/>
      <c r="AI1979" s="66"/>
      <c r="AK1979" s="66"/>
      <c r="AL1979" s="66"/>
      <c r="AM1979" s="66"/>
      <c r="AN1979" s="63" t="s">
        <v>5210</v>
      </c>
      <c r="AO1979" s="66"/>
      <c r="AP1979" s="66"/>
      <c r="AQ1979" s="66"/>
      <c r="AR1979" s="66"/>
      <c r="AS1979" s="66"/>
      <c r="AT1979" s="66"/>
      <c r="AU1979" s="66"/>
      <c r="AV1979" s="66"/>
      <c r="AW1979" s="66"/>
      <c r="AX1979" s="66"/>
      <c r="AY1979" s="66"/>
      <c r="BA1979" s="66"/>
      <c r="BB1979" s="66"/>
    </row>
    <row r="1980" spans="1:80" x14ac:dyDescent="0.25">
      <c r="A1980" s="51"/>
      <c r="B1980" s="4"/>
      <c r="C1980" s="25" t="s">
        <v>35</v>
      </c>
      <c r="D1980" s="25" t="s">
        <v>36</v>
      </c>
      <c r="E1980" s="25"/>
      <c r="F1980" s="25" t="s">
        <v>315</v>
      </c>
      <c r="G1980" s="4"/>
      <c r="H1980" s="25" t="s">
        <v>47</v>
      </c>
      <c r="I1980" s="25" t="s">
        <v>48</v>
      </c>
      <c r="J1980" s="25" t="s">
        <v>49</v>
      </c>
      <c r="K1980" s="4"/>
      <c r="L1980" s="51"/>
      <c r="M1980" s="4"/>
      <c r="N1980" s="4"/>
      <c r="O1980" s="4"/>
      <c r="P1980" s="4"/>
      <c r="Q1980" s="24"/>
      <c r="R1980" s="66"/>
      <c r="S1980" s="66"/>
      <c r="T1980" s="66"/>
      <c r="U1980" s="66"/>
      <c r="V1980" s="66"/>
      <c r="W1980" s="66"/>
      <c r="X1980" s="66"/>
      <c r="Y1980" s="66"/>
      <c r="Z1980" s="66"/>
      <c r="AA1980" s="66"/>
      <c r="AB1980" s="66"/>
      <c r="AC1980" s="66"/>
      <c r="AD1980" s="66"/>
      <c r="AE1980" s="66"/>
      <c r="AF1980" s="66"/>
      <c r="AG1980" s="66"/>
      <c r="AH1980" s="66"/>
      <c r="AI1980" s="66"/>
      <c r="AK1980" s="66"/>
      <c r="AL1980" s="66"/>
      <c r="AM1980" s="66"/>
      <c r="AN1980" s="63" t="s">
        <v>5211</v>
      </c>
      <c r="AO1980" s="66"/>
      <c r="AP1980" s="66"/>
      <c r="AQ1980" s="66"/>
      <c r="AR1980" s="66"/>
      <c r="AS1980" s="66"/>
      <c r="AT1980" s="66"/>
      <c r="AU1980" s="66"/>
      <c r="AV1980" s="66"/>
      <c r="AW1980" s="66"/>
      <c r="AX1980" s="66"/>
      <c r="AY1980" s="66"/>
      <c r="BA1980" s="66"/>
      <c r="BB1980" s="66"/>
    </row>
    <row r="1981" spans="1:80" x14ac:dyDescent="0.25">
      <c r="A1981" s="51"/>
      <c r="B1981" s="34" t="str">
        <f xml:space="preserve"> C1974&amp;" Target Lesion (T1)"</f>
        <v>V13 Target Lesion (T1)</v>
      </c>
      <c r="C1981" s="16"/>
      <c r="D1981" s="15" t="s">
        <v>9</v>
      </c>
      <c r="E1981" s="4"/>
      <c r="F1981" s="17"/>
      <c r="G1981" s="4"/>
      <c r="H1981" s="32"/>
      <c r="I1981" s="32"/>
      <c r="J1981" s="32"/>
      <c r="K1981" s="4"/>
      <c r="L1981" s="51"/>
      <c r="M1981" s="51"/>
      <c r="N1981" s="51"/>
      <c r="O1981" s="51"/>
      <c r="P1981" s="51"/>
      <c r="Q1981" s="51"/>
      <c r="R1981" s="67"/>
      <c r="S1981" s="67"/>
      <c r="T1981" s="67"/>
      <c r="U1981" s="67"/>
      <c r="V1981" s="67"/>
      <c r="W1981" s="67"/>
      <c r="X1981" s="67"/>
      <c r="Y1981" s="67"/>
      <c r="Z1981" s="67"/>
      <c r="AA1981" s="67"/>
      <c r="AB1981" s="67"/>
      <c r="AC1981" s="67"/>
      <c r="AD1981" s="67"/>
      <c r="AE1981" s="67"/>
      <c r="AF1981" s="67"/>
      <c r="AG1981" s="67"/>
      <c r="AH1981" s="67"/>
      <c r="AI1981" s="67"/>
      <c r="AK1981" s="67"/>
      <c r="AL1981" s="67"/>
      <c r="AM1981" s="67"/>
      <c r="AN1981" s="63" t="s">
        <v>5212</v>
      </c>
      <c r="AO1981" s="67"/>
      <c r="AP1981" s="67"/>
      <c r="AQ1981" s="67"/>
      <c r="AR1981" s="67"/>
      <c r="AS1981" s="67"/>
      <c r="AT1981" s="67"/>
      <c r="AU1981" s="67"/>
      <c r="AV1981" s="67"/>
      <c r="AW1981" s="67"/>
      <c r="AX1981" s="67"/>
      <c r="AY1981" s="67"/>
      <c r="AZ1981" s="37" t="str">
        <f>IFERROR(IF(COUNTA(H1981,I1981,J1981)=3,DATE(J1981,MATCH(I1981,{"Jan";"Feb";"Mar";"Apr";"May";"Jun";"Jul";"Aug";"Sep";"Oct";"Nov";"Dec"},0),H1981),""),"")</f>
        <v/>
      </c>
      <c r="BA1981" s="67"/>
      <c r="BB1981" s="67"/>
    </row>
    <row r="1982" spans="1:80" x14ac:dyDescent="0.25">
      <c r="A1982" s="51"/>
      <c r="B1982" s="23" t="s">
        <v>2059</v>
      </c>
      <c r="C1982" s="23" t="s">
        <v>2060</v>
      </c>
      <c r="D1982" s="23" t="s">
        <v>2061</v>
      </c>
      <c r="E1982" s="26"/>
      <c r="F1982" s="23" t="s">
        <v>2062</v>
      </c>
      <c r="G1982" s="26"/>
      <c r="H1982" s="23" t="s">
        <v>2063</v>
      </c>
      <c r="I1982" s="23" t="s">
        <v>2064</v>
      </c>
      <c r="J1982" s="23" t="s">
        <v>2065</v>
      </c>
      <c r="K1982" s="4"/>
      <c r="L1982" s="27"/>
      <c r="M1982" s="28"/>
      <c r="N1982" s="27"/>
      <c r="O1982" s="28"/>
      <c r="P1982" s="27"/>
      <c r="Q1982" s="24"/>
      <c r="R1982" s="66"/>
      <c r="S1982" s="66"/>
      <c r="T1982" s="66"/>
      <c r="U1982" s="66"/>
      <c r="V1982" s="66"/>
      <c r="W1982" s="66"/>
      <c r="X1982" s="66"/>
      <c r="Y1982" s="66"/>
      <c r="Z1982" s="66"/>
      <c r="AA1982" s="66"/>
      <c r="AB1982" s="66"/>
      <c r="AC1982" s="66"/>
      <c r="AD1982" s="66"/>
      <c r="AE1982" s="66"/>
      <c r="AF1982" s="66"/>
      <c r="AG1982" s="66"/>
      <c r="AH1982" s="66"/>
      <c r="AI1982" s="66"/>
      <c r="AK1982" s="66"/>
      <c r="AL1982" s="66"/>
      <c r="AM1982" s="66"/>
      <c r="AN1982" s="63" t="s">
        <v>5213</v>
      </c>
      <c r="AO1982" s="66"/>
      <c r="AP1982" s="66"/>
      <c r="AQ1982" s="66"/>
      <c r="AR1982" s="66"/>
      <c r="AS1982" s="66"/>
      <c r="AT1982" s="66"/>
      <c r="AU1982" s="66"/>
      <c r="AV1982" s="66"/>
      <c r="AW1982" s="66"/>
      <c r="AX1982" s="66"/>
      <c r="AY1982" s="66"/>
      <c r="AZ1982" s="37" t="str">
        <f>IFERROR(IF(COUNTA(H1982,I1982,J1982)=3,DATE(J1982,MATCH(I1982,{"Jan";"Feb";"Mar";"Apr";"May";"Jun";"Jul";"Aug";"Sep";"Oct";"Nov";"Dec"},0),H1982),""),"")</f>
        <v/>
      </c>
      <c r="BA1982" s="66"/>
      <c r="BB1982" s="66"/>
    </row>
    <row r="1983" spans="1:80" x14ac:dyDescent="0.25">
      <c r="A1983" s="51"/>
      <c r="B1983" s="90" t="str">
        <f ca="1">BA1983&amp;BB1983&amp;BC1983&amp;BD1983&amp;BE1983&amp;BF1983&amp;BG1983&amp;BH1983&amp;BI1983&amp;BJ1983&amp;BK1983&amp;BL1983&amp;BM1983</f>
        <v/>
      </c>
      <c r="C1983" s="91"/>
      <c r="D1983" s="91"/>
      <c r="E1983" s="91"/>
      <c r="F1983" s="91"/>
      <c r="G1983" s="91"/>
      <c r="H1983" s="91"/>
      <c r="I1983" s="91"/>
      <c r="J1983" s="91"/>
      <c r="K1983" s="91"/>
      <c r="L1983" s="91"/>
      <c r="M1983" s="91"/>
      <c r="N1983" s="91"/>
      <c r="O1983" s="91"/>
      <c r="P1983" s="91"/>
      <c r="Q1983" s="4"/>
      <c r="AN1983" s="63" t="s">
        <v>5214</v>
      </c>
      <c r="AZ1983" s="37" t="str">
        <f>IFERROR(IF(COUNTA(H1983,I1983,J1983)=3,DATE(J1983,MATCH(I1983,{"Jan";"Feb";"Mar";"Apr";"May";"Jun";"Jul";"Aug";"Sep";"Oct";"Nov";"Dec"},0),H1983),""),"")</f>
        <v/>
      </c>
      <c r="BA1983" s="37" t="str">
        <f>IF(AND(C1977="",H1981="",C1981&lt;&gt;""),"Please enter a complete visit or assessment date.  ","")</f>
        <v/>
      </c>
      <c r="BB1983" s="37" t="str">
        <f>IF(C1981="","",IF(AND(COUNTA(C1977,D1977,E1977)&gt;1,COUNTA(C1977,D1977,E1977)&lt;3),"Please enter a complete visit date.  ",IF(COUNTA(C1977,D1977,E1977)=0,"",IF(COUNTIF(AN$2:AN$7306,C1977&amp;D1977&amp;E1977)&gt;0,"","Enter a valid visit date.  "))))</f>
        <v/>
      </c>
      <c r="BC1983" s="37" t="str">
        <f>IF(AND(COUNTA(H1981,I1981,J1981)&gt;1,COUNTA(H1981,I1981,J1981)&lt;3),"Please enter a complete assessment date.  ",IF(COUNTA(H1981,I1981,J1981)=0,"",IF(COUNTIF(AN$2:AN$7306,H1981&amp;I1981&amp;J1981)&gt;0,"","Enter a valid assessment date.  ")))</f>
        <v/>
      </c>
      <c r="BD1983" s="37" t="str">
        <f>IF(AND(C1981="",H1981&amp;I1981&amp;H1981&amp;J1981&lt;&gt;""),"Information on this lesion exists, but no evaluation result is entered.  ","")</f>
        <v/>
      </c>
      <c r="BE1983" s="37" t="str">
        <f ca="1">IF(C1981="","",IF(AZ1977="","",IF(AZ1977&gt;NOW(),"Visit date is in the future.  ","")))</f>
        <v/>
      </c>
      <c r="BF1983" s="37" t="str">
        <f t="shared" ref="BF1983" ca="1" si="971">IF(AZ1981&lt;&gt;"",IF(AZ1981&gt;NOW(),"Assessment date is in the future.  ",""),"")</f>
        <v/>
      </c>
      <c r="BG1983" s="37" t="str">
        <f>IF(AND(C1981&lt;&gt;"",F1981&lt;&gt;""),"The result cannot be provided if indicated as Not Done.  ","")</f>
        <v/>
      </c>
      <c r="BH1983" s="37" t="str">
        <f>IF(AZ1977="","",IF(AZ1977&lt;=AZ1971,"Visit date is not after visit or assessment dates in the prior visit.  ",""))</f>
        <v/>
      </c>
      <c r="BI1983" s="37" t="str">
        <f>IF(AZ1981&lt;&gt;"",IF(AZ1981&lt;=AZ1971,"Assessment date is not after visit or assessment dates in the prior visit.  ",""),"")</f>
        <v/>
      </c>
      <c r="BJ1983" s="37" t="str">
        <f>IF(AND(C1974="",OR(C1981&lt;&gt;"",F1981&lt;&gt;"")),"The Visit ID is missing.  ","")</f>
        <v/>
      </c>
      <c r="BK1983" s="37" t="str">
        <f>IF(AND(OR(C1981&lt;&gt;"",F1981&lt;&gt;""),C$19=""),"No V0 lesion information exists for this same lesion (if you are adding a NEW lesion, go to New Lesion section).  ","")</f>
        <v/>
      </c>
      <c r="BL1983" s="37" t="str">
        <f>IF(AND(C1981&lt;&gt;"",D1981=""),"Select a Unit.  ","")</f>
        <v/>
      </c>
      <c r="BM1983" s="37" t="str">
        <f>IF(AND(C1981&lt;&gt;"",COUNTIF(AJ$2:AJ$21,C1974)&gt;1),"Visit ID already used.  ","")</f>
        <v/>
      </c>
      <c r="CA1983" s="37" t="e">
        <f ca="1">IF(BA1983&amp;BB1983&amp;BC1983&amp;BD1983&amp;BE1983&amp;BF1983&amp;BG1983&amp;BH1983&amp;BI1983&amp;BJ1983&amp;BK1983&amp;BL1983&amp;BM1983&amp;BN1983&amp;BO1983&amp;BP1983&amp;BQ1983&amp;BR1983&amp;BS1983&amp;BT1983&amp;BU1983&amp;#REF!&amp;BW1983&amp;BX1983&amp;BY1983&amp;BZ1983&lt;&gt;"","V13Issue","V13Clean")</f>
        <v>#REF!</v>
      </c>
    </row>
    <row r="1984" spans="1:80" x14ac:dyDescent="0.25">
      <c r="A1984" s="51"/>
      <c r="B1984" s="91"/>
      <c r="C1984" s="91"/>
      <c r="D1984" s="91"/>
      <c r="E1984" s="91"/>
      <c r="F1984" s="91"/>
      <c r="G1984" s="91"/>
      <c r="H1984" s="91"/>
      <c r="I1984" s="91"/>
      <c r="J1984" s="91"/>
      <c r="K1984" s="91"/>
      <c r="L1984" s="91"/>
      <c r="M1984" s="91"/>
      <c r="N1984" s="91"/>
      <c r="O1984" s="91"/>
      <c r="P1984" s="91"/>
      <c r="Q1984" s="4"/>
      <c r="AN1984" s="63" t="s">
        <v>5215</v>
      </c>
      <c r="AZ1984" s="37" t="str">
        <f>IFERROR(IF(COUNTA(H1984,I1984,J1984)=3,DATE(J1984,MATCH(I1984,{"Jan";"Feb";"Mar";"Apr";"May";"Jun";"Jul";"Aug";"Sep";"Oct";"Nov";"Dec"},0),H1984),""),"")</f>
        <v/>
      </c>
    </row>
    <row r="1985" spans="1:79" x14ac:dyDescent="0.25">
      <c r="A1985" s="51"/>
      <c r="B1985" s="4"/>
      <c r="C1985" s="25"/>
      <c r="D1985" s="25"/>
      <c r="E1985" s="25"/>
      <c r="F1985" s="25"/>
      <c r="G1985" s="4"/>
      <c r="H1985" s="19" t="s">
        <v>92</v>
      </c>
      <c r="I1985" s="4"/>
      <c r="J1985" s="4"/>
      <c r="K1985" s="4"/>
      <c r="L1985" s="51"/>
      <c r="M1985" s="4"/>
      <c r="N1985" s="4"/>
      <c r="O1985" s="4"/>
      <c r="P1985" s="4"/>
      <c r="Q1985" s="4"/>
      <c r="AN1985" s="63" t="s">
        <v>5216</v>
      </c>
      <c r="AZ1985" s="37" t="str">
        <f>IFERROR(IF(COUNTA(H1985,I1985,J1985)=3,DATE(J1985,MATCH(I1985,{"Jan";"Feb";"Mar";"Apr";"May";"Jun";"Jul";"Aug";"Sep";"Oct";"Nov";"Dec"},0),H1985),""),"")</f>
        <v/>
      </c>
    </row>
    <row r="1986" spans="1:79" x14ac:dyDescent="0.25">
      <c r="A1986" s="51"/>
      <c r="B1986" s="4"/>
      <c r="C1986" s="25" t="s">
        <v>35</v>
      </c>
      <c r="D1986" s="25" t="s">
        <v>36</v>
      </c>
      <c r="E1986" s="25"/>
      <c r="F1986" s="25" t="s">
        <v>315</v>
      </c>
      <c r="G1986" s="4"/>
      <c r="H1986" s="25" t="s">
        <v>47</v>
      </c>
      <c r="I1986" s="25" t="s">
        <v>48</v>
      </c>
      <c r="J1986" s="25" t="s">
        <v>49</v>
      </c>
      <c r="K1986" s="4"/>
      <c r="L1986" s="51"/>
      <c r="M1986" s="4"/>
      <c r="N1986" s="4"/>
      <c r="O1986" s="4"/>
      <c r="P1986" s="4"/>
      <c r="Q1986" s="4"/>
      <c r="AN1986" s="63" t="s">
        <v>5217</v>
      </c>
      <c r="AZ1986" s="37" t="str">
        <f>IFERROR(IF(COUNTA(H1986,I1986,J1986)=3,DATE(J1986,MATCH(I1986,{"Jan";"Feb";"Mar";"Apr";"May";"Jun";"Jul";"Aug";"Sep";"Oct";"Nov";"Dec"},0),H1986),""),"")</f>
        <v/>
      </c>
    </row>
    <row r="1987" spans="1:79" x14ac:dyDescent="0.25">
      <c r="A1987" s="51"/>
      <c r="B1987" s="34" t="str">
        <f xml:space="preserve"> C1974&amp;" Target Lesion (T2)"</f>
        <v>V13 Target Lesion (T2)</v>
      </c>
      <c r="C1987" s="16"/>
      <c r="D1987" s="15" t="s">
        <v>9</v>
      </c>
      <c r="E1987" s="4"/>
      <c r="F1987" s="17"/>
      <c r="G1987" s="4"/>
      <c r="H1987" s="32"/>
      <c r="I1987" s="32"/>
      <c r="J1987" s="32"/>
      <c r="K1987" s="4"/>
      <c r="L1987" s="51"/>
      <c r="M1987" s="51"/>
      <c r="N1987" s="51"/>
      <c r="O1987" s="51"/>
      <c r="P1987" s="51"/>
      <c r="Q1987" s="4"/>
      <c r="AN1987" s="63" t="s">
        <v>5218</v>
      </c>
      <c r="AZ1987" s="37" t="str">
        <f>IFERROR(IF(COUNTA(H1987,I1987,J1987)=3,DATE(J1987,MATCH(I1987,{"Jan";"Feb";"Mar";"Apr";"May";"Jun";"Jul";"Aug";"Sep";"Oct";"Nov";"Dec"},0),H1987),""),"")</f>
        <v/>
      </c>
    </row>
    <row r="1988" spans="1:79" x14ac:dyDescent="0.25">
      <c r="A1988" s="51"/>
      <c r="B1988" s="23" t="s">
        <v>2066</v>
      </c>
      <c r="C1988" s="23" t="s">
        <v>2067</v>
      </c>
      <c r="D1988" s="23" t="s">
        <v>2068</v>
      </c>
      <c r="E1988" s="26"/>
      <c r="F1988" s="23" t="s">
        <v>2069</v>
      </c>
      <c r="G1988" s="26"/>
      <c r="H1988" s="23" t="s">
        <v>2070</v>
      </c>
      <c r="I1988" s="23" t="s">
        <v>2071</v>
      </c>
      <c r="J1988" s="23" t="s">
        <v>2072</v>
      </c>
      <c r="K1988" s="4"/>
      <c r="L1988" s="27"/>
      <c r="M1988" s="28"/>
      <c r="N1988" s="27"/>
      <c r="O1988" s="28"/>
      <c r="P1988" s="27"/>
      <c r="Q1988" s="4"/>
      <c r="AN1988" s="63" t="s">
        <v>5219</v>
      </c>
      <c r="AZ1988" s="37" t="str">
        <f>IFERROR(IF(COUNTA(H1988,I1988,J1988)=3,DATE(J1988,MATCH(I1988,{"Jan";"Feb";"Mar";"Apr";"May";"Jun";"Jul";"Aug";"Sep";"Oct";"Nov";"Dec"},0),H1988),""),"")</f>
        <v/>
      </c>
    </row>
    <row r="1989" spans="1:79" x14ac:dyDescent="0.25">
      <c r="A1989" s="51"/>
      <c r="B1989" s="90" t="str">
        <f ca="1">BA1989&amp;BB1989&amp;BC1989&amp;BD1989&amp;BE1989&amp;BF1989&amp;BG1989&amp;BH1989&amp;BI1989&amp;BJ1989&amp;BK1989&amp;BL1989&amp;BM1989</f>
        <v/>
      </c>
      <c r="C1989" s="91"/>
      <c r="D1989" s="91"/>
      <c r="E1989" s="91"/>
      <c r="F1989" s="91"/>
      <c r="G1989" s="91"/>
      <c r="H1989" s="91"/>
      <c r="I1989" s="91"/>
      <c r="J1989" s="91"/>
      <c r="K1989" s="91"/>
      <c r="L1989" s="91"/>
      <c r="M1989" s="91"/>
      <c r="N1989" s="91"/>
      <c r="O1989" s="91"/>
      <c r="P1989" s="91"/>
      <c r="Q1989" s="4"/>
      <c r="AN1989" s="63" t="s">
        <v>5220</v>
      </c>
      <c r="AZ1989" s="37" t="str">
        <f>IFERROR(IF(COUNTA(H1989,I1989,J1989)=3,DATE(J1989,MATCH(I1989,{"Jan";"Feb";"Mar";"Apr";"May";"Jun";"Jul";"Aug";"Sep";"Oct";"Nov";"Dec"},0),H1989),""),"")</f>
        <v/>
      </c>
      <c r="BA1989" s="37" t="str">
        <f>IF(AND(C1977="",H1987="",C1987&lt;&gt;""),"Please enter a complete visit or assessment date.  ","")</f>
        <v/>
      </c>
      <c r="BB1989" s="37" t="str">
        <f>IF(C1987="","",IF(AND(COUNTA(C1977,D1977,E1977)&gt;1,COUNTA(C1977,D1977,E1977)&lt;3),"Please enter a complete visit date.  ",IF(COUNTA(C1977,D1977,E1977)=0,"",IF(COUNTIF(AN$2:AN$7306,C1977&amp;D1977&amp;E1977)&gt;0,"","Enter a valid visit date.  "))))</f>
        <v/>
      </c>
      <c r="BC1989" s="37" t="str">
        <f>IF(AND(COUNTA(H1987,I1987,J1987)&gt;1,COUNTA(H1987,I1987,J1987)&lt;3),"Please enter a complete assessment date.  ",IF(COUNTA(H1987,I1987,J1987)=0,"",IF(COUNTIF(AN$2:AN$7306,H1987&amp;I1987&amp;J1987)&gt;0,"","Enter a valid assessment date.  ")))</f>
        <v/>
      </c>
      <c r="BD1989" s="37" t="str">
        <f t="shared" ref="BD1989" si="972">IF(AND(C1987="",H1987&amp;I1987&amp;H1987&amp;J1987&lt;&gt;""),"Information on this lesion exists, but no evaluation result is entered.  ","")</f>
        <v/>
      </c>
      <c r="BE1989" s="37" t="str">
        <f ca="1">IF(C1987="","",IF(AZ1977="","",IF(AZ1977&gt;NOW(),"Visit date is in the future.  ","")))</f>
        <v/>
      </c>
      <c r="BF1989" s="37" t="str">
        <f t="shared" ref="BF1989" ca="1" si="973">IF(AZ1987&lt;&gt;"",IF(AZ1987&gt;NOW(),"Assessment date is in the future.  ",""),"")</f>
        <v/>
      </c>
      <c r="BG1989" s="37" t="str">
        <f t="shared" ref="BG1989" si="974">IF(AND(C1987&lt;&gt;"",F1987&lt;&gt;""),"The result cannot be provided if indicated as Not Done.  ","")</f>
        <v/>
      </c>
      <c r="BH1989" s="37" t="str">
        <f>IF(AZ1977="","",IF(AZ1977&lt;=AZ1971,"Visit date is not after visit or assessment dates in the prior visit.  ",""))</f>
        <v/>
      </c>
      <c r="BI1989" s="37" t="str">
        <f>IF(AZ1987&lt;&gt;"",IF(AZ1987&lt;=AZ1971,"Assessment date is not after visit or assessment dates in the prior visit.  ",""),"")</f>
        <v/>
      </c>
      <c r="BJ1989" s="37" t="str">
        <f>IF(AND(C1974="",OR(C1987&lt;&gt;"",F1987&lt;&gt;"")),"The Visit ID is missing.  ","")</f>
        <v/>
      </c>
      <c r="BK1989" s="37" t="str">
        <f>IF(AND(OR(C1987&lt;&gt;"",F1987&lt;&gt;""),C$25=""),"No V0 lesion information exists for this same lesion (if you are adding a NEW lesion, go to New Lesion section).  ","")</f>
        <v/>
      </c>
      <c r="BL1989" s="37" t="str">
        <f t="shared" ref="BL1989" si="975">IF(AND(C1987&lt;&gt;"",D1987=""),"Select a Unit.  ","")</f>
        <v/>
      </c>
      <c r="BM1989" s="37" t="str">
        <f>IF(AND(C1987&lt;&gt;"",COUNTIF(AJ$2:AJ$21,C1974)&gt;1),"Visit ID already used.  ","")</f>
        <v/>
      </c>
      <c r="CA1989" s="37" t="e">
        <f ca="1">IF(BA1989&amp;BB1989&amp;BC1989&amp;BD1989&amp;BE1989&amp;BF1989&amp;BG1989&amp;BH1989&amp;BI1989&amp;BJ1989&amp;BK1989&amp;BL1989&amp;BM1989&amp;BN1989&amp;BO1989&amp;BP1989&amp;BQ1989&amp;BR1989&amp;BS1989&amp;BT1989&amp;BU1989&amp;#REF!&amp;BW1989&amp;BX1989&amp;BY1989&amp;BZ1989&lt;&gt;"","V13Issue","V13Clean")</f>
        <v>#REF!</v>
      </c>
    </row>
    <row r="1990" spans="1:79" x14ac:dyDescent="0.25">
      <c r="A1990" s="51"/>
      <c r="B1990" s="91"/>
      <c r="C1990" s="91"/>
      <c r="D1990" s="91"/>
      <c r="E1990" s="91"/>
      <c r="F1990" s="91"/>
      <c r="G1990" s="91"/>
      <c r="H1990" s="91"/>
      <c r="I1990" s="91"/>
      <c r="J1990" s="91"/>
      <c r="K1990" s="91"/>
      <c r="L1990" s="91"/>
      <c r="M1990" s="91"/>
      <c r="N1990" s="91"/>
      <c r="O1990" s="91"/>
      <c r="P1990" s="91"/>
      <c r="Q1990" s="4"/>
      <c r="AN1990" s="63" t="s">
        <v>5221</v>
      </c>
      <c r="AZ1990" s="37" t="str">
        <f>IFERROR(IF(COUNTA(H1990,I1990,J1990)=3,DATE(J1990,MATCH(I1990,{"Jan";"Feb";"Mar";"Apr";"May";"Jun";"Jul";"Aug";"Sep";"Oct";"Nov";"Dec"},0),H1990),""),"")</f>
        <v/>
      </c>
    </row>
    <row r="1991" spans="1:79" x14ac:dyDescent="0.25">
      <c r="A1991" s="51"/>
      <c r="B1991" s="4"/>
      <c r="C1991" s="25"/>
      <c r="D1991" s="25"/>
      <c r="E1991" s="25"/>
      <c r="F1991" s="25"/>
      <c r="G1991" s="4"/>
      <c r="H1991" s="19" t="s">
        <v>92</v>
      </c>
      <c r="I1991" s="4"/>
      <c r="J1991" s="4"/>
      <c r="K1991" s="4"/>
      <c r="L1991" s="51"/>
      <c r="M1991" s="4"/>
      <c r="N1991" s="4"/>
      <c r="O1991" s="4"/>
      <c r="P1991" s="4"/>
      <c r="Q1991" s="4"/>
      <c r="AN1991" s="63" t="s">
        <v>5222</v>
      </c>
      <c r="AZ1991" s="37" t="str">
        <f>IFERROR(IF(COUNTA(H1991,I1991,J1991)=3,DATE(J1991,MATCH(I1991,{"Jan";"Feb";"Mar";"Apr";"May";"Jun";"Jul";"Aug";"Sep";"Oct";"Nov";"Dec"},0),H1991),""),"")</f>
        <v/>
      </c>
    </row>
    <row r="1992" spans="1:79" x14ac:dyDescent="0.25">
      <c r="A1992" s="51"/>
      <c r="B1992" s="4"/>
      <c r="C1992" s="25" t="s">
        <v>35</v>
      </c>
      <c r="D1992" s="25" t="s">
        <v>36</v>
      </c>
      <c r="E1992" s="25"/>
      <c r="F1992" s="25" t="s">
        <v>315</v>
      </c>
      <c r="G1992" s="4"/>
      <c r="H1992" s="25" t="s">
        <v>47</v>
      </c>
      <c r="I1992" s="25" t="s">
        <v>48</v>
      </c>
      <c r="J1992" s="25" t="s">
        <v>49</v>
      </c>
      <c r="K1992" s="4"/>
      <c r="L1992" s="51"/>
      <c r="M1992" s="4"/>
      <c r="N1992" s="4"/>
      <c r="O1992" s="4"/>
      <c r="P1992" s="4"/>
      <c r="Q1992" s="4"/>
      <c r="AN1992" s="63" t="s">
        <v>5223</v>
      </c>
      <c r="AZ1992" s="37" t="str">
        <f>IFERROR(IF(COUNTA(H1992,I1992,J1992)=3,DATE(J1992,MATCH(I1992,{"Jan";"Feb";"Mar";"Apr";"May";"Jun";"Jul";"Aug";"Sep";"Oct";"Nov";"Dec"},0),H1992),""),"")</f>
        <v/>
      </c>
    </row>
    <row r="1993" spans="1:79" x14ac:dyDescent="0.25">
      <c r="A1993" s="51"/>
      <c r="B1993" s="34" t="str">
        <f xml:space="preserve"> C1974&amp;"  Target Lesion (T3)"</f>
        <v>V13  Target Lesion (T3)</v>
      </c>
      <c r="C1993" s="16"/>
      <c r="D1993" s="15" t="s">
        <v>9</v>
      </c>
      <c r="E1993" s="4"/>
      <c r="F1993" s="17"/>
      <c r="G1993" s="4"/>
      <c r="H1993" s="32"/>
      <c r="I1993" s="32"/>
      <c r="J1993" s="32"/>
      <c r="K1993" s="4"/>
      <c r="L1993" s="51"/>
      <c r="M1993" s="51"/>
      <c r="N1993" s="51"/>
      <c r="O1993" s="51"/>
      <c r="P1993" s="51"/>
      <c r="Q1993" s="4"/>
      <c r="AN1993" s="63" t="s">
        <v>5224</v>
      </c>
      <c r="AZ1993" s="37" t="str">
        <f>IFERROR(IF(COUNTA(H1993,I1993,J1993)=3,DATE(J1993,MATCH(I1993,{"Jan";"Feb";"Mar";"Apr";"May";"Jun";"Jul";"Aug";"Sep";"Oct";"Nov";"Dec"},0),H1993),""),"")</f>
        <v/>
      </c>
    </row>
    <row r="1994" spans="1:79" x14ac:dyDescent="0.25">
      <c r="A1994" s="51"/>
      <c r="B1994" s="23" t="s">
        <v>2073</v>
      </c>
      <c r="C1994" s="23" t="s">
        <v>2074</v>
      </c>
      <c r="D1994" s="23" t="s">
        <v>2075</v>
      </c>
      <c r="E1994" s="26"/>
      <c r="F1994" s="23" t="s">
        <v>2076</v>
      </c>
      <c r="G1994" s="26"/>
      <c r="H1994" s="23" t="s">
        <v>2077</v>
      </c>
      <c r="I1994" s="23" t="s">
        <v>2078</v>
      </c>
      <c r="J1994" s="23" t="s">
        <v>2079</v>
      </c>
      <c r="K1994" s="4"/>
      <c r="L1994" s="27"/>
      <c r="M1994" s="28"/>
      <c r="N1994" s="27"/>
      <c r="O1994" s="28"/>
      <c r="P1994" s="27"/>
      <c r="Q1994" s="4"/>
      <c r="AN1994" s="63" t="s">
        <v>5225</v>
      </c>
      <c r="AZ1994" s="37" t="str">
        <f>IFERROR(IF(COUNTA(H1994,I1994,J1994)=3,DATE(J1994,MATCH(I1994,{"Jan";"Feb";"Mar";"Apr";"May";"Jun";"Jul";"Aug";"Sep";"Oct";"Nov";"Dec"},0),H1994),""),"")</f>
        <v/>
      </c>
    </row>
    <row r="1995" spans="1:79" x14ac:dyDescent="0.25">
      <c r="A1995" s="51"/>
      <c r="B1995" s="90" t="str">
        <f ca="1">BA1995&amp;BB1995&amp;BC1995&amp;BD1995&amp;BE1995&amp;BF1995&amp;BG1995&amp;BH1995&amp;BI1995&amp;BJ1995&amp;BK1995&amp;BL1995&amp;BM1995</f>
        <v/>
      </c>
      <c r="C1995" s="91"/>
      <c r="D1995" s="91"/>
      <c r="E1995" s="91"/>
      <c r="F1995" s="91"/>
      <c r="G1995" s="91"/>
      <c r="H1995" s="91"/>
      <c r="I1995" s="91"/>
      <c r="J1995" s="91"/>
      <c r="K1995" s="91"/>
      <c r="L1995" s="91"/>
      <c r="M1995" s="91"/>
      <c r="N1995" s="91"/>
      <c r="O1995" s="91"/>
      <c r="P1995" s="91"/>
      <c r="Q1995" s="4"/>
      <c r="AN1995" s="63" t="s">
        <v>5226</v>
      </c>
      <c r="AZ1995" s="37" t="str">
        <f>IFERROR(IF(COUNTA(H1995,I1995,J1995)=3,DATE(J1995,MATCH(I1995,{"Jan";"Feb";"Mar";"Apr";"May";"Jun";"Jul";"Aug";"Sep";"Oct";"Nov";"Dec"},0),H1995),""),"")</f>
        <v/>
      </c>
      <c r="BA1995" s="37" t="str">
        <f>IF(AND(C1977="",H1993="",C1993&lt;&gt;""),"Please enter a complete visit or assessment date.  ","")</f>
        <v/>
      </c>
      <c r="BB1995" s="37" t="str">
        <f>IF(C1993="","",IF(AND(COUNTA(C1977,D1977,E1977)&gt;1,COUNTA(C1977,D1977,E1977)&lt;3),"Please enter a complete visit date.  ",IF(COUNTA(C1977,D1977,E1977)=0,"",IF(COUNTIF(AN$2:AN$7306,C1977&amp;D1977&amp;E1977)&gt;0,"","Enter a valid visit date.  "))))</f>
        <v/>
      </c>
      <c r="BC1995" s="37" t="str">
        <f>IF(AND(COUNTA(H1993,I1993,J1993)&gt;1,COUNTA(H1993,I1993,J1993)&lt;3),"Please enter a complete assessment date.  ",IF(COUNTA(H1993,I1993,J1993)=0,"",IF(COUNTIF(AN$2:AN$7306,H1993&amp;I1993&amp;J1993)&gt;0,"","Enter a valid assessment date.  ")))</f>
        <v/>
      </c>
      <c r="BD1995" s="37" t="str">
        <f t="shared" ref="BD1995" si="976">IF(AND(C1993="",H1993&amp;I1993&amp;H1993&amp;J1993&lt;&gt;""),"Information on this lesion exists, but no evaluation result is entered.  ","")</f>
        <v/>
      </c>
      <c r="BE1995" s="37" t="str">
        <f ca="1">IF(C1993="","",IF(AZ1977="","",IF(AZ1977&gt;NOW(),"Visit date is in the future.  ","")))</f>
        <v/>
      </c>
      <c r="BF1995" s="37" t="str">
        <f t="shared" ref="BF1995" ca="1" si="977">IF(AZ1993&lt;&gt;"",IF(AZ1993&gt;NOW(),"Assessment date is in the future.  ",""),"")</f>
        <v/>
      </c>
      <c r="BG1995" s="37" t="str">
        <f t="shared" ref="BG1995" si="978">IF(AND(C1993&lt;&gt;"",F1993&lt;&gt;""),"The result cannot be provided if indicated as Not Done.  ","")</f>
        <v/>
      </c>
      <c r="BH1995" s="37" t="str">
        <f>IF(AZ1977="","",IF(AZ1977&lt;=AZ1971,"Visit date is not after visit or assessment dates in the prior visit.  ",""))</f>
        <v/>
      </c>
      <c r="BI1995" s="37" t="str">
        <f>IF(AZ1993&lt;&gt;"",IF(AZ1993&lt;=AZ1971,"Assessment date is not after visit or assessment dates in the prior visit.  ",""),"")</f>
        <v/>
      </c>
      <c r="BJ1995" s="37" t="str">
        <f>IF(AND(C1974="",OR(C1993&lt;&gt;"",F1993&lt;&gt;"")),"The Visit ID is missing.  ","")</f>
        <v/>
      </c>
      <c r="BK1995" s="37" t="str">
        <f>IF(AND(OR(C1993&lt;&gt;"",F1993&lt;&gt;""),C$31=""),"No V0 lesion information exists for this same lesion (if you are adding a NEW lesion, go to New Lesion section).  ","")</f>
        <v/>
      </c>
      <c r="BL1995" s="37" t="str">
        <f t="shared" ref="BL1995" si="979">IF(AND(C1993&lt;&gt;"",D1993=""),"Select a Unit.  ","")</f>
        <v/>
      </c>
      <c r="BM1995" s="37" t="str">
        <f>IF(AND(C1993&lt;&gt;"",COUNTIF(AJ$2:AJ$21,C1974)&gt;1),"Visit ID already used.  ","")</f>
        <v/>
      </c>
      <c r="CA1995" s="37" t="e">
        <f ca="1">IF(BA1995&amp;BB1995&amp;BC1995&amp;BD1995&amp;BE1995&amp;BF1995&amp;BG1995&amp;BH1995&amp;BI1995&amp;BJ1995&amp;BK1995&amp;BL1995&amp;BM1995&amp;BN1995&amp;BO1995&amp;BP1995&amp;BQ1995&amp;BR1995&amp;BS1995&amp;BT1995&amp;BU1995&amp;#REF!&amp;BW1995&amp;BX1995&amp;BY1995&amp;BZ1995&lt;&gt;"","V13Issue","V13Clean")</f>
        <v>#REF!</v>
      </c>
    </row>
    <row r="1996" spans="1:79" x14ac:dyDescent="0.25">
      <c r="A1996" s="51"/>
      <c r="B1996" s="91"/>
      <c r="C1996" s="91"/>
      <c r="D1996" s="91"/>
      <c r="E1996" s="91"/>
      <c r="F1996" s="91"/>
      <c r="G1996" s="91"/>
      <c r="H1996" s="91"/>
      <c r="I1996" s="91"/>
      <c r="J1996" s="91"/>
      <c r="K1996" s="91"/>
      <c r="L1996" s="91"/>
      <c r="M1996" s="91"/>
      <c r="N1996" s="91"/>
      <c r="O1996" s="91"/>
      <c r="P1996" s="91"/>
      <c r="Q1996" s="4"/>
      <c r="AN1996" s="63" t="s">
        <v>5227</v>
      </c>
      <c r="AZ1996" s="37" t="str">
        <f>IFERROR(IF(COUNTA(H1996,I1996,J1996)=3,DATE(J1996,MATCH(I1996,{"Jan";"Feb";"Mar";"Apr";"May";"Jun";"Jul";"Aug";"Sep";"Oct";"Nov";"Dec"},0),H1996),""),"")</f>
        <v/>
      </c>
    </row>
    <row r="1997" spans="1:79" x14ac:dyDescent="0.25">
      <c r="A1997" s="51"/>
      <c r="B1997" s="4"/>
      <c r="C1997" s="25"/>
      <c r="D1997" s="25"/>
      <c r="E1997" s="25"/>
      <c r="F1997" s="25"/>
      <c r="G1997" s="4"/>
      <c r="H1997" s="19" t="s">
        <v>92</v>
      </c>
      <c r="I1997" s="4"/>
      <c r="J1997" s="4"/>
      <c r="K1997" s="4"/>
      <c r="L1997" s="51"/>
      <c r="M1997" s="4"/>
      <c r="N1997" s="4"/>
      <c r="O1997" s="4"/>
      <c r="P1997" s="4"/>
      <c r="Q1997" s="4"/>
      <c r="AN1997" s="63" t="s">
        <v>5228</v>
      </c>
      <c r="AZ1997" s="37" t="str">
        <f>IFERROR(IF(COUNTA(H1997,I1997,J1997)=3,DATE(J1997,MATCH(I1997,{"Jan";"Feb";"Mar";"Apr";"May";"Jun";"Jul";"Aug";"Sep";"Oct";"Nov";"Dec"},0),H1997),""),"")</f>
        <v/>
      </c>
    </row>
    <row r="1998" spans="1:79" x14ac:dyDescent="0.25">
      <c r="A1998" s="51"/>
      <c r="B1998" s="4"/>
      <c r="C1998" s="25" t="s">
        <v>35</v>
      </c>
      <c r="D1998" s="25" t="s">
        <v>36</v>
      </c>
      <c r="E1998" s="25"/>
      <c r="F1998" s="25" t="s">
        <v>315</v>
      </c>
      <c r="G1998" s="4"/>
      <c r="H1998" s="25" t="s">
        <v>47</v>
      </c>
      <c r="I1998" s="25" t="s">
        <v>48</v>
      </c>
      <c r="J1998" s="25" t="s">
        <v>49</v>
      </c>
      <c r="K1998" s="4"/>
      <c r="L1998" s="51"/>
      <c r="M1998" s="4"/>
      <c r="N1998" s="4"/>
      <c r="O1998" s="4"/>
      <c r="P1998" s="4"/>
      <c r="Q1998" s="4"/>
      <c r="AN1998" s="63" t="s">
        <v>5229</v>
      </c>
      <c r="AZ1998" s="37" t="str">
        <f>IFERROR(IF(COUNTA(H1998,I1998,J1998)=3,DATE(J1998,MATCH(I1998,{"Jan";"Feb";"Mar";"Apr";"May";"Jun";"Jul";"Aug";"Sep";"Oct";"Nov";"Dec"},0),H1998),""),"")</f>
        <v/>
      </c>
    </row>
    <row r="1999" spans="1:79" x14ac:dyDescent="0.25">
      <c r="A1999" s="51"/>
      <c r="B1999" s="34" t="str">
        <f xml:space="preserve"> C1974&amp;"  Target Lesion (T4)"</f>
        <v>V13  Target Lesion (T4)</v>
      </c>
      <c r="C1999" s="16"/>
      <c r="D1999" s="15" t="s">
        <v>9</v>
      </c>
      <c r="E1999" s="4"/>
      <c r="F1999" s="17"/>
      <c r="G1999" s="4"/>
      <c r="H1999" s="32"/>
      <c r="I1999" s="32"/>
      <c r="J1999" s="32"/>
      <c r="K1999" s="4"/>
      <c r="L1999" s="51"/>
      <c r="M1999" s="51"/>
      <c r="N1999" s="51"/>
      <c r="O1999" s="51"/>
      <c r="P1999" s="51"/>
      <c r="Q1999" s="4"/>
      <c r="AN1999" s="63" t="s">
        <v>5230</v>
      </c>
      <c r="AZ1999" s="37" t="str">
        <f>IFERROR(IF(COUNTA(H1999,I1999,J1999)=3,DATE(J1999,MATCH(I1999,{"Jan";"Feb";"Mar";"Apr";"May";"Jun";"Jul";"Aug";"Sep";"Oct";"Nov";"Dec"},0),H1999),""),"")</f>
        <v/>
      </c>
    </row>
    <row r="2000" spans="1:79" x14ac:dyDescent="0.25">
      <c r="A2000" s="51"/>
      <c r="B2000" s="23" t="s">
        <v>2080</v>
      </c>
      <c r="C2000" s="23" t="s">
        <v>2081</v>
      </c>
      <c r="D2000" s="23" t="s">
        <v>2082</v>
      </c>
      <c r="E2000" s="26"/>
      <c r="F2000" s="23" t="s">
        <v>2083</v>
      </c>
      <c r="G2000" s="26"/>
      <c r="H2000" s="23" t="s">
        <v>2084</v>
      </c>
      <c r="I2000" s="23" t="s">
        <v>2085</v>
      </c>
      <c r="J2000" s="23" t="s">
        <v>2086</v>
      </c>
      <c r="K2000" s="4"/>
      <c r="L2000" s="27"/>
      <c r="M2000" s="28"/>
      <c r="N2000" s="27"/>
      <c r="O2000" s="28"/>
      <c r="P2000" s="27"/>
      <c r="Q2000" s="4"/>
      <c r="AN2000" s="63" t="s">
        <v>5231</v>
      </c>
      <c r="AZ2000" s="37" t="str">
        <f>IFERROR(IF(COUNTA(H2000,I2000,J2000)=3,DATE(J2000,MATCH(I2000,{"Jan";"Feb";"Mar";"Apr";"May";"Jun";"Jul";"Aug";"Sep";"Oct";"Nov";"Dec"},0),H2000),""),"")</f>
        <v/>
      </c>
    </row>
    <row r="2001" spans="1:79" x14ac:dyDescent="0.25">
      <c r="A2001" s="51"/>
      <c r="B2001" s="90" t="str">
        <f ca="1">BA2001&amp;BB2001&amp;BC2001&amp;BD2001&amp;BE2001&amp;BF2001&amp;BG2001&amp;BH2001&amp;BI2001&amp;BJ2001&amp;BK2001&amp;BL2001&amp;BM2001</f>
        <v/>
      </c>
      <c r="C2001" s="91"/>
      <c r="D2001" s="91"/>
      <c r="E2001" s="91"/>
      <c r="F2001" s="91"/>
      <c r="G2001" s="91"/>
      <c r="H2001" s="91"/>
      <c r="I2001" s="91"/>
      <c r="J2001" s="91"/>
      <c r="K2001" s="91"/>
      <c r="L2001" s="91"/>
      <c r="M2001" s="91"/>
      <c r="N2001" s="91"/>
      <c r="O2001" s="91"/>
      <c r="P2001" s="91"/>
      <c r="Q2001" s="4"/>
      <c r="AN2001" s="63" t="s">
        <v>5232</v>
      </c>
      <c r="AZ2001" s="37" t="str">
        <f>IFERROR(IF(COUNTA(H2001,I2001,J2001)=3,DATE(J2001,MATCH(I2001,{"Jan";"Feb";"Mar";"Apr";"May";"Jun";"Jul";"Aug";"Sep";"Oct";"Nov";"Dec"},0),H2001),""),"")</f>
        <v/>
      </c>
      <c r="BA2001" s="37" t="str">
        <f>IF(AND(C1977="",H1999="",C1999&lt;&gt;""),"Please enter a complete visit or assessment date.  ","")</f>
        <v/>
      </c>
      <c r="BB2001" s="37" t="str">
        <f>IF(C1999="","",IF(AND(COUNTA(C1977,D1977,E1977)&gt;1,COUNTA(C1977,D1977,E1977)&lt;3),"Please enter a complete visit date.  ",IF(COUNTA(C1977,D1977,E1977)=0,"",IF(COUNTIF(AN$2:AN$7306,C1977&amp;D1977&amp;E1977)&gt;0,"","Enter a valid visit date.  "))))</f>
        <v/>
      </c>
      <c r="BC2001" s="37" t="str">
        <f>IF(AND(COUNTA(H1999,I1999,J1999)&gt;1,COUNTA(H1999,I1999,J1999)&lt;3),"Please enter a complete assessment date.  ",IF(COUNTA(H1999,I1999,J1999)=0,"",IF(COUNTIF(AN$2:AN$7306,H1999&amp;I1999&amp;J1999)&gt;0,"","Enter a valid assessment date.  ")))</f>
        <v/>
      </c>
      <c r="BD2001" s="37" t="str">
        <f t="shared" ref="BD2001" si="980">IF(AND(C1999="",H1999&amp;I1999&amp;H1999&amp;J1999&lt;&gt;""),"Information on this lesion exists, but no evaluation result is entered.  ","")</f>
        <v/>
      </c>
      <c r="BE2001" s="37" t="str">
        <f ca="1">IF(C1999="","",IF(AZ1977="","",IF(AZ1977&gt;NOW(),"Visit date is in the future.  ","")))</f>
        <v/>
      </c>
      <c r="BF2001" s="37" t="str">
        <f t="shared" ref="BF2001" ca="1" si="981">IF(AZ1999&lt;&gt;"",IF(AZ1999&gt;NOW(),"Assessment date is in the future.  ",""),"")</f>
        <v/>
      </c>
      <c r="BG2001" s="37" t="str">
        <f t="shared" ref="BG2001" si="982">IF(AND(C1999&lt;&gt;"",F1999&lt;&gt;""),"The result cannot be provided if indicated as Not Done.  ","")</f>
        <v/>
      </c>
      <c r="BH2001" s="37" t="str">
        <f>IF(AZ1977="","",IF(AZ1977&lt;=AZ1971,"Visit date is not after visit or assessment dates in the prior visit.  ",""))</f>
        <v/>
      </c>
      <c r="BI2001" s="37" t="str">
        <f>IF(AZ1999&lt;&gt;"",IF(AZ1999&lt;=AZ1971,"Assessment date is not after visit or assessment dates in the prior visit.  ",""),"")</f>
        <v/>
      </c>
      <c r="BJ2001" s="37" t="str">
        <f>IF(AND(C1974="",OR(C1999&lt;&gt;"",F1999&lt;&gt;"")),"The Visit ID is missing.  ","")</f>
        <v/>
      </c>
      <c r="BK2001" s="37" t="str">
        <f>IF(AND(OR(C1999&lt;&gt;"",F1999&lt;&gt;""),C$37=""),"No V0 lesion information exists for this same lesion (if you are adding a NEW lesion, go to New Lesion section).  ","")</f>
        <v/>
      </c>
      <c r="BL2001" s="37" t="str">
        <f t="shared" ref="BL2001" si="983">IF(AND(C1999&lt;&gt;"",D1999=""),"Select a Unit.  ","")</f>
        <v/>
      </c>
      <c r="BM2001" s="37" t="str">
        <f>IF(AND(C1999&lt;&gt;"",COUNTIF(AJ$2:AJ$21,C1974)&gt;1),"Visit ID already used.  ","")</f>
        <v/>
      </c>
      <c r="CA2001" s="37" t="str">
        <f ca="1">IF(BA2001&amp;BB2001&amp;BC2001&amp;BD2001&amp;BE2001&amp;BF2001&amp;BG2001&amp;BH2001&amp;BI2001&amp;BJ2001&amp;BK2001&amp;BL2001&amp;BM2001&amp;BN2001&amp;BO2001&amp;BP2001&amp;BQ2001&amp;BR2001&amp;BS2001&amp;BT2001&amp;BU2001&amp;BV2001&amp;BW2001&amp;BX2001&amp;BY2001&amp;BZ2001&lt;&gt;"","V13Issue","V13Clean")</f>
        <v>V13Clean</v>
      </c>
    </row>
    <row r="2002" spans="1:79" x14ac:dyDescent="0.25">
      <c r="A2002" s="51"/>
      <c r="B2002" s="91"/>
      <c r="C2002" s="91"/>
      <c r="D2002" s="91"/>
      <c r="E2002" s="91"/>
      <c r="F2002" s="91"/>
      <c r="G2002" s="91"/>
      <c r="H2002" s="91"/>
      <c r="I2002" s="91"/>
      <c r="J2002" s="91"/>
      <c r="K2002" s="91"/>
      <c r="L2002" s="91"/>
      <c r="M2002" s="91"/>
      <c r="N2002" s="91"/>
      <c r="O2002" s="91"/>
      <c r="P2002" s="91"/>
      <c r="Q2002" s="51"/>
      <c r="R2002" s="67"/>
      <c r="S2002" s="67"/>
      <c r="T2002" s="67"/>
      <c r="U2002" s="67"/>
      <c r="V2002" s="67"/>
      <c r="W2002" s="67"/>
      <c r="X2002" s="67"/>
      <c r="Y2002" s="67"/>
      <c r="Z2002" s="67"/>
      <c r="AA2002" s="67"/>
      <c r="AB2002" s="67"/>
      <c r="AC2002" s="67"/>
      <c r="AD2002" s="67"/>
      <c r="AE2002" s="67"/>
      <c r="AF2002" s="67"/>
      <c r="AG2002" s="67"/>
      <c r="AH2002" s="67"/>
      <c r="AI2002" s="67"/>
      <c r="AK2002" s="67"/>
      <c r="AL2002" s="67"/>
      <c r="AM2002" s="67"/>
      <c r="AN2002" s="63" t="s">
        <v>5233</v>
      </c>
      <c r="AO2002" s="67"/>
      <c r="AP2002" s="67"/>
      <c r="AQ2002" s="67"/>
      <c r="AR2002" s="67"/>
      <c r="AS2002" s="67"/>
      <c r="AT2002" s="67"/>
      <c r="AU2002" s="67"/>
      <c r="AV2002" s="67"/>
      <c r="AW2002" s="67"/>
      <c r="AX2002" s="67"/>
      <c r="AY2002" s="67"/>
      <c r="AZ2002" s="37" t="str">
        <f>IFERROR(IF(COUNTA(H2002,I2002,J2002)=3,DATE(J2002,MATCH(I2002,{"Jan";"Feb";"Mar";"Apr";"May";"Jun";"Jul";"Aug";"Sep";"Oct";"Nov";"Dec"},0),H2002),""),"")</f>
        <v/>
      </c>
    </row>
    <row r="2003" spans="1:79" x14ac:dyDescent="0.25">
      <c r="A2003" s="51"/>
      <c r="B2003" s="4"/>
      <c r="C2003" s="25"/>
      <c r="D2003" s="25"/>
      <c r="E2003" s="25"/>
      <c r="F2003" s="25"/>
      <c r="G2003" s="4"/>
      <c r="H2003" s="19" t="s">
        <v>92</v>
      </c>
      <c r="I2003" s="4"/>
      <c r="J2003" s="4"/>
      <c r="K2003" s="4"/>
      <c r="L2003" s="51"/>
      <c r="M2003" s="4"/>
      <c r="N2003" s="4"/>
      <c r="O2003" s="4"/>
      <c r="P2003" s="4"/>
      <c r="Q2003" s="51"/>
      <c r="R2003" s="67"/>
      <c r="S2003" s="67"/>
      <c r="T2003" s="67"/>
      <c r="U2003" s="67"/>
      <c r="V2003" s="67"/>
      <c r="W2003" s="67"/>
      <c r="X2003" s="67"/>
      <c r="Y2003" s="67"/>
      <c r="Z2003" s="67"/>
      <c r="AA2003" s="67"/>
      <c r="AB2003" s="67"/>
      <c r="AC2003" s="67"/>
      <c r="AD2003" s="67"/>
      <c r="AE2003" s="67"/>
      <c r="AF2003" s="67"/>
      <c r="AG2003" s="67"/>
      <c r="AH2003" s="67"/>
      <c r="AI2003" s="67"/>
      <c r="AK2003" s="67"/>
      <c r="AL2003" s="67"/>
      <c r="AM2003" s="67"/>
      <c r="AN2003" s="63" t="s">
        <v>5234</v>
      </c>
      <c r="AO2003" s="67"/>
      <c r="AP2003" s="67"/>
      <c r="AQ2003" s="67"/>
      <c r="AR2003" s="67"/>
      <c r="AS2003" s="67"/>
      <c r="AT2003" s="67"/>
      <c r="AU2003" s="67"/>
      <c r="AV2003" s="67"/>
      <c r="AW2003" s="67"/>
      <c r="AX2003" s="67"/>
      <c r="AY2003" s="67"/>
      <c r="AZ2003" s="37" t="str">
        <f>IFERROR(IF(COUNTA(H2003,I2003,J2003)=3,DATE(J2003,MATCH(I2003,{"Jan";"Feb";"Mar";"Apr";"May";"Jun";"Jul";"Aug";"Sep";"Oct";"Nov";"Dec"},0),H2003),""),"")</f>
        <v/>
      </c>
    </row>
    <row r="2004" spans="1:79" x14ac:dyDescent="0.25">
      <c r="A2004" s="51"/>
      <c r="B2004" s="4"/>
      <c r="C2004" s="25" t="s">
        <v>35</v>
      </c>
      <c r="D2004" s="25" t="s">
        <v>36</v>
      </c>
      <c r="E2004" s="25"/>
      <c r="F2004" s="25" t="s">
        <v>315</v>
      </c>
      <c r="G2004" s="4"/>
      <c r="H2004" s="25" t="s">
        <v>47</v>
      </c>
      <c r="I2004" s="25" t="s">
        <v>48</v>
      </c>
      <c r="J2004" s="25" t="s">
        <v>49</v>
      </c>
      <c r="K2004" s="4"/>
      <c r="L2004" s="51"/>
      <c r="M2004" s="4"/>
      <c r="N2004" s="4"/>
      <c r="O2004" s="4"/>
      <c r="P2004" s="4"/>
      <c r="Q2004" s="51"/>
      <c r="R2004" s="67"/>
      <c r="S2004" s="67"/>
      <c r="T2004" s="67"/>
      <c r="U2004" s="67"/>
      <c r="V2004" s="67"/>
      <c r="W2004" s="67"/>
      <c r="X2004" s="67"/>
      <c r="Y2004" s="67"/>
      <c r="Z2004" s="67"/>
      <c r="AA2004" s="67"/>
      <c r="AB2004" s="67"/>
      <c r="AC2004" s="67"/>
      <c r="AD2004" s="67"/>
      <c r="AE2004" s="67"/>
      <c r="AF2004" s="67"/>
      <c r="AG2004" s="67"/>
      <c r="AH2004" s="67"/>
      <c r="AI2004" s="67"/>
      <c r="AK2004" s="67"/>
      <c r="AL2004" s="67"/>
      <c r="AM2004" s="67"/>
      <c r="AN2004" s="63" t="s">
        <v>5235</v>
      </c>
      <c r="AO2004" s="67"/>
      <c r="AP2004" s="67"/>
      <c r="AQ2004" s="67"/>
      <c r="AR2004" s="67"/>
      <c r="AS2004" s="67"/>
      <c r="AT2004" s="67"/>
      <c r="AU2004" s="67"/>
      <c r="AV2004" s="67"/>
      <c r="AW2004" s="67"/>
      <c r="AX2004" s="67"/>
      <c r="AY2004" s="67"/>
      <c r="AZ2004" s="37" t="str">
        <f>IFERROR(IF(COUNTA(H2004,I2004,J2004)=3,DATE(J2004,MATCH(I2004,{"Jan";"Feb";"Mar";"Apr";"May";"Jun";"Jul";"Aug";"Sep";"Oct";"Nov";"Dec"},0),H2004),""),"")</f>
        <v/>
      </c>
    </row>
    <row r="2005" spans="1:79" x14ac:dyDescent="0.25">
      <c r="A2005" s="51"/>
      <c r="B2005" s="34" t="str">
        <f xml:space="preserve"> C1974&amp;"  Target Lesion (T5)"</f>
        <v>V13  Target Lesion (T5)</v>
      </c>
      <c r="C2005" s="16"/>
      <c r="D2005" s="15" t="s">
        <v>9</v>
      </c>
      <c r="E2005" s="4"/>
      <c r="F2005" s="17"/>
      <c r="G2005" s="4"/>
      <c r="H2005" s="32"/>
      <c r="I2005" s="32"/>
      <c r="J2005" s="32"/>
      <c r="K2005" s="4"/>
      <c r="L2005" s="51"/>
      <c r="M2005" s="51"/>
      <c r="N2005" s="51"/>
      <c r="O2005" s="51"/>
      <c r="P2005" s="51"/>
      <c r="Q2005" s="51"/>
      <c r="R2005" s="67"/>
      <c r="S2005" s="67"/>
      <c r="T2005" s="67"/>
      <c r="U2005" s="67"/>
      <c r="V2005" s="67"/>
      <c r="W2005" s="67"/>
      <c r="X2005" s="67"/>
      <c r="Y2005" s="67"/>
      <c r="Z2005" s="67"/>
      <c r="AA2005" s="67"/>
      <c r="AB2005" s="67"/>
      <c r="AC2005" s="67"/>
      <c r="AD2005" s="67"/>
      <c r="AE2005" s="67"/>
      <c r="AF2005" s="67"/>
      <c r="AG2005" s="67"/>
      <c r="AH2005" s="67"/>
      <c r="AI2005" s="67"/>
      <c r="AK2005" s="67"/>
      <c r="AL2005" s="67"/>
      <c r="AM2005" s="67"/>
      <c r="AN2005" s="63" t="s">
        <v>5236</v>
      </c>
      <c r="AO2005" s="67"/>
      <c r="AP2005" s="67"/>
      <c r="AQ2005" s="67"/>
      <c r="AR2005" s="67"/>
      <c r="AS2005" s="67"/>
      <c r="AT2005" s="67"/>
      <c r="AU2005" s="67"/>
      <c r="AV2005" s="67"/>
      <c r="AW2005" s="67"/>
      <c r="AX2005" s="67"/>
      <c r="AY2005" s="67"/>
      <c r="AZ2005" s="37" t="str">
        <f>IFERROR(IF(COUNTA(H2005,I2005,J2005)=3,DATE(J2005,MATCH(I2005,{"Jan";"Feb";"Mar";"Apr";"May";"Jun";"Jul";"Aug";"Sep";"Oct";"Nov";"Dec"},0),H2005),""),"")</f>
        <v/>
      </c>
    </row>
    <row r="2006" spans="1:79" x14ac:dyDescent="0.25">
      <c r="A2006" s="51"/>
      <c r="B2006" s="23" t="s">
        <v>2087</v>
      </c>
      <c r="C2006" s="23" t="s">
        <v>2088</v>
      </c>
      <c r="D2006" s="23" t="s">
        <v>2089</v>
      </c>
      <c r="E2006" s="26"/>
      <c r="F2006" s="23" t="s">
        <v>2090</v>
      </c>
      <c r="G2006" s="26"/>
      <c r="H2006" s="23" t="s">
        <v>2091</v>
      </c>
      <c r="I2006" s="23" t="s">
        <v>2092</v>
      </c>
      <c r="J2006" s="23" t="s">
        <v>2093</v>
      </c>
      <c r="K2006" s="4"/>
      <c r="L2006" s="27"/>
      <c r="M2006" s="28"/>
      <c r="N2006" s="27"/>
      <c r="O2006" s="28"/>
      <c r="P2006" s="27"/>
      <c r="Q2006" s="51"/>
      <c r="R2006" s="67"/>
      <c r="S2006" s="67"/>
      <c r="T2006" s="67"/>
      <c r="U2006" s="67"/>
      <c r="V2006" s="67"/>
      <c r="W2006" s="67"/>
      <c r="X2006" s="67"/>
      <c r="Y2006" s="67"/>
      <c r="Z2006" s="67"/>
      <c r="AA2006" s="67"/>
      <c r="AB2006" s="67"/>
      <c r="AC2006" s="67"/>
      <c r="AD2006" s="67"/>
      <c r="AE2006" s="67"/>
      <c r="AF2006" s="67"/>
      <c r="AG2006" s="67"/>
      <c r="AH2006" s="67"/>
      <c r="AI2006" s="67"/>
      <c r="AK2006" s="67"/>
      <c r="AL2006" s="67"/>
      <c r="AM2006" s="67"/>
      <c r="AN2006" s="63" t="s">
        <v>5237</v>
      </c>
      <c r="AO2006" s="67"/>
      <c r="AP2006" s="67"/>
      <c r="AQ2006" s="67"/>
      <c r="AR2006" s="67"/>
      <c r="AS2006" s="67"/>
      <c r="AT2006" s="67"/>
      <c r="AU2006" s="67"/>
      <c r="AV2006" s="67"/>
      <c r="AW2006" s="67"/>
      <c r="AX2006" s="67"/>
      <c r="AY2006" s="67"/>
      <c r="AZ2006" s="37" t="str">
        <f>IFERROR(IF(COUNTA(H2006,I2006,J2006)=3,DATE(J2006,MATCH(I2006,{"Jan";"Feb";"Mar";"Apr";"May";"Jun";"Jul";"Aug";"Sep";"Oct";"Nov";"Dec"},0),H2006),""),"")</f>
        <v/>
      </c>
    </row>
    <row r="2007" spans="1:79" x14ac:dyDescent="0.25">
      <c r="A2007" s="51"/>
      <c r="B2007" s="90" t="str">
        <f ca="1">BA2007&amp;BB2007&amp;BC2007&amp;BD2007&amp;BE2007&amp;BF2007&amp;BG2007&amp;BH2007&amp;BI2007&amp;BJ2007&amp;BK2007&amp;BL2007&amp;BM2007</f>
        <v/>
      </c>
      <c r="C2007" s="91"/>
      <c r="D2007" s="91"/>
      <c r="E2007" s="91"/>
      <c r="F2007" s="91"/>
      <c r="G2007" s="91"/>
      <c r="H2007" s="91"/>
      <c r="I2007" s="91"/>
      <c r="J2007" s="91"/>
      <c r="K2007" s="91"/>
      <c r="L2007" s="91"/>
      <c r="M2007" s="91"/>
      <c r="N2007" s="91"/>
      <c r="O2007" s="91"/>
      <c r="P2007" s="91"/>
      <c r="Q2007" s="51"/>
      <c r="R2007" s="67"/>
      <c r="S2007" s="67"/>
      <c r="T2007" s="67"/>
      <c r="U2007" s="67"/>
      <c r="V2007" s="67"/>
      <c r="W2007" s="67"/>
      <c r="X2007" s="67"/>
      <c r="Y2007" s="67"/>
      <c r="Z2007" s="67"/>
      <c r="AA2007" s="67"/>
      <c r="AB2007" s="67"/>
      <c r="AC2007" s="67"/>
      <c r="AD2007" s="67"/>
      <c r="AE2007" s="67"/>
      <c r="AF2007" s="67"/>
      <c r="AG2007" s="67"/>
      <c r="AH2007" s="67"/>
      <c r="AI2007" s="67"/>
      <c r="AK2007" s="67"/>
      <c r="AL2007" s="67"/>
      <c r="AM2007" s="67"/>
      <c r="AN2007" s="63" t="s">
        <v>5238</v>
      </c>
      <c r="AO2007" s="67"/>
      <c r="AP2007" s="67"/>
      <c r="AQ2007" s="67"/>
      <c r="AR2007" s="67"/>
      <c r="AS2007" s="67"/>
      <c r="AT2007" s="67"/>
      <c r="AU2007" s="67"/>
      <c r="AV2007" s="67"/>
      <c r="AW2007" s="67"/>
      <c r="AX2007" s="67"/>
      <c r="AY2007" s="67"/>
      <c r="AZ2007" s="37" t="str">
        <f>IFERROR(IF(COUNTA(H2007,I2007,J2007)=3,DATE(J2007,MATCH(I2007,{"Jan";"Feb";"Mar";"Apr";"May";"Jun";"Jul";"Aug";"Sep";"Oct";"Nov";"Dec"},0),H2007),""),"")</f>
        <v/>
      </c>
      <c r="BA2007" s="37" t="str">
        <f>IF(AND(C1977="",H2005="",C2005&lt;&gt;""),"Please enter a complete visit or assessment date.  ","")</f>
        <v/>
      </c>
      <c r="BB2007" s="37" t="str">
        <f>IF(C2005="","",IF(AND(COUNTA(C1977,D1977,E1977)&gt;1,COUNTA(C1977,D1977,E1977)&lt;3),"Please enter a complete visit date.  ",IF(COUNTA(C1977,D1977,E1977)=0,"",IF(COUNTIF(AN$2:AN$7306,C1977&amp;D1977&amp;E1977)&gt;0,"","Enter a valid visit date.  "))))</f>
        <v/>
      </c>
      <c r="BC2007" s="37" t="str">
        <f>IF(AND(COUNTA(H2005,I2005,J2005)&gt;1,COUNTA(H2005,I2005,J2005)&lt;3),"Please enter a complete assessment date.  ",IF(COUNTA(H2005,I2005,J2005)=0,"",IF(COUNTIF(AN$2:AN$7306,H2005&amp;I2005&amp;J2005)&gt;0,"","Enter a valid assessment date.  ")))</f>
        <v/>
      </c>
      <c r="BD2007" s="37" t="str">
        <f t="shared" ref="BD2007" si="984">IF(AND(C2005="",H2005&amp;I2005&amp;H2005&amp;J2005&lt;&gt;""),"Information on this lesion exists, but no evaluation result is entered.  ","")</f>
        <v/>
      </c>
      <c r="BE2007" s="37" t="str">
        <f ca="1">IF(C2005="","",IF(AZ1977="","",IF(AZ1977&gt;NOW(),"Visit date is in the future.  ","")))</f>
        <v/>
      </c>
      <c r="BF2007" s="37" t="str">
        <f t="shared" ref="BF2007" ca="1" si="985">IF(AZ2005&lt;&gt;"",IF(AZ2005&gt;NOW(),"Assessment date is in the future.  ",""),"")</f>
        <v/>
      </c>
      <c r="BG2007" s="37" t="str">
        <f t="shared" ref="BG2007" si="986">IF(AND(C2005&lt;&gt;"",F2005&lt;&gt;""),"The result cannot be provided if indicated as Not Done.  ","")</f>
        <v/>
      </c>
      <c r="BH2007" s="37" t="str">
        <f>IF(AZ1977="","",IF(AZ1977&lt;=AZ1971,"Visit date is not after visit or assessment dates in the prior visit.  ",""))</f>
        <v/>
      </c>
      <c r="BI2007" s="37" t="str">
        <f>IF(AZ2005&lt;&gt;"",IF(AZ2005&lt;=AZ1971,"Assessment date is not after visit or assessment dates in the prior visit.  ",""),"")</f>
        <v/>
      </c>
      <c r="BJ2007" s="37" t="str">
        <f>IF(AND(C1974="",OR(C2005&lt;&gt;"",F2005&lt;&gt;"")),"The Visit ID is missing.  ","")</f>
        <v/>
      </c>
      <c r="BK2007" s="37" t="str">
        <f>IF(AND(OR(C2005&lt;&gt;"",F2005&lt;&gt;""),C$43=""),"No V0 lesion information exists for this same lesion (if you are adding a NEW lesion, go to New Lesion section).  ","")</f>
        <v/>
      </c>
      <c r="BL2007" s="37" t="str">
        <f t="shared" ref="BL2007" si="987">IF(AND(C2005&lt;&gt;"",D2005=""),"Select a Unit.  ","")</f>
        <v/>
      </c>
      <c r="BM2007" s="37" t="str">
        <f>IF(AND(C2005&lt;&gt;"",COUNTIF(AJ$2:AJ$21,C1974)&gt;1),"Visit ID already used.  ","")</f>
        <v/>
      </c>
      <c r="CA2007" s="37" t="str">
        <f ca="1">IF(BA2007&amp;BB2007&amp;BC2007&amp;BD2007&amp;BE2007&amp;BF2007&amp;BG2007&amp;BH2007&amp;BI2007&amp;BJ2007&amp;BK2007&amp;BL2007&amp;BM2007&amp;BN2007&amp;BO2007&amp;BP2007&amp;BQ2007&amp;BR2007&amp;BS2007&amp;BT2007&amp;BU2007&amp;BV2007&amp;BW2007&amp;BX2007&amp;BY2007&amp;BZ2007&lt;&gt;"","V13Issue","V13Clean")</f>
        <v>V13Clean</v>
      </c>
    </row>
    <row r="2008" spans="1:79" x14ac:dyDescent="0.25">
      <c r="A2008" s="51"/>
      <c r="B2008" s="91"/>
      <c r="C2008" s="91"/>
      <c r="D2008" s="91"/>
      <c r="E2008" s="91"/>
      <c r="F2008" s="91"/>
      <c r="G2008" s="91"/>
      <c r="H2008" s="91"/>
      <c r="I2008" s="91"/>
      <c r="J2008" s="91"/>
      <c r="K2008" s="91"/>
      <c r="L2008" s="91"/>
      <c r="M2008" s="91"/>
      <c r="N2008" s="91"/>
      <c r="O2008" s="91"/>
      <c r="P2008" s="91"/>
      <c r="Q2008" s="51"/>
      <c r="R2008" s="67"/>
      <c r="S2008" s="67"/>
      <c r="T2008" s="67"/>
      <c r="U2008" s="67"/>
      <c r="V2008" s="67"/>
      <c r="W2008" s="67"/>
      <c r="X2008" s="67"/>
      <c r="Y2008" s="67"/>
      <c r="Z2008" s="67"/>
      <c r="AA2008" s="67"/>
      <c r="AB2008" s="67"/>
      <c r="AC2008" s="67"/>
      <c r="AD2008" s="67"/>
      <c r="AE2008" s="67"/>
      <c r="AF2008" s="67"/>
      <c r="AG2008" s="67"/>
      <c r="AH2008" s="67"/>
      <c r="AI2008" s="67"/>
      <c r="AK2008" s="67"/>
      <c r="AL2008" s="67"/>
      <c r="AM2008" s="67"/>
      <c r="AN2008" s="63" t="s">
        <v>5239</v>
      </c>
      <c r="AO2008" s="67"/>
      <c r="AP2008" s="67"/>
      <c r="AQ2008" s="67"/>
      <c r="AR2008" s="67"/>
      <c r="AS2008" s="67"/>
      <c r="AT2008" s="67"/>
      <c r="AU2008" s="67"/>
      <c r="AV2008" s="67"/>
      <c r="AW2008" s="67"/>
      <c r="AX2008" s="67"/>
      <c r="AY2008" s="67"/>
      <c r="AZ2008" s="37" t="str">
        <f>IFERROR(IF(COUNTA(H2008,I2008,J2008)=3,DATE(J2008,MATCH(I2008,{"Jan";"Feb";"Mar";"Apr";"May";"Jun";"Jul";"Aug";"Sep";"Oct";"Nov";"Dec"},0),H2008),""),"")</f>
        <v/>
      </c>
    </row>
    <row r="2009" spans="1:79" x14ac:dyDescent="0.25">
      <c r="A2009" s="51"/>
      <c r="B2009" s="4"/>
      <c r="C2009" s="25"/>
      <c r="D2009" s="25"/>
      <c r="E2009" s="25"/>
      <c r="F2009" s="25"/>
      <c r="G2009" s="4"/>
      <c r="H2009" s="19" t="s">
        <v>92</v>
      </c>
      <c r="I2009" s="4"/>
      <c r="J2009" s="4"/>
      <c r="K2009" s="4"/>
      <c r="L2009" s="51"/>
      <c r="M2009" s="4"/>
      <c r="N2009" s="4"/>
      <c r="O2009" s="4"/>
      <c r="P2009" s="4"/>
      <c r="Q2009" s="51"/>
      <c r="R2009" s="67"/>
      <c r="S2009" s="67"/>
      <c r="T2009" s="67"/>
      <c r="U2009" s="67"/>
      <c r="V2009" s="67"/>
      <c r="W2009" s="67"/>
      <c r="X2009" s="67"/>
      <c r="Y2009" s="67"/>
      <c r="Z2009" s="67"/>
      <c r="AA2009" s="67"/>
      <c r="AB2009" s="67"/>
      <c r="AC2009" s="67"/>
      <c r="AD2009" s="67"/>
      <c r="AE2009" s="67"/>
      <c r="AF2009" s="67"/>
      <c r="AG2009" s="67"/>
      <c r="AH2009" s="67"/>
      <c r="AI2009" s="67"/>
      <c r="AK2009" s="67"/>
      <c r="AL2009" s="67"/>
      <c r="AM2009" s="67"/>
      <c r="AN2009" s="63" t="s">
        <v>5240</v>
      </c>
      <c r="AO2009" s="67"/>
      <c r="AP2009" s="67"/>
      <c r="AQ2009" s="67"/>
      <c r="AR2009" s="67"/>
      <c r="AS2009" s="67"/>
      <c r="AT2009" s="67"/>
      <c r="AU2009" s="67"/>
      <c r="AV2009" s="67"/>
      <c r="AW2009" s="67"/>
      <c r="AX2009" s="67"/>
      <c r="AY2009" s="67"/>
      <c r="AZ2009" s="37" t="str">
        <f>IFERROR(IF(COUNTA(H2009,I2009,J2009)=3,DATE(J2009,MATCH(I2009,{"Jan";"Feb";"Mar";"Apr";"May";"Jun";"Jul";"Aug";"Sep";"Oct";"Nov";"Dec"},0),H2009),""),"")</f>
        <v/>
      </c>
    </row>
    <row r="2010" spans="1:79" x14ac:dyDescent="0.25">
      <c r="A2010" s="51"/>
      <c r="B2010" s="4"/>
      <c r="C2010" s="25" t="s">
        <v>35</v>
      </c>
      <c r="D2010" s="25" t="s">
        <v>36</v>
      </c>
      <c r="E2010" s="25"/>
      <c r="F2010" s="25" t="s">
        <v>315</v>
      </c>
      <c r="G2010" s="4"/>
      <c r="H2010" s="25" t="s">
        <v>47</v>
      </c>
      <c r="I2010" s="25" t="s">
        <v>48</v>
      </c>
      <c r="J2010" s="25" t="s">
        <v>49</v>
      </c>
      <c r="K2010" s="4"/>
      <c r="L2010" s="51"/>
      <c r="M2010" s="4"/>
      <c r="N2010" s="4"/>
      <c r="O2010" s="4"/>
      <c r="P2010" s="4"/>
      <c r="Q2010" s="51"/>
      <c r="R2010" s="67"/>
      <c r="S2010" s="67"/>
      <c r="T2010" s="67"/>
      <c r="U2010" s="67"/>
      <c r="V2010" s="67"/>
      <c r="W2010" s="67"/>
      <c r="X2010" s="67"/>
      <c r="Y2010" s="67"/>
      <c r="Z2010" s="67"/>
      <c r="AA2010" s="67"/>
      <c r="AB2010" s="67"/>
      <c r="AC2010" s="67"/>
      <c r="AD2010" s="67"/>
      <c r="AE2010" s="67"/>
      <c r="AF2010" s="67"/>
      <c r="AG2010" s="67"/>
      <c r="AH2010" s="67"/>
      <c r="AI2010" s="67"/>
      <c r="AK2010" s="67"/>
      <c r="AL2010" s="67"/>
      <c r="AM2010" s="67"/>
      <c r="AN2010" s="63" t="s">
        <v>5241</v>
      </c>
      <c r="AO2010" s="67"/>
      <c r="AP2010" s="67"/>
      <c r="AQ2010" s="67"/>
      <c r="AR2010" s="67"/>
      <c r="AS2010" s="67"/>
      <c r="AT2010" s="67"/>
      <c r="AU2010" s="67"/>
      <c r="AV2010" s="67"/>
      <c r="AW2010" s="67"/>
      <c r="AX2010" s="67"/>
      <c r="AY2010" s="67"/>
      <c r="AZ2010" s="37" t="str">
        <f>IFERROR(IF(COUNTA(H2010,I2010,J2010)=3,DATE(J2010,MATCH(I2010,{"Jan";"Feb";"Mar";"Apr";"May";"Jun";"Jul";"Aug";"Sep";"Oct";"Nov";"Dec"},0),H2010),""),"")</f>
        <v/>
      </c>
    </row>
    <row r="2011" spans="1:79" x14ac:dyDescent="0.25">
      <c r="A2011" s="51"/>
      <c r="B2011" s="34" t="str">
        <f xml:space="preserve"> C1974&amp;" Target Lesion (T6)"</f>
        <v>V13 Target Lesion (T6)</v>
      </c>
      <c r="C2011" s="16"/>
      <c r="D2011" s="15" t="s">
        <v>9</v>
      </c>
      <c r="E2011" s="4"/>
      <c r="F2011" s="17"/>
      <c r="G2011" s="4"/>
      <c r="H2011" s="32"/>
      <c r="I2011" s="32"/>
      <c r="J2011" s="32"/>
      <c r="K2011" s="4"/>
      <c r="L2011" s="51"/>
      <c r="M2011" s="51"/>
      <c r="N2011" s="51"/>
      <c r="O2011" s="51"/>
      <c r="P2011" s="51"/>
      <c r="Q2011" s="51"/>
      <c r="R2011" s="67"/>
      <c r="S2011" s="67"/>
      <c r="T2011" s="67"/>
      <c r="U2011" s="67"/>
      <c r="V2011" s="67"/>
      <c r="W2011" s="67"/>
      <c r="X2011" s="67"/>
      <c r="Y2011" s="67"/>
      <c r="Z2011" s="67"/>
      <c r="AA2011" s="67"/>
      <c r="AB2011" s="67"/>
      <c r="AC2011" s="67"/>
      <c r="AD2011" s="67"/>
      <c r="AE2011" s="67"/>
      <c r="AF2011" s="67"/>
      <c r="AG2011" s="67"/>
      <c r="AH2011" s="67"/>
      <c r="AI2011" s="67"/>
      <c r="AK2011" s="67"/>
      <c r="AL2011" s="67"/>
      <c r="AM2011" s="67"/>
      <c r="AN2011" s="63" t="s">
        <v>5242</v>
      </c>
      <c r="AO2011" s="67"/>
      <c r="AP2011" s="67"/>
      <c r="AQ2011" s="67"/>
      <c r="AR2011" s="67"/>
      <c r="AS2011" s="67"/>
      <c r="AT2011" s="67"/>
      <c r="AU2011" s="67"/>
      <c r="AV2011" s="67"/>
      <c r="AW2011" s="67"/>
      <c r="AX2011" s="67"/>
      <c r="AY2011" s="67"/>
      <c r="AZ2011" s="37" t="str">
        <f>IFERROR(IF(COUNTA(H2011,I2011,J2011)=3,DATE(J2011,MATCH(I2011,{"Jan";"Feb";"Mar";"Apr";"May";"Jun";"Jul";"Aug";"Sep";"Oct";"Nov";"Dec"},0),H2011),""),"")</f>
        <v/>
      </c>
    </row>
    <row r="2012" spans="1:79" x14ac:dyDescent="0.25">
      <c r="A2012" s="51"/>
      <c r="B2012" s="23" t="s">
        <v>2094</v>
      </c>
      <c r="C2012" s="23" t="s">
        <v>2095</v>
      </c>
      <c r="D2012" s="23" t="s">
        <v>2096</v>
      </c>
      <c r="E2012" s="26"/>
      <c r="F2012" s="23" t="s">
        <v>2097</v>
      </c>
      <c r="G2012" s="26"/>
      <c r="H2012" s="23" t="s">
        <v>2098</v>
      </c>
      <c r="I2012" s="23" t="s">
        <v>2099</v>
      </c>
      <c r="J2012" s="23" t="s">
        <v>2100</v>
      </c>
      <c r="K2012" s="4"/>
      <c r="L2012" s="27"/>
      <c r="M2012" s="28"/>
      <c r="N2012" s="27"/>
      <c r="O2012" s="28"/>
      <c r="P2012" s="27"/>
      <c r="Q2012" s="51"/>
      <c r="R2012" s="67"/>
      <c r="S2012" s="67"/>
      <c r="T2012" s="67"/>
      <c r="U2012" s="67"/>
      <c r="V2012" s="67"/>
      <c r="W2012" s="67"/>
      <c r="X2012" s="67"/>
      <c r="Y2012" s="67"/>
      <c r="Z2012" s="67"/>
      <c r="AA2012" s="67"/>
      <c r="AB2012" s="67"/>
      <c r="AC2012" s="67"/>
      <c r="AD2012" s="67"/>
      <c r="AE2012" s="67"/>
      <c r="AF2012" s="67"/>
      <c r="AG2012" s="67"/>
      <c r="AH2012" s="67"/>
      <c r="AI2012" s="67"/>
      <c r="AK2012" s="67"/>
      <c r="AL2012" s="67"/>
      <c r="AM2012" s="67"/>
      <c r="AN2012" s="63" t="s">
        <v>5243</v>
      </c>
      <c r="AO2012" s="67"/>
      <c r="AP2012" s="67"/>
      <c r="AQ2012" s="67"/>
      <c r="AR2012" s="67"/>
      <c r="AS2012" s="67"/>
      <c r="AT2012" s="67"/>
      <c r="AU2012" s="67"/>
      <c r="AV2012" s="67"/>
      <c r="AW2012" s="67"/>
      <c r="AX2012" s="67"/>
      <c r="AY2012" s="67"/>
      <c r="AZ2012" s="37" t="str">
        <f>IFERROR(IF(COUNTA(H2012,I2012,J2012)=3,DATE(J2012,MATCH(I2012,{"Jan";"Feb";"Mar";"Apr";"May";"Jun";"Jul";"Aug";"Sep";"Oct";"Nov";"Dec"},0),H2012),""),"")</f>
        <v/>
      </c>
    </row>
    <row r="2013" spans="1:79" x14ac:dyDescent="0.25">
      <c r="A2013" s="51"/>
      <c r="B2013" s="90" t="str">
        <f ca="1">BA2013&amp;BB2013&amp;BC2013&amp;BD2013&amp;BE2013&amp;BF2013&amp;BG2013&amp;BH2013&amp;BI2013&amp;BJ2013&amp;BK2013&amp;BL2013&amp;BM2013</f>
        <v/>
      </c>
      <c r="C2013" s="91"/>
      <c r="D2013" s="91"/>
      <c r="E2013" s="91"/>
      <c r="F2013" s="91"/>
      <c r="G2013" s="91"/>
      <c r="H2013" s="91"/>
      <c r="I2013" s="91"/>
      <c r="J2013" s="91"/>
      <c r="K2013" s="91"/>
      <c r="L2013" s="91"/>
      <c r="M2013" s="91"/>
      <c r="N2013" s="91"/>
      <c r="O2013" s="91"/>
      <c r="P2013" s="91"/>
      <c r="Q2013" s="51"/>
      <c r="R2013" s="67"/>
      <c r="S2013" s="67"/>
      <c r="T2013" s="67"/>
      <c r="U2013" s="67"/>
      <c r="V2013" s="67"/>
      <c r="W2013" s="67"/>
      <c r="X2013" s="67"/>
      <c r="Y2013" s="67"/>
      <c r="Z2013" s="67"/>
      <c r="AA2013" s="67"/>
      <c r="AB2013" s="67"/>
      <c r="AC2013" s="67"/>
      <c r="AD2013" s="67"/>
      <c r="AE2013" s="67"/>
      <c r="AF2013" s="67"/>
      <c r="AG2013" s="67"/>
      <c r="AH2013" s="67"/>
      <c r="AI2013" s="67"/>
      <c r="AK2013" s="67"/>
      <c r="AL2013" s="67"/>
      <c r="AM2013" s="67"/>
      <c r="AN2013" s="63" t="s">
        <v>5244</v>
      </c>
      <c r="AO2013" s="67"/>
      <c r="AP2013" s="67"/>
      <c r="AQ2013" s="67"/>
      <c r="AR2013" s="67"/>
      <c r="AS2013" s="67"/>
      <c r="AT2013" s="67"/>
      <c r="AU2013" s="67"/>
      <c r="AV2013" s="67"/>
      <c r="AW2013" s="67"/>
      <c r="AX2013" s="67"/>
      <c r="AY2013" s="67"/>
      <c r="AZ2013" s="37" t="str">
        <f>IFERROR(IF(COUNTA(H2013,I2013,J2013)=3,DATE(J2013,MATCH(I2013,{"Jan";"Feb";"Mar";"Apr";"May";"Jun";"Jul";"Aug";"Sep";"Oct";"Nov";"Dec"},0),H2013),""),"")</f>
        <v/>
      </c>
      <c r="BA2013" s="37" t="str">
        <f>IF(AND(C1977="",H2011="",C2011&lt;&gt;""),"Please enter a complete visit or assessment date.  ","")</f>
        <v/>
      </c>
      <c r="BB2013" s="37" t="str">
        <f>IF(C2011="","",IF(AND(COUNTA(C1977,D1977,E1977)&gt;1,COUNTA(C1977,D1977,E1977)&lt;3),"Please enter a complete visit date.  ",IF(COUNTA(C1977,D1977,E1977)=0,"",IF(COUNTIF(AN$2:AN$7306,C1977&amp;D1977&amp;E1977)&gt;0,"","Enter a valid visit date.  "))))</f>
        <v/>
      </c>
      <c r="BC2013" s="37" t="str">
        <f>IF(AND(COUNTA(H2011,I2011,J2011)&gt;1,COUNTA(H2011,I2011,J2011)&lt;3),"Please enter a complete assessment date.  ",IF(COUNTA(H2011,I2011,J2011)=0,"",IF(COUNTIF(AN$2:AN$7306,H2011&amp;I2011&amp;J2011)&gt;0,"","Enter a valid assessment date.  ")))</f>
        <v/>
      </c>
      <c r="BD2013" s="37" t="str">
        <f t="shared" ref="BD2013" si="988">IF(AND(C2011="",H2011&amp;I2011&amp;H2011&amp;J2011&lt;&gt;""),"Information on this lesion exists, but no evaluation result is entered.  ","")</f>
        <v/>
      </c>
      <c r="BE2013" s="37" t="str">
        <f ca="1">IF(C2011="","",IF(AZ1977="","",IF(AZ1977&gt;NOW(),"Visit date is in the future.  ","")))</f>
        <v/>
      </c>
      <c r="BF2013" s="37" t="str">
        <f t="shared" ref="BF2013" ca="1" si="989">IF(AZ2011&lt;&gt;"",IF(AZ2011&gt;NOW(),"Assessment date is in the future.  ",""),"")</f>
        <v/>
      </c>
      <c r="BG2013" s="37" t="str">
        <f t="shared" ref="BG2013" si="990">IF(AND(C2011&lt;&gt;"",F2011&lt;&gt;""),"The result cannot be provided if indicated as Not Done.  ","")</f>
        <v/>
      </c>
      <c r="BH2013" s="37" t="str">
        <f>IF(AZ1977="","",IF(AZ1977&lt;=AZ1971,"Visit date is not after visit or assessment dates in the prior visit.  ",""))</f>
        <v/>
      </c>
      <c r="BI2013" s="37" t="str">
        <f>IF(AZ2011&lt;&gt;"",IF(AZ2011&lt;=AZ1971,"Assessment date is not after visit or assessment dates in the prior visit.  ",""),"")</f>
        <v/>
      </c>
      <c r="BJ2013" s="37" t="str">
        <f>IF(AND(C1974="",OR(C2011&lt;&gt;"",F2011&lt;&gt;"")),"The Visit ID is missing.  ","")</f>
        <v/>
      </c>
      <c r="BK2013" s="37" t="str">
        <f>IF(AND(OR(C2011&lt;&gt;"",F2011&lt;&gt;""),C$49=""),"No V0 lesion information exists for this same lesion (if you are adding a NEW lesion, go to New Lesion section).  ","")</f>
        <v/>
      </c>
      <c r="BL2013" s="37" t="str">
        <f t="shared" ref="BL2013" si="991">IF(AND(C2011&lt;&gt;"",D2011=""),"Select a Unit.  ","")</f>
        <v/>
      </c>
      <c r="BM2013" s="37" t="str">
        <f t="shared" ref="BM2013" si="992">IF(AND(C2011&lt;&gt;"",COUNTIF(AJ$2:AJ$21,C1980)&gt;1),"Visit ID already used.  ","")</f>
        <v/>
      </c>
      <c r="CA2013" s="37" t="str">
        <f ca="1">IF(BA2013&amp;BB2013&amp;BC2013&amp;BD2013&amp;BE2013&amp;BF2013&amp;BG2013&amp;BH2013&amp;BI2013&amp;BJ2013&amp;BK2013&amp;BL2013&amp;BM2013&amp;BN2013&amp;BO2013&amp;BP2013&amp;BQ2013&amp;BR2013&amp;BS2013&amp;BT2013&amp;BU2013&amp;BV2013&amp;BW2013&amp;BX2013&amp;BY2013&amp;BZ2013&lt;&gt;"","V13Issue","V13Clean")</f>
        <v>V13Clean</v>
      </c>
    </row>
    <row r="2014" spans="1:79" x14ac:dyDescent="0.25">
      <c r="A2014" s="51"/>
      <c r="B2014" s="91"/>
      <c r="C2014" s="91"/>
      <c r="D2014" s="91"/>
      <c r="E2014" s="91"/>
      <c r="F2014" s="91"/>
      <c r="G2014" s="91"/>
      <c r="H2014" s="91"/>
      <c r="I2014" s="91"/>
      <c r="J2014" s="91"/>
      <c r="K2014" s="91"/>
      <c r="L2014" s="91"/>
      <c r="M2014" s="91"/>
      <c r="N2014" s="91"/>
      <c r="O2014" s="91"/>
      <c r="P2014" s="91"/>
      <c r="Q2014" s="51"/>
      <c r="R2014" s="67"/>
      <c r="S2014" s="67"/>
      <c r="T2014" s="67"/>
      <c r="U2014" s="67"/>
      <c r="V2014" s="67"/>
      <c r="W2014" s="67"/>
      <c r="X2014" s="67"/>
      <c r="Y2014" s="67"/>
      <c r="Z2014" s="67"/>
      <c r="AA2014" s="67"/>
      <c r="AB2014" s="67"/>
      <c r="AC2014" s="67"/>
      <c r="AD2014" s="67"/>
      <c r="AE2014" s="67"/>
      <c r="AF2014" s="67"/>
      <c r="AG2014" s="67"/>
      <c r="AH2014" s="67"/>
      <c r="AI2014" s="67"/>
      <c r="AK2014" s="67"/>
      <c r="AL2014" s="67"/>
      <c r="AM2014" s="67"/>
      <c r="AN2014" s="63" t="s">
        <v>5245</v>
      </c>
      <c r="AO2014" s="67"/>
      <c r="AP2014" s="67"/>
      <c r="AQ2014" s="67"/>
      <c r="AR2014" s="67"/>
      <c r="AS2014" s="67"/>
      <c r="AT2014" s="67"/>
      <c r="AU2014" s="67"/>
      <c r="AV2014" s="67"/>
      <c r="AW2014" s="67"/>
      <c r="AX2014" s="67"/>
      <c r="AY2014" s="67"/>
      <c r="AZ2014" s="37" t="str">
        <f>IFERROR(IF(COUNTA(H2014,I2014,J2014)=3,DATE(J2014,MATCH(I2014,{"Jan";"Feb";"Mar";"Apr";"May";"Jun";"Jul";"Aug";"Sep";"Oct";"Nov";"Dec"},0),H2014),""),"")</f>
        <v/>
      </c>
    </row>
    <row r="2015" spans="1:79" x14ac:dyDescent="0.25">
      <c r="A2015" s="51"/>
      <c r="B2015" s="4"/>
      <c r="C2015" s="25"/>
      <c r="D2015" s="25"/>
      <c r="E2015" s="25"/>
      <c r="F2015" s="25"/>
      <c r="G2015" s="4"/>
      <c r="H2015" s="19" t="s">
        <v>92</v>
      </c>
      <c r="I2015" s="4"/>
      <c r="J2015" s="4"/>
      <c r="K2015" s="4"/>
      <c r="L2015" s="51"/>
      <c r="M2015" s="4"/>
      <c r="N2015" s="4"/>
      <c r="O2015" s="4"/>
      <c r="P2015" s="4"/>
      <c r="Q2015" s="51"/>
      <c r="R2015" s="67"/>
      <c r="S2015" s="67"/>
      <c r="T2015" s="67"/>
      <c r="U2015" s="67"/>
      <c r="V2015" s="67"/>
      <c r="W2015" s="67"/>
      <c r="X2015" s="67"/>
      <c r="Y2015" s="67"/>
      <c r="Z2015" s="67"/>
      <c r="AA2015" s="67"/>
      <c r="AB2015" s="67"/>
      <c r="AC2015" s="67"/>
      <c r="AD2015" s="67"/>
      <c r="AE2015" s="67"/>
      <c r="AF2015" s="67"/>
      <c r="AG2015" s="67"/>
      <c r="AH2015" s="67"/>
      <c r="AI2015" s="67"/>
      <c r="AK2015" s="67"/>
      <c r="AL2015" s="67"/>
      <c r="AM2015" s="67"/>
      <c r="AN2015" s="63" t="s">
        <v>5246</v>
      </c>
      <c r="AO2015" s="67"/>
      <c r="AP2015" s="67"/>
      <c r="AQ2015" s="67"/>
      <c r="AR2015" s="67"/>
      <c r="AS2015" s="67"/>
      <c r="AT2015" s="67"/>
      <c r="AU2015" s="67"/>
      <c r="AV2015" s="67"/>
      <c r="AW2015" s="67"/>
      <c r="AX2015" s="67"/>
      <c r="AY2015" s="67"/>
      <c r="AZ2015" s="37" t="str">
        <f>IFERROR(IF(COUNTA(H2015,I2015,J2015)=3,DATE(J2015,MATCH(I2015,{"Jan";"Feb";"Mar";"Apr";"May";"Jun";"Jul";"Aug";"Sep";"Oct";"Nov";"Dec"},0),H2015),""),"")</f>
        <v/>
      </c>
    </row>
    <row r="2016" spans="1:79" x14ac:dyDescent="0.25">
      <c r="A2016" s="51"/>
      <c r="B2016" s="4"/>
      <c r="C2016" s="25" t="s">
        <v>35</v>
      </c>
      <c r="D2016" s="25" t="s">
        <v>36</v>
      </c>
      <c r="E2016" s="25"/>
      <c r="F2016" s="25" t="s">
        <v>315</v>
      </c>
      <c r="G2016" s="4"/>
      <c r="H2016" s="25" t="s">
        <v>47</v>
      </c>
      <c r="I2016" s="25" t="s">
        <v>48</v>
      </c>
      <c r="J2016" s="25" t="s">
        <v>49</v>
      </c>
      <c r="K2016" s="4"/>
      <c r="L2016" s="51"/>
      <c r="M2016" s="4"/>
      <c r="N2016" s="4"/>
      <c r="O2016" s="4"/>
      <c r="P2016" s="4"/>
      <c r="Q2016" s="51"/>
      <c r="R2016" s="67"/>
      <c r="S2016" s="67"/>
      <c r="T2016" s="67"/>
      <c r="U2016" s="67"/>
      <c r="V2016" s="67"/>
      <c r="W2016" s="67"/>
      <c r="X2016" s="67"/>
      <c r="Y2016" s="67"/>
      <c r="Z2016" s="67"/>
      <c r="AA2016" s="67"/>
      <c r="AB2016" s="67"/>
      <c r="AC2016" s="67"/>
      <c r="AD2016" s="67"/>
      <c r="AE2016" s="67"/>
      <c r="AF2016" s="67"/>
      <c r="AG2016" s="67"/>
      <c r="AH2016" s="67"/>
      <c r="AI2016" s="67"/>
      <c r="AK2016" s="67"/>
      <c r="AL2016" s="67"/>
      <c r="AM2016" s="67"/>
      <c r="AN2016" s="63" t="s">
        <v>5247</v>
      </c>
      <c r="AO2016" s="67"/>
      <c r="AP2016" s="67"/>
      <c r="AQ2016" s="67"/>
      <c r="AR2016" s="67"/>
      <c r="AS2016" s="67"/>
      <c r="AT2016" s="67"/>
      <c r="AU2016" s="67"/>
      <c r="AV2016" s="67"/>
      <c r="AW2016" s="67"/>
      <c r="AX2016" s="67"/>
      <c r="AY2016" s="67"/>
      <c r="AZ2016" s="37" t="str">
        <f>IFERROR(IF(COUNTA(H2016,I2016,J2016)=3,DATE(J2016,MATCH(I2016,{"Jan";"Feb";"Mar";"Apr";"May";"Jun";"Jul";"Aug";"Sep";"Oct";"Nov";"Dec"},0),H2016),""),"")</f>
        <v/>
      </c>
    </row>
    <row r="2017" spans="1:79" x14ac:dyDescent="0.25">
      <c r="A2017" s="51"/>
      <c r="B2017" s="34" t="str">
        <f xml:space="preserve"> C1974&amp;"  Target Lesion (T7)"</f>
        <v>V13  Target Lesion (T7)</v>
      </c>
      <c r="C2017" s="16"/>
      <c r="D2017" s="15" t="s">
        <v>9</v>
      </c>
      <c r="E2017" s="4"/>
      <c r="F2017" s="17"/>
      <c r="G2017" s="4"/>
      <c r="H2017" s="32"/>
      <c r="I2017" s="32"/>
      <c r="J2017" s="32"/>
      <c r="K2017" s="4"/>
      <c r="L2017" s="51"/>
      <c r="M2017" s="51"/>
      <c r="N2017" s="51"/>
      <c r="O2017" s="51"/>
      <c r="P2017" s="51"/>
      <c r="Q2017" s="51"/>
      <c r="R2017" s="67"/>
      <c r="S2017" s="67"/>
      <c r="T2017" s="67"/>
      <c r="U2017" s="67"/>
      <c r="V2017" s="67"/>
      <c r="W2017" s="67"/>
      <c r="X2017" s="67"/>
      <c r="Y2017" s="67"/>
      <c r="Z2017" s="67"/>
      <c r="AA2017" s="67"/>
      <c r="AB2017" s="67"/>
      <c r="AC2017" s="67"/>
      <c r="AD2017" s="67"/>
      <c r="AE2017" s="67"/>
      <c r="AF2017" s="67"/>
      <c r="AG2017" s="67"/>
      <c r="AH2017" s="67"/>
      <c r="AI2017" s="67"/>
      <c r="AK2017" s="67"/>
      <c r="AL2017" s="67"/>
      <c r="AM2017" s="67"/>
      <c r="AN2017" s="63" t="s">
        <v>5248</v>
      </c>
      <c r="AO2017" s="67"/>
      <c r="AP2017" s="67"/>
      <c r="AQ2017" s="67"/>
      <c r="AR2017" s="67"/>
      <c r="AS2017" s="67"/>
      <c r="AT2017" s="67"/>
      <c r="AU2017" s="67"/>
      <c r="AV2017" s="67"/>
      <c r="AW2017" s="67"/>
      <c r="AX2017" s="67"/>
      <c r="AY2017" s="67"/>
      <c r="AZ2017" s="37" t="str">
        <f>IFERROR(IF(COUNTA(H2017,I2017,J2017)=3,DATE(J2017,MATCH(I2017,{"Jan";"Feb";"Mar";"Apr";"May";"Jun";"Jul";"Aug";"Sep";"Oct";"Nov";"Dec"},0),H2017),""),"")</f>
        <v/>
      </c>
    </row>
    <row r="2018" spans="1:79" x14ac:dyDescent="0.25">
      <c r="A2018" s="51"/>
      <c r="B2018" s="23" t="s">
        <v>2101</v>
      </c>
      <c r="C2018" s="23" t="s">
        <v>2102</v>
      </c>
      <c r="D2018" s="23" t="s">
        <v>2103</v>
      </c>
      <c r="E2018" s="26"/>
      <c r="F2018" s="23" t="s">
        <v>2104</v>
      </c>
      <c r="G2018" s="26"/>
      <c r="H2018" s="23" t="s">
        <v>2105</v>
      </c>
      <c r="I2018" s="23" t="s">
        <v>2106</v>
      </c>
      <c r="J2018" s="23" t="s">
        <v>2107</v>
      </c>
      <c r="K2018" s="4"/>
      <c r="L2018" s="27"/>
      <c r="M2018" s="28"/>
      <c r="N2018" s="27"/>
      <c r="O2018" s="28"/>
      <c r="P2018" s="27"/>
      <c r="Q2018" s="51"/>
      <c r="R2018" s="67"/>
      <c r="S2018" s="67"/>
      <c r="T2018" s="67"/>
      <c r="U2018" s="67"/>
      <c r="V2018" s="67"/>
      <c r="W2018" s="67"/>
      <c r="X2018" s="67"/>
      <c r="Y2018" s="67"/>
      <c r="Z2018" s="67"/>
      <c r="AA2018" s="67"/>
      <c r="AB2018" s="67"/>
      <c r="AC2018" s="67"/>
      <c r="AD2018" s="67"/>
      <c r="AE2018" s="67"/>
      <c r="AF2018" s="67"/>
      <c r="AG2018" s="67"/>
      <c r="AH2018" s="67"/>
      <c r="AI2018" s="67"/>
      <c r="AK2018" s="67"/>
      <c r="AL2018" s="67"/>
      <c r="AM2018" s="67"/>
      <c r="AN2018" s="63" t="s">
        <v>5249</v>
      </c>
      <c r="AO2018" s="67"/>
      <c r="AP2018" s="67"/>
      <c r="AQ2018" s="67"/>
      <c r="AR2018" s="67"/>
      <c r="AS2018" s="67"/>
      <c r="AT2018" s="67"/>
      <c r="AU2018" s="67"/>
      <c r="AV2018" s="67"/>
      <c r="AW2018" s="67"/>
      <c r="AX2018" s="67"/>
      <c r="AY2018" s="67"/>
      <c r="AZ2018" s="37" t="str">
        <f>IFERROR(IF(COUNTA(H2018,I2018,J2018)=3,DATE(J2018,MATCH(I2018,{"Jan";"Feb";"Mar";"Apr";"May";"Jun";"Jul";"Aug";"Sep";"Oct";"Nov";"Dec"},0),H2018),""),"")</f>
        <v/>
      </c>
    </row>
    <row r="2019" spans="1:79" x14ac:dyDescent="0.25">
      <c r="A2019" s="51"/>
      <c r="B2019" s="90" t="str">
        <f ca="1">BA2019&amp;BB2019&amp;BC2019&amp;BD2019&amp;BE2019&amp;BF2019&amp;BG2019&amp;BH2019&amp;BI2019&amp;BJ2019&amp;BK2019&amp;BL2019&amp;BM2019</f>
        <v/>
      </c>
      <c r="C2019" s="91"/>
      <c r="D2019" s="91"/>
      <c r="E2019" s="91"/>
      <c r="F2019" s="91"/>
      <c r="G2019" s="91"/>
      <c r="H2019" s="91"/>
      <c r="I2019" s="91"/>
      <c r="J2019" s="91"/>
      <c r="K2019" s="91"/>
      <c r="L2019" s="91"/>
      <c r="M2019" s="91"/>
      <c r="N2019" s="91"/>
      <c r="O2019" s="91"/>
      <c r="P2019" s="91"/>
      <c r="Q2019" s="51"/>
      <c r="R2019" s="67"/>
      <c r="S2019" s="67"/>
      <c r="T2019" s="67"/>
      <c r="U2019" s="67"/>
      <c r="V2019" s="67"/>
      <c r="W2019" s="67"/>
      <c r="X2019" s="67"/>
      <c r="Y2019" s="67"/>
      <c r="Z2019" s="67"/>
      <c r="AA2019" s="67"/>
      <c r="AB2019" s="67"/>
      <c r="AC2019" s="67"/>
      <c r="AD2019" s="67"/>
      <c r="AE2019" s="67"/>
      <c r="AF2019" s="67"/>
      <c r="AG2019" s="67"/>
      <c r="AH2019" s="67"/>
      <c r="AI2019" s="67"/>
      <c r="AK2019" s="67"/>
      <c r="AL2019" s="67"/>
      <c r="AM2019" s="67"/>
      <c r="AN2019" s="63" t="s">
        <v>5250</v>
      </c>
      <c r="AO2019" s="67"/>
      <c r="AP2019" s="67"/>
      <c r="AQ2019" s="67"/>
      <c r="AR2019" s="67"/>
      <c r="AS2019" s="67"/>
      <c r="AT2019" s="67"/>
      <c r="AU2019" s="67"/>
      <c r="AV2019" s="67"/>
      <c r="AW2019" s="67"/>
      <c r="AX2019" s="67"/>
      <c r="AY2019" s="67"/>
      <c r="AZ2019" s="37" t="str">
        <f>IFERROR(IF(COUNTA(H2019,I2019,J2019)=3,DATE(J2019,MATCH(I2019,{"Jan";"Feb";"Mar";"Apr";"May";"Jun";"Jul";"Aug";"Sep";"Oct";"Nov";"Dec"},0),H2019),""),"")</f>
        <v/>
      </c>
      <c r="BA2019" s="37" t="str">
        <f>IF(AND(C1977="",H2017="",C2017&lt;&gt;""),"Please enter a complete visit or assessment date.  ","")</f>
        <v/>
      </c>
      <c r="BB2019" s="37" t="str">
        <f>IF(C2017="","",IF(AND(COUNTA(C1977,D1977,E1977)&gt;1,COUNTA(C1977,D1977,E1977)&lt;3),"Please enter a complete visit date.  ",IF(COUNTA(C1977,D1977,E1977)=0,"",IF(COUNTIF(AN$2:AN$7306,C1977&amp;D1977&amp;E1977)&gt;0,"","Enter a valid visit date.  "))))</f>
        <v/>
      </c>
      <c r="BC2019" s="37" t="str">
        <f>IF(AND(COUNTA(H2017,I2017,J2017)&gt;1,COUNTA(H2017,I2017,J2017)&lt;3),"Please enter a complete assessment date.  ",IF(COUNTA(H2017,I2017,J2017)=0,"",IF(COUNTIF(AN$2:AN$7306,H2017&amp;I2017&amp;J2017)&gt;0,"","Enter a valid assessment date.  ")))</f>
        <v/>
      </c>
      <c r="BD2019" s="37" t="str">
        <f t="shared" ref="BD2019" si="993">IF(AND(C2017="",H2017&amp;I2017&amp;H2017&amp;J2017&lt;&gt;""),"Information on this lesion exists, but no evaluation result is entered.  ","")</f>
        <v/>
      </c>
      <c r="BE2019" s="37" t="str">
        <f ca="1">IF(C2017="","",IF(AZ1977="","",IF(AZ1977&gt;NOW(),"Visit date is in the future.  ","")))</f>
        <v/>
      </c>
      <c r="BF2019" s="37" t="str">
        <f t="shared" ref="BF2019" ca="1" si="994">IF(AZ2017&lt;&gt;"",IF(AZ2017&gt;NOW(),"Assessment date is in the future.  ",""),"")</f>
        <v/>
      </c>
      <c r="BG2019" s="37" t="str">
        <f t="shared" ref="BG2019" si="995">IF(AND(C2017&lt;&gt;"",F2017&lt;&gt;""),"The result cannot be provided if indicated as Not Done.  ","")</f>
        <v/>
      </c>
      <c r="BH2019" s="37" t="str">
        <f>IF(AZ1977="","",IF(AZ1977&lt;=AZ1971,"Visit date is not after visit or assessment dates in the prior visit.  ",""))</f>
        <v/>
      </c>
      <c r="BI2019" s="37" t="str">
        <f>IF(AZ2017&lt;&gt;"",IF(AZ2017&lt;=AZ1971,"Assessment date is not after visit or assessment dates in the prior visit.  ",""),"")</f>
        <v/>
      </c>
      <c r="BJ2019" s="37" t="str">
        <f>IF(AND(C1974="",OR(C2017&lt;&gt;"",F2017&lt;&gt;"")),"The Visit ID is missing.  ","")</f>
        <v/>
      </c>
      <c r="BK2019" s="37" t="str">
        <f>IF(AND(OR(C2017&lt;&gt;"",F2017&lt;&gt;""),C$55=""),"No V0 lesion information exists for this same lesion (if you are adding a NEW lesion, go to New Lesion section).  ","")</f>
        <v/>
      </c>
      <c r="BL2019" s="37" t="str">
        <f t="shared" ref="BL2019" si="996">IF(AND(C2017&lt;&gt;"",D2017=""),"Select a Unit.  ","")</f>
        <v/>
      </c>
      <c r="BM2019" s="37" t="str">
        <f>IF(AND(C2017&lt;&gt;"",COUNTIF(AJ$2:AJ$21,C1974)&gt;1),"Visit ID already used.  ","")</f>
        <v/>
      </c>
      <c r="CA2019" s="37" t="str">
        <f ca="1">IF(BA2019&amp;BB2019&amp;BC2019&amp;BD2019&amp;BE2019&amp;BF2019&amp;BG2019&amp;BH2019&amp;BI2019&amp;BJ2019&amp;BK2019&amp;BL2019&amp;BM2019&amp;BN2019&amp;BO2019&amp;BP2019&amp;BQ2019&amp;BR2019&amp;BS2019&amp;BT2019&amp;BU2019&amp;BV2019&amp;BW2019&amp;BX2019&amp;BY2019&amp;BZ2019&lt;&gt;"","V13Issue","V13Clean")</f>
        <v>V13Clean</v>
      </c>
    </row>
    <row r="2020" spans="1:79" x14ac:dyDescent="0.25">
      <c r="A2020" s="51"/>
      <c r="B2020" s="91"/>
      <c r="C2020" s="91"/>
      <c r="D2020" s="91"/>
      <c r="E2020" s="91"/>
      <c r="F2020" s="91"/>
      <c r="G2020" s="91"/>
      <c r="H2020" s="91"/>
      <c r="I2020" s="91"/>
      <c r="J2020" s="91"/>
      <c r="K2020" s="91"/>
      <c r="L2020" s="91"/>
      <c r="M2020" s="91"/>
      <c r="N2020" s="91"/>
      <c r="O2020" s="91"/>
      <c r="P2020" s="91"/>
      <c r="Q2020" s="51"/>
      <c r="R2020" s="67"/>
      <c r="S2020" s="67"/>
      <c r="T2020" s="67"/>
      <c r="U2020" s="67"/>
      <c r="V2020" s="67"/>
      <c r="W2020" s="67"/>
      <c r="X2020" s="67"/>
      <c r="Y2020" s="67"/>
      <c r="Z2020" s="67"/>
      <c r="AA2020" s="67"/>
      <c r="AB2020" s="67"/>
      <c r="AC2020" s="67"/>
      <c r="AD2020" s="67"/>
      <c r="AE2020" s="67"/>
      <c r="AF2020" s="67"/>
      <c r="AG2020" s="67"/>
      <c r="AH2020" s="67"/>
      <c r="AI2020" s="67"/>
      <c r="AK2020" s="67"/>
      <c r="AL2020" s="67"/>
      <c r="AM2020" s="67"/>
      <c r="AN2020" s="63" t="s">
        <v>5251</v>
      </c>
      <c r="AO2020" s="67"/>
      <c r="AP2020" s="67"/>
      <c r="AQ2020" s="67"/>
      <c r="AR2020" s="67"/>
      <c r="AS2020" s="67"/>
      <c r="AT2020" s="67"/>
      <c r="AU2020" s="67"/>
      <c r="AV2020" s="67"/>
      <c r="AW2020" s="67"/>
      <c r="AX2020" s="67"/>
      <c r="AY2020" s="67"/>
      <c r="AZ2020" s="37" t="str">
        <f>IFERROR(IF(COUNTA(H2020,I2020,J2020)=3,DATE(J2020,MATCH(I2020,{"Jan";"Feb";"Mar";"Apr";"May";"Jun";"Jul";"Aug";"Sep";"Oct";"Nov";"Dec"},0),H2020),""),"")</f>
        <v/>
      </c>
    </row>
    <row r="2021" spans="1:79" x14ac:dyDescent="0.25">
      <c r="A2021" s="51"/>
      <c r="B2021" s="4"/>
      <c r="C2021" s="25"/>
      <c r="D2021" s="25"/>
      <c r="E2021" s="25"/>
      <c r="F2021" s="25"/>
      <c r="G2021" s="4"/>
      <c r="H2021" s="19" t="s">
        <v>92</v>
      </c>
      <c r="I2021" s="4"/>
      <c r="J2021" s="4"/>
      <c r="K2021" s="4"/>
      <c r="L2021" s="51"/>
      <c r="M2021" s="4"/>
      <c r="N2021" s="4"/>
      <c r="O2021" s="4"/>
      <c r="P2021" s="4"/>
      <c r="Q2021" s="51"/>
      <c r="R2021" s="67"/>
      <c r="S2021" s="67"/>
      <c r="T2021" s="67"/>
      <c r="U2021" s="67"/>
      <c r="V2021" s="67"/>
      <c r="W2021" s="67"/>
      <c r="X2021" s="67"/>
      <c r="Y2021" s="67"/>
      <c r="Z2021" s="67"/>
      <c r="AA2021" s="67"/>
      <c r="AB2021" s="67"/>
      <c r="AC2021" s="67"/>
      <c r="AD2021" s="67"/>
      <c r="AE2021" s="67"/>
      <c r="AF2021" s="67"/>
      <c r="AG2021" s="67"/>
      <c r="AH2021" s="67"/>
      <c r="AI2021" s="67"/>
      <c r="AK2021" s="67"/>
      <c r="AL2021" s="67"/>
      <c r="AM2021" s="67"/>
      <c r="AN2021" s="63" t="s">
        <v>5252</v>
      </c>
      <c r="AO2021" s="67"/>
      <c r="AP2021" s="67"/>
      <c r="AQ2021" s="67"/>
      <c r="AR2021" s="67"/>
      <c r="AS2021" s="67"/>
      <c r="AT2021" s="67"/>
      <c r="AU2021" s="67"/>
      <c r="AV2021" s="67"/>
      <c r="AW2021" s="67"/>
      <c r="AX2021" s="67"/>
      <c r="AY2021" s="67"/>
      <c r="AZ2021" s="37" t="str">
        <f>IFERROR(IF(COUNTA(H2021,I2021,J2021)=3,DATE(J2021,MATCH(I2021,{"Jan";"Feb";"Mar";"Apr";"May";"Jun";"Jul";"Aug";"Sep";"Oct";"Nov";"Dec"},0),H2021),""),"")</f>
        <v/>
      </c>
    </row>
    <row r="2022" spans="1:79" x14ac:dyDescent="0.25">
      <c r="A2022" s="51"/>
      <c r="B2022" s="4"/>
      <c r="C2022" s="25" t="s">
        <v>35</v>
      </c>
      <c r="D2022" s="25" t="s">
        <v>36</v>
      </c>
      <c r="E2022" s="25"/>
      <c r="F2022" s="25" t="s">
        <v>315</v>
      </c>
      <c r="G2022" s="4"/>
      <c r="H2022" s="25" t="s">
        <v>47</v>
      </c>
      <c r="I2022" s="25" t="s">
        <v>48</v>
      </c>
      <c r="J2022" s="25" t="s">
        <v>49</v>
      </c>
      <c r="K2022" s="4"/>
      <c r="L2022" s="51"/>
      <c r="M2022" s="4"/>
      <c r="N2022" s="4"/>
      <c r="O2022" s="4"/>
      <c r="P2022" s="4"/>
      <c r="Q2022" s="51"/>
      <c r="R2022" s="67"/>
      <c r="S2022" s="67"/>
      <c r="T2022" s="67"/>
      <c r="U2022" s="67"/>
      <c r="V2022" s="67"/>
      <c r="W2022" s="67"/>
      <c r="X2022" s="67"/>
      <c r="Y2022" s="67"/>
      <c r="Z2022" s="67"/>
      <c r="AA2022" s="67"/>
      <c r="AB2022" s="67"/>
      <c r="AC2022" s="67"/>
      <c r="AD2022" s="67"/>
      <c r="AE2022" s="67"/>
      <c r="AF2022" s="67"/>
      <c r="AG2022" s="67"/>
      <c r="AH2022" s="67"/>
      <c r="AI2022" s="67"/>
      <c r="AK2022" s="67"/>
      <c r="AL2022" s="67"/>
      <c r="AM2022" s="67"/>
      <c r="AN2022" s="63" t="s">
        <v>5253</v>
      </c>
      <c r="AO2022" s="67"/>
      <c r="AP2022" s="67"/>
      <c r="AQ2022" s="67"/>
      <c r="AR2022" s="67"/>
      <c r="AS2022" s="67"/>
      <c r="AT2022" s="67"/>
      <c r="AU2022" s="67"/>
      <c r="AV2022" s="67"/>
      <c r="AW2022" s="67"/>
      <c r="AX2022" s="67"/>
      <c r="AY2022" s="67"/>
      <c r="AZ2022" s="37" t="str">
        <f>IFERROR(IF(COUNTA(H2022,I2022,J2022)=3,DATE(J2022,MATCH(I2022,{"Jan";"Feb";"Mar";"Apr";"May";"Jun";"Jul";"Aug";"Sep";"Oct";"Nov";"Dec"},0),H2022),""),"")</f>
        <v/>
      </c>
    </row>
    <row r="2023" spans="1:79" x14ac:dyDescent="0.25">
      <c r="A2023" s="51"/>
      <c r="B2023" s="34" t="str">
        <f xml:space="preserve"> C1974&amp;"  Target Lesion (T8)"</f>
        <v>V13  Target Lesion (T8)</v>
      </c>
      <c r="C2023" s="16"/>
      <c r="D2023" s="15" t="s">
        <v>9</v>
      </c>
      <c r="E2023" s="4"/>
      <c r="F2023" s="17"/>
      <c r="G2023" s="4"/>
      <c r="H2023" s="32"/>
      <c r="I2023" s="32"/>
      <c r="J2023" s="32"/>
      <c r="K2023" s="4"/>
      <c r="L2023" s="51"/>
      <c r="M2023" s="51"/>
      <c r="N2023" s="51"/>
      <c r="O2023" s="51"/>
      <c r="P2023" s="51"/>
      <c r="Q2023" s="51"/>
      <c r="R2023" s="67"/>
      <c r="S2023" s="67"/>
      <c r="T2023" s="67"/>
      <c r="U2023" s="67"/>
      <c r="V2023" s="67"/>
      <c r="W2023" s="67"/>
      <c r="X2023" s="67"/>
      <c r="Y2023" s="67"/>
      <c r="Z2023" s="67"/>
      <c r="AA2023" s="67"/>
      <c r="AB2023" s="67"/>
      <c r="AC2023" s="67"/>
      <c r="AD2023" s="67"/>
      <c r="AE2023" s="67"/>
      <c r="AF2023" s="67"/>
      <c r="AG2023" s="67"/>
      <c r="AH2023" s="67"/>
      <c r="AI2023" s="67"/>
      <c r="AK2023" s="67"/>
      <c r="AL2023" s="67"/>
      <c r="AM2023" s="67"/>
      <c r="AN2023" s="63" t="s">
        <v>5254</v>
      </c>
      <c r="AO2023" s="67"/>
      <c r="AP2023" s="67"/>
      <c r="AQ2023" s="67"/>
      <c r="AR2023" s="67"/>
      <c r="AS2023" s="67"/>
      <c r="AT2023" s="67"/>
      <c r="AU2023" s="67"/>
      <c r="AV2023" s="67"/>
      <c r="AW2023" s="67"/>
      <c r="AX2023" s="67"/>
      <c r="AY2023" s="67"/>
      <c r="AZ2023" s="37" t="str">
        <f>IFERROR(IF(COUNTA(H2023,I2023,J2023)=3,DATE(J2023,MATCH(I2023,{"Jan";"Feb";"Mar";"Apr";"May";"Jun";"Jul";"Aug";"Sep";"Oct";"Nov";"Dec"},0),H2023),""),"")</f>
        <v/>
      </c>
    </row>
    <row r="2024" spans="1:79" x14ac:dyDescent="0.25">
      <c r="A2024" s="51"/>
      <c r="B2024" s="23" t="s">
        <v>2108</v>
      </c>
      <c r="C2024" s="23" t="s">
        <v>2109</v>
      </c>
      <c r="D2024" s="23" t="s">
        <v>2110</v>
      </c>
      <c r="E2024" s="26"/>
      <c r="F2024" s="23" t="s">
        <v>2111</v>
      </c>
      <c r="G2024" s="26"/>
      <c r="H2024" s="23" t="s">
        <v>2112</v>
      </c>
      <c r="I2024" s="23" t="s">
        <v>2113</v>
      </c>
      <c r="J2024" s="23" t="s">
        <v>2114</v>
      </c>
      <c r="K2024" s="4"/>
      <c r="L2024" s="27"/>
      <c r="M2024" s="28"/>
      <c r="N2024" s="27"/>
      <c r="O2024" s="28"/>
      <c r="P2024" s="27"/>
      <c r="Q2024" s="51"/>
      <c r="R2024" s="67"/>
      <c r="S2024" s="67"/>
      <c r="T2024" s="67"/>
      <c r="U2024" s="67"/>
      <c r="V2024" s="67"/>
      <c r="W2024" s="67"/>
      <c r="X2024" s="67"/>
      <c r="Y2024" s="67"/>
      <c r="Z2024" s="67"/>
      <c r="AA2024" s="67"/>
      <c r="AB2024" s="67"/>
      <c r="AC2024" s="67"/>
      <c r="AD2024" s="67"/>
      <c r="AE2024" s="67"/>
      <c r="AF2024" s="67"/>
      <c r="AG2024" s="67"/>
      <c r="AH2024" s="67"/>
      <c r="AI2024" s="67"/>
      <c r="AK2024" s="67"/>
      <c r="AL2024" s="67"/>
      <c r="AM2024" s="67"/>
      <c r="AN2024" s="63" t="s">
        <v>5255</v>
      </c>
      <c r="AO2024" s="67"/>
      <c r="AP2024" s="67"/>
      <c r="AQ2024" s="67"/>
      <c r="AR2024" s="67"/>
      <c r="AS2024" s="67"/>
      <c r="AT2024" s="67"/>
      <c r="AU2024" s="67"/>
      <c r="AV2024" s="67"/>
      <c r="AW2024" s="67"/>
      <c r="AX2024" s="67"/>
      <c r="AY2024" s="67"/>
      <c r="AZ2024" s="37" t="str">
        <f>IFERROR(IF(COUNTA(H2024,I2024,J2024)=3,DATE(J2024,MATCH(I2024,{"Jan";"Feb";"Mar";"Apr";"May";"Jun";"Jul";"Aug";"Sep";"Oct";"Nov";"Dec"},0),H2024),""),"")</f>
        <v/>
      </c>
    </row>
    <row r="2025" spans="1:79" x14ac:dyDescent="0.25">
      <c r="A2025" s="51"/>
      <c r="B2025" s="90" t="str">
        <f ca="1">BA2025&amp;BB2025&amp;BC2025&amp;BD2025&amp;BE2025&amp;BF2025&amp;BG2025&amp;BH2025&amp;BI2025&amp;BJ2025&amp;BK2025&amp;BL2025&amp;BM2025</f>
        <v/>
      </c>
      <c r="C2025" s="91"/>
      <c r="D2025" s="91"/>
      <c r="E2025" s="91"/>
      <c r="F2025" s="91"/>
      <c r="G2025" s="91"/>
      <c r="H2025" s="91"/>
      <c r="I2025" s="91"/>
      <c r="J2025" s="91"/>
      <c r="K2025" s="91"/>
      <c r="L2025" s="91"/>
      <c r="M2025" s="91"/>
      <c r="N2025" s="91"/>
      <c r="O2025" s="91"/>
      <c r="P2025" s="91"/>
      <c r="Q2025" s="51"/>
      <c r="R2025" s="67"/>
      <c r="S2025" s="67"/>
      <c r="T2025" s="67"/>
      <c r="U2025" s="67"/>
      <c r="V2025" s="67"/>
      <c r="W2025" s="67"/>
      <c r="X2025" s="67"/>
      <c r="Y2025" s="67"/>
      <c r="Z2025" s="67"/>
      <c r="AA2025" s="67"/>
      <c r="AB2025" s="67"/>
      <c r="AC2025" s="67"/>
      <c r="AD2025" s="67"/>
      <c r="AE2025" s="67"/>
      <c r="AF2025" s="67"/>
      <c r="AG2025" s="67"/>
      <c r="AH2025" s="67"/>
      <c r="AI2025" s="67"/>
      <c r="AK2025" s="67"/>
      <c r="AL2025" s="67"/>
      <c r="AM2025" s="67"/>
      <c r="AN2025" s="63" t="s">
        <v>5256</v>
      </c>
      <c r="AO2025" s="67"/>
      <c r="AP2025" s="67"/>
      <c r="AQ2025" s="67"/>
      <c r="AR2025" s="67"/>
      <c r="AS2025" s="67"/>
      <c r="AT2025" s="67"/>
      <c r="AU2025" s="67"/>
      <c r="AV2025" s="67"/>
      <c r="AW2025" s="67"/>
      <c r="AX2025" s="67"/>
      <c r="AY2025" s="67"/>
      <c r="AZ2025" s="37" t="str">
        <f>IFERROR(IF(COUNTA(H2025,I2025,J2025)=3,DATE(J2025,MATCH(I2025,{"Jan";"Feb";"Mar";"Apr";"May";"Jun";"Jul";"Aug";"Sep";"Oct";"Nov";"Dec"},0),H2025),""),"")</f>
        <v/>
      </c>
      <c r="BA2025" s="37" t="str">
        <f>IF(AND(C1977="",H2023="",C2023&lt;&gt;""),"Please enter a complete visit or assessment date.  ","")</f>
        <v/>
      </c>
      <c r="BB2025" s="37" t="str">
        <f>IF(C2023="","",IF(AND(COUNTA(C1977,D1977,E1977)&gt;1,COUNTA(C1977,D1977,E1977)&lt;3),"Please enter a complete visit date.  ",IF(COUNTA(C1977,D1977,E1977)=0,"",IF(COUNTIF(AN$2:AN$7306,C1977&amp;D1977&amp;E1977)&gt;0,"","Enter a valid visit date.  "))))</f>
        <v/>
      </c>
      <c r="BC2025" s="37" t="str">
        <f>IF(AND(COUNTA(H2023,I2023,J2023)&gt;1,COUNTA(H2023,I2023,J2023)&lt;3),"Please enter a complete assessment date.  ",IF(COUNTA(H2023,I2023,J2023)=0,"",IF(COUNTIF(AN$2:AN$7306,H2023&amp;I2023&amp;J2023)&gt;0,"","Enter a valid assessment date.  ")))</f>
        <v/>
      </c>
      <c r="BD2025" s="37" t="str">
        <f t="shared" ref="BD2025" si="997">IF(AND(C2023="",H2023&amp;I2023&amp;H2023&amp;J2023&lt;&gt;""),"Information on this lesion exists, but no evaluation result is entered.  ","")</f>
        <v/>
      </c>
      <c r="BE2025" s="37" t="str">
        <f ca="1">IF(C2023="","",IF(AZ1977="","",IF(AZ1977&gt;NOW(),"Visit date is in the future.  ","")))</f>
        <v/>
      </c>
      <c r="BF2025" s="37" t="str">
        <f t="shared" ref="BF2025" ca="1" si="998">IF(AZ2023&lt;&gt;"",IF(AZ2023&gt;NOW(),"Assessment date is in the future.  ",""),"")</f>
        <v/>
      </c>
      <c r="BG2025" s="37" t="str">
        <f t="shared" ref="BG2025" si="999">IF(AND(C2023&lt;&gt;"",F2023&lt;&gt;""),"The result cannot be provided if indicated as Not Done.  ","")</f>
        <v/>
      </c>
      <c r="BH2025" s="37" t="str">
        <f>IF(AZ1977="","",IF(AZ1977&lt;=AZ1971,"Visit date is not after visit or assessment dates in the prior visit.  ",""))</f>
        <v/>
      </c>
      <c r="BI2025" s="37" t="str">
        <f>IF(AZ2023&lt;&gt;"",IF(AZ2023&lt;=AZ1971,"Assessment date is not after visit or assessment dates in the prior visit.  ",""),"")</f>
        <v/>
      </c>
      <c r="BJ2025" s="37" t="str">
        <f>IF(AND(C1974="",OR(C2023&lt;&gt;"",F2023&lt;&gt;"")),"The Visit ID is missing.  ","")</f>
        <v/>
      </c>
      <c r="BK2025" s="37" t="str">
        <f>IF(AND(OR(C2023&lt;&gt;"",F2023&lt;&gt;""),C$61=""),"No V0 lesion information exists for this same lesion (if you are adding a NEW lesion, go to New Lesion section).  ","")</f>
        <v/>
      </c>
      <c r="BL2025" s="37" t="str">
        <f t="shared" ref="BL2025" si="1000">IF(AND(C2023&lt;&gt;"",D2023=""),"Select a Unit.  ","")</f>
        <v/>
      </c>
      <c r="BM2025" s="37" t="str">
        <f>IF(AND(C2023&lt;&gt;"",COUNTIF(AJ$2:AJ$21,C1974)&gt;1),"Visit ID already used.  ","")</f>
        <v/>
      </c>
      <c r="CA2025" s="37" t="e">
        <f ca="1">IF(BA2025&amp;BB2025&amp;BC2025&amp;BD2025&amp;BE2025&amp;BF2025&amp;BG2025&amp;BH2025&amp;BI2025&amp;BJ2025&amp;BK2025&amp;BL2025&amp;BM2025&amp;BN2025&amp;BO2025&amp;BP2025&amp;BQ2025&amp;BR2025&amp;BS2025&amp;BT2025&amp;BU2025&amp;#REF!&amp;BW2025&amp;BX2025&amp;BY2025&amp;BZ2025&lt;&gt;"","V13Issue","V13Clean")</f>
        <v>#REF!</v>
      </c>
    </row>
    <row r="2026" spans="1:79" x14ac:dyDescent="0.25">
      <c r="A2026" s="51"/>
      <c r="B2026" s="91"/>
      <c r="C2026" s="91"/>
      <c r="D2026" s="91"/>
      <c r="E2026" s="91"/>
      <c r="F2026" s="91"/>
      <c r="G2026" s="91"/>
      <c r="H2026" s="91"/>
      <c r="I2026" s="91"/>
      <c r="J2026" s="91"/>
      <c r="K2026" s="91"/>
      <c r="L2026" s="91"/>
      <c r="M2026" s="91"/>
      <c r="N2026" s="91"/>
      <c r="O2026" s="91"/>
      <c r="P2026" s="91"/>
      <c r="Q2026" s="51"/>
      <c r="R2026" s="67"/>
      <c r="S2026" s="67"/>
      <c r="T2026" s="67"/>
      <c r="U2026" s="67"/>
      <c r="V2026" s="67"/>
      <c r="W2026" s="67"/>
      <c r="X2026" s="67"/>
      <c r="Y2026" s="67"/>
      <c r="Z2026" s="67"/>
      <c r="AA2026" s="67"/>
      <c r="AB2026" s="67"/>
      <c r="AC2026" s="67"/>
      <c r="AD2026" s="67"/>
      <c r="AE2026" s="67"/>
      <c r="AF2026" s="67"/>
      <c r="AG2026" s="67"/>
      <c r="AH2026" s="67"/>
      <c r="AI2026" s="67"/>
      <c r="AK2026" s="67"/>
      <c r="AL2026" s="67"/>
      <c r="AM2026" s="67"/>
      <c r="AN2026" s="63" t="s">
        <v>5257</v>
      </c>
      <c r="AO2026" s="67"/>
      <c r="AP2026" s="67"/>
      <c r="AQ2026" s="67"/>
      <c r="AR2026" s="67"/>
      <c r="AS2026" s="67"/>
      <c r="AT2026" s="67"/>
      <c r="AU2026" s="67"/>
      <c r="AV2026" s="67"/>
      <c r="AW2026" s="67"/>
      <c r="AX2026" s="67"/>
      <c r="AY2026" s="67"/>
      <c r="AZ2026" s="37" t="str">
        <f>IFERROR(IF(COUNTA(H2026,I2026,J2026)=3,DATE(J2026,MATCH(I2026,{"Jan";"Feb";"Mar";"Apr";"May";"Jun";"Jul";"Aug";"Sep";"Oct";"Nov";"Dec"},0),H2026),""),"")</f>
        <v/>
      </c>
    </row>
    <row r="2027" spans="1:79" x14ac:dyDescent="0.25">
      <c r="A2027" s="51"/>
      <c r="B2027" s="4"/>
      <c r="C2027" s="25"/>
      <c r="D2027" s="25"/>
      <c r="E2027" s="25"/>
      <c r="F2027" s="25"/>
      <c r="G2027" s="4"/>
      <c r="H2027" s="19" t="s">
        <v>92</v>
      </c>
      <c r="I2027" s="4"/>
      <c r="J2027" s="4"/>
      <c r="K2027" s="4"/>
      <c r="L2027" s="51"/>
      <c r="M2027" s="4"/>
      <c r="N2027" s="4"/>
      <c r="O2027" s="4"/>
      <c r="P2027" s="4"/>
      <c r="Q2027" s="51"/>
      <c r="R2027" s="67"/>
      <c r="S2027" s="67"/>
      <c r="T2027" s="67"/>
      <c r="U2027" s="67"/>
      <c r="V2027" s="67"/>
      <c r="W2027" s="67"/>
      <c r="X2027" s="67"/>
      <c r="Y2027" s="67"/>
      <c r="Z2027" s="67"/>
      <c r="AA2027" s="67"/>
      <c r="AB2027" s="67"/>
      <c r="AC2027" s="67"/>
      <c r="AD2027" s="67"/>
      <c r="AE2027" s="67"/>
      <c r="AF2027" s="67"/>
      <c r="AG2027" s="67"/>
      <c r="AH2027" s="67"/>
      <c r="AI2027" s="67"/>
      <c r="AK2027" s="67"/>
      <c r="AL2027" s="67"/>
      <c r="AM2027" s="67"/>
      <c r="AN2027" s="63" t="s">
        <v>5258</v>
      </c>
      <c r="AO2027" s="67"/>
      <c r="AP2027" s="67"/>
      <c r="AQ2027" s="67"/>
      <c r="AR2027" s="67"/>
      <c r="AS2027" s="67"/>
      <c r="AT2027" s="67"/>
      <c r="AU2027" s="67"/>
      <c r="AV2027" s="67"/>
      <c r="AW2027" s="67"/>
      <c r="AX2027" s="67"/>
      <c r="AY2027" s="67"/>
      <c r="AZ2027" s="37" t="str">
        <f>IFERROR(IF(COUNTA(H2027,I2027,J2027)=3,DATE(J2027,MATCH(I2027,{"Jan";"Feb";"Mar";"Apr";"May";"Jun";"Jul";"Aug";"Sep";"Oct";"Nov";"Dec"},0),H2027),""),"")</f>
        <v/>
      </c>
    </row>
    <row r="2028" spans="1:79" x14ac:dyDescent="0.25">
      <c r="A2028" s="51"/>
      <c r="B2028" s="4"/>
      <c r="C2028" s="25" t="s">
        <v>35</v>
      </c>
      <c r="D2028" s="25" t="s">
        <v>36</v>
      </c>
      <c r="E2028" s="25"/>
      <c r="F2028" s="25" t="s">
        <v>315</v>
      </c>
      <c r="G2028" s="4"/>
      <c r="H2028" s="25" t="s">
        <v>47</v>
      </c>
      <c r="I2028" s="25" t="s">
        <v>48</v>
      </c>
      <c r="J2028" s="25" t="s">
        <v>49</v>
      </c>
      <c r="K2028" s="4"/>
      <c r="L2028" s="51"/>
      <c r="M2028" s="4"/>
      <c r="N2028" s="4"/>
      <c r="O2028" s="4"/>
      <c r="P2028" s="4"/>
      <c r="Q2028" s="51"/>
      <c r="R2028" s="67"/>
      <c r="S2028" s="67"/>
      <c r="T2028" s="67"/>
      <c r="U2028" s="67"/>
      <c r="V2028" s="67"/>
      <c r="W2028" s="67"/>
      <c r="X2028" s="67"/>
      <c r="Y2028" s="67"/>
      <c r="Z2028" s="67"/>
      <c r="AA2028" s="67"/>
      <c r="AB2028" s="67"/>
      <c r="AC2028" s="67"/>
      <c r="AD2028" s="67"/>
      <c r="AE2028" s="67"/>
      <c r="AF2028" s="67"/>
      <c r="AG2028" s="67"/>
      <c r="AH2028" s="67"/>
      <c r="AI2028" s="67"/>
      <c r="AK2028" s="67"/>
      <c r="AL2028" s="67"/>
      <c r="AM2028" s="67"/>
      <c r="AN2028" s="63" t="s">
        <v>5259</v>
      </c>
      <c r="AO2028" s="67"/>
      <c r="AP2028" s="67"/>
      <c r="AQ2028" s="67"/>
      <c r="AR2028" s="67"/>
      <c r="AS2028" s="67"/>
      <c r="AT2028" s="67"/>
      <c r="AU2028" s="67"/>
      <c r="AV2028" s="67"/>
      <c r="AW2028" s="67"/>
      <c r="AX2028" s="67"/>
      <c r="AY2028" s="67"/>
      <c r="AZ2028" s="37" t="str">
        <f>IFERROR(IF(COUNTA(H2028,I2028,J2028)=3,DATE(J2028,MATCH(I2028,{"Jan";"Feb";"Mar";"Apr";"May";"Jun";"Jul";"Aug";"Sep";"Oct";"Nov";"Dec"},0),H2028),""),"")</f>
        <v/>
      </c>
    </row>
    <row r="2029" spans="1:79" x14ac:dyDescent="0.25">
      <c r="A2029" s="51"/>
      <c r="B2029" s="34" t="str">
        <f xml:space="preserve"> C1974&amp;"  Target Lesion (T9)"</f>
        <v>V13  Target Lesion (T9)</v>
      </c>
      <c r="C2029" s="16"/>
      <c r="D2029" s="15" t="s">
        <v>9</v>
      </c>
      <c r="E2029" s="4"/>
      <c r="F2029" s="17"/>
      <c r="G2029" s="4"/>
      <c r="H2029" s="32"/>
      <c r="I2029" s="32"/>
      <c r="J2029" s="32"/>
      <c r="K2029" s="4"/>
      <c r="L2029" s="51"/>
      <c r="M2029" s="51"/>
      <c r="N2029" s="51"/>
      <c r="O2029" s="51"/>
      <c r="P2029" s="51"/>
      <c r="Q2029" s="51"/>
      <c r="R2029" s="67"/>
      <c r="S2029" s="67"/>
      <c r="T2029" s="67"/>
      <c r="U2029" s="67"/>
      <c r="V2029" s="67"/>
      <c r="W2029" s="67"/>
      <c r="X2029" s="67"/>
      <c r="Y2029" s="67"/>
      <c r="Z2029" s="67"/>
      <c r="AA2029" s="67"/>
      <c r="AB2029" s="67"/>
      <c r="AC2029" s="67"/>
      <c r="AD2029" s="67"/>
      <c r="AE2029" s="67"/>
      <c r="AF2029" s="67"/>
      <c r="AG2029" s="67"/>
      <c r="AH2029" s="67"/>
      <c r="AI2029" s="67"/>
      <c r="AK2029" s="67"/>
      <c r="AL2029" s="67"/>
      <c r="AM2029" s="67"/>
      <c r="AN2029" s="63" t="s">
        <v>5260</v>
      </c>
      <c r="AO2029" s="67"/>
      <c r="AP2029" s="67"/>
      <c r="AQ2029" s="67"/>
      <c r="AR2029" s="67"/>
      <c r="AS2029" s="67"/>
      <c r="AT2029" s="67"/>
      <c r="AU2029" s="67"/>
      <c r="AV2029" s="67"/>
      <c r="AW2029" s="67"/>
      <c r="AX2029" s="67"/>
      <c r="AY2029" s="67"/>
      <c r="AZ2029" s="37" t="str">
        <f>IFERROR(IF(COUNTA(H2029,I2029,J2029)=3,DATE(J2029,MATCH(I2029,{"Jan";"Feb";"Mar";"Apr";"May";"Jun";"Jul";"Aug";"Sep";"Oct";"Nov";"Dec"},0),H2029),""),"")</f>
        <v/>
      </c>
    </row>
    <row r="2030" spans="1:79" x14ac:dyDescent="0.25">
      <c r="A2030" s="51"/>
      <c r="B2030" s="23" t="s">
        <v>2115</v>
      </c>
      <c r="C2030" s="23" t="s">
        <v>2116</v>
      </c>
      <c r="D2030" s="23" t="s">
        <v>2117</v>
      </c>
      <c r="E2030" s="26"/>
      <c r="F2030" s="23" t="s">
        <v>2118</v>
      </c>
      <c r="G2030" s="26"/>
      <c r="H2030" s="23" t="s">
        <v>2119</v>
      </c>
      <c r="I2030" s="23" t="s">
        <v>2120</v>
      </c>
      <c r="J2030" s="23" t="s">
        <v>2121</v>
      </c>
      <c r="K2030" s="4"/>
      <c r="L2030" s="27"/>
      <c r="M2030" s="28"/>
      <c r="N2030" s="27"/>
      <c r="O2030" s="28"/>
      <c r="P2030" s="27"/>
      <c r="Q2030" s="51"/>
      <c r="R2030" s="67"/>
      <c r="S2030" s="67"/>
      <c r="T2030" s="67"/>
      <c r="U2030" s="67"/>
      <c r="V2030" s="67"/>
      <c r="W2030" s="67"/>
      <c r="X2030" s="67"/>
      <c r="Y2030" s="67"/>
      <c r="Z2030" s="67"/>
      <c r="AA2030" s="67"/>
      <c r="AB2030" s="67"/>
      <c r="AC2030" s="67"/>
      <c r="AD2030" s="67"/>
      <c r="AE2030" s="67"/>
      <c r="AF2030" s="67"/>
      <c r="AG2030" s="67"/>
      <c r="AH2030" s="67"/>
      <c r="AI2030" s="67"/>
      <c r="AK2030" s="67"/>
      <c r="AL2030" s="67"/>
      <c r="AM2030" s="67"/>
      <c r="AN2030" s="63" t="s">
        <v>5261</v>
      </c>
      <c r="AO2030" s="67"/>
      <c r="AP2030" s="67"/>
      <c r="AQ2030" s="67"/>
      <c r="AR2030" s="67"/>
      <c r="AS2030" s="67"/>
      <c r="AT2030" s="67"/>
      <c r="AU2030" s="67"/>
      <c r="AV2030" s="67"/>
      <c r="AW2030" s="67"/>
      <c r="AX2030" s="67"/>
      <c r="AY2030" s="67"/>
      <c r="AZ2030" s="37" t="str">
        <f>IFERROR(IF(COUNTA(H2030,I2030,J2030)=3,DATE(J2030,MATCH(I2030,{"Jan";"Feb";"Mar";"Apr";"May";"Jun";"Jul";"Aug";"Sep";"Oct";"Nov";"Dec"},0),H2030),""),"")</f>
        <v/>
      </c>
    </row>
    <row r="2031" spans="1:79" x14ac:dyDescent="0.25">
      <c r="A2031" s="51"/>
      <c r="B2031" s="90" t="str">
        <f ca="1">BA2031&amp;BB2031&amp;BC2031&amp;BD2031&amp;BE2031&amp;BF2031&amp;BG2031&amp;BH2031&amp;BI2031&amp;BJ2031&amp;BK2031&amp;BL2031&amp;BM2031</f>
        <v/>
      </c>
      <c r="C2031" s="91"/>
      <c r="D2031" s="91"/>
      <c r="E2031" s="91"/>
      <c r="F2031" s="91"/>
      <c r="G2031" s="91"/>
      <c r="H2031" s="91"/>
      <c r="I2031" s="91"/>
      <c r="J2031" s="91"/>
      <c r="K2031" s="91"/>
      <c r="L2031" s="91"/>
      <c r="M2031" s="91"/>
      <c r="N2031" s="91"/>
      <c r="O2031" s="91"/>
      <c r="P2031" s="91"/>
      <c r="Q2031" s="51"/>
      <c r="R2031" s="67"/>
      <c r="S2031" s="67"/>
      <c r="T2031" s="67"/>
      <c r="U2031" s="67"/>
      <c r="V2031" s="67"/>
      <c r="W2031" s="67"/>
      <c r="X2031" s="67"/>
      <c r="Y2031" s="67"/>
      <c r="Z2031" s="67"/>
      <c r="AA2031" s="67"/>
      <c r="AB2031" s="67"/>
      <c r="AC2031" s="67"/>
      <c r="AD2031" s="67"/>
      <c r="AE2031" s="67"/>
      <c r="AF2031" s="67"/>
      <c r="AG2031" s="67"/>
      <c r="AH2031" s="67"/>
      <c r="AI2031" s="67"/>
      <c r="AK2031" s="67"/>
      <c r="AL2031" s="67"/>
      <c r="AM2031" s="67"/>
      <c r="AN2031" s="63" t="s">
        <v>5262</v>
      </c>
      <c r="AO2031" s="67"/>
      <c r="AP2031" s="67"/>
      <c r="AQ2031" s="67"/>
      <c r="AR2031" s="67"/>
      <c r="AS2031" s="67"/>
      <c r="AT2031" s="67"/>
      <c r="AU2031" s="67"/>
      <c r="AV2031" s="67"/>
      <c r="AW2031" s="67"/>
      <c r="AX2031" s="67"/>
      <c r="AY2031" s="67"/>
      <c r="AZ2031" s="37" t="str">
        <f>IFERROR(IF(COUNTA(H2031,I2031,J2031)=3,DATE(J2031,MATCH(I2031,{"Jan";"Feb";"Mar";"Apr";"May";"Jun";"Jul";"Aug";"Sep";"Oct";"Nov";"Dec"},0),H2031),""),"")</f>
        <v/>
      </c>
      <c r="BA2031" s="37" t="str">
        <f>IF(AND(C1977="",H2029="",C2029&lt;&gt;""),"Please enter a complete visit or assessment date.  ","")</f>
        <v/>
      </c>
      <c r="BB2031" s="37" t="str">
        <f>IF(C2029="","",IF(AND(COUNTA(C1977,D1977,E1977)&gt;1,COUNTA(C1977,D1977,E1977)&lt;3),"Please enter a complete visit date.  ",IF(COUNTA(C1977,D1977,E1977)=0,"",IF(COUNTIF(AN$2:AN$7306,C1977&amp;D1977&amp;E1977)&gt;0,"","Enter a valid visit date.  "))))</f>
        <v/>
      </c>
      <c r="BC2031" s="37" t="str">
        <f>IF(AND(COUNTA(H2029,I2029,J2029)&gt;1,COUNTA(H2029,I2029,J2029)&lt;3),"Please enter a complete assessment date.  ",IF(COUNTA(H2029,I2029,J2029)=0,"",IF(COUNTIF(AN$2:AN$7306,H2029&amp;I2029&amp;J2029)&gt;0,"","Enter a valid assessment date.  ")))</f>
        <v/>
      </c>
      <c r="BD2031" s="37" t="str">
        <f t="shared" ref="BD2031" si="1001">IF(AND(C2029="",H2029&amp;I2029&amp;H2029&amp;J2029&lt;&gt;""),"Information on this lesion exists, but no evaluation result is entered.  ","")</f>
        <v/>
      </c>
      <c r="BE2031" s="37" t="str">
        <f ca="1">IF(C2029="","",IF(AZ1977="","",IF(AZ1977&gt;NOW(),"Visit date is in the future.  ","")))</f>
        <v/>
      </c>
      <c r="BF2031" s="37" t="str">
        <f t="shared" ref="BF2031" ca="1" si="1002">IF(AZ2029&lt;&gt;"",IF(AZ2029&gt;NOW(),"Assessment date is in the future.  ",""),"")</f>
        <v/>
      </c>
      <c r="BG2031" s="37" t="str">
        <f t="shared" ref="BG2031" si="1003">IF(AND(C2029&lt;&gt;"",F2029&lt;&gt;""),"The result cannot be provided if indicated as Not Done.  ","")</f>
        <v/>
      </c>
      <c r="BH2031" s="37" t="str">
        <f>IF(AZ1977="","",IF(AZ1977&lt;=AZ1971,"Visit date is not after visit or assessment dates in the prior visit.  ",""))</f>
        <v/>
      </c>
      <c r="BI2031" s="37" t="str">
        <f>IF(AZ2029&lt;&gt;"",IF(AZ2029&lt;=AZ1971,"Assessment date is not after visit or assessment dates in the prior visit.  ",""),"")</f>
        <v/>
      </c>
      <c r="BJ2031" s="37" t="str">
        <f>IF(AND(C1974="",OR(C2029&lt;&gt;"",F2029&lt;&gt;"")),"The Visit ID is missing.  ","")</f>
        <v/>
      </c>
      <c r="BK2031" s="37" t="str">
        <f>IF(AND(OR(C2029&lt;&gt;"",F2029&lt;&gt;""),C$67=""),"No V0 lesion information exists for this same lesion (if you are adding a NEW lesion, go to New Lesion section).  ","")</f>
        <v/>
      </c>
      <c r="BL2031" s="37" t="str">
        <f t="shared" ref="BL2031" si="1004">IF(AND(C2029&lt;&gt;"",D2029=""),"Select a Unit.  ","")</f>
        <v/>
      </c>
      <c r="BM2031" s="37" t="str">
        <f>IF(AND(C2029&lt;&gt;"",COUNTIF(AJ$2:AJ$21,C1974)&gt;1),"Visit ID already used.  ","")</f>
        <v/>
      </c>
      <c r="CA2031" s="37" t="e">
        <f ca="1">IF(BA2031&amp;BB2031&amp;BC2031&amp;BD2031&amp;BE2031&amp;BF2031&amp;BG2031&amp;BH2031&amp;BI2031&amp;BJ2031&amp;BK2031&amp;BL2031&amp;BM2031&amp;BN2031&amp;BO2031&amp;BP2031&amp;BQ2031&amp;BR2031&amp;BS2031&amp;BT2031&amp;BU2031&amp;#REF!&amp;BW2031&amp;BX2031&amp;BY2031&amp;BZ2031&lt;&gt;"","V13Issue","V13Clean")</f>
        <v>#REF!</v>
      </c>
    </row>
    <row r="2032" spans="1:79" x14ac:dyDescent="0.25">
      <c r="A2032" s="51"/>
      <c r="B2032" s="91"/>
      <c r="C2032" s="91"/>
      <c r="D2032" s="91"/>
      <c r="E2032" s="91"/>
      <c r="F2032" s="91"/>
      <c r="G2032" s="91"/>
      <c r="H2032" s="91"/>
      <c r="I2032" s="91"/>
      <c r="J2032" s="91"/>
      <c r="K2032" s="91"/>
      <c r="L2032" s="91"/>
      <c r="M2032" s="91"/>
      <c r="N2032" s="91"/>
      <c r="O2032" s="91"/>
      <c r="P2032" s="91"/>
      <c r="Q2032" s="51"/>
      <c r="R2032" s="67"/>
      <c r="S2032" s="67"/>
      <c r="T2032" s="67"/>
      <c r="U2032" s="67"/>
      <c r="V2032" s="67"/>
      <c r="W2032" s="67"/>
      <c r="X2032" s="67"/>
      <c r="Y2032" s="67"/>
      <c r="Z2032" s="67"/>
      <c r="AA2032" s="67"/>
      <c r="AB2032" s="67"/>
      <c r="AC2032" s="67"/>
      <c r="AD2032" s="67"/>
      <c r="AE2032" s="67"/>
      <c r="AF2032" s="67"/>
      <c r="AG2032" s="67"/>
      <c r="AH2032" s="67"/>
      <c r="AI2032" s="67"/>
      <c r="AK2032" s="67"/>
      <c r="AL2032" s="67"/>
      <c r="AM2032" s="67"/>
      <c r="AN2032" s="63" t="s">
        <v>5263</v>
      </c>
      <c r="AO2032" s="67"/>
      <c r="AP2032" s="67"/>
      <c r="AQ2032" s="67"/>
      <c r="AR2032" s="67"/>
      <c r="AS2032" s="67"/>
      <c r="AT2032" s="67"/>
      <c r="AU2032" s="67"/>
      <c r="AV2032" s="67"/>
      <c r="AW2032" s="67"/>
      <c r="AX2032" s="67"/>
      <c r="AY2032" s="67"/>
      <c r="AZ2032" s="37" t="str">
        <f>IFERROR(IF(COUNTA(H2032,I2032,J2032)=3,DATE(J2032,MATCH(I2032,{"Jan";"Feb";"Mar";"Apr";"May";"Jun";"Jul";"Aug";"Sep";"Oct";"Nov";"Dec"},0),H2032),""),"")</f>
        <v/>
      </c>
    </row>
    <row r="2033" spans="1:79" x14ac:dyDescent="0.25">
      <c r="A2033" s="51"/>
      <c r="B2033" s="4"/>
      <c r="C2033" s="25"/>
      <c r="D2033" s="25"/>
      <c r="E2033" s="25"/>
      <c r="F2033" s="25"/>
      <c r="G2033" s="4"/>
      <c r="H2033" s="19" t="s">
        <v>92</v>
      </c>
      <c r="I2033" s="4"/>
      <c r="J2033" s="4"/>
      <c r="K2033" s="4"/>
      <c r="L2033" s="51"/>
      <c r="M2033" s="4"/>
      <c r="N2033" s="4"/>
      <c r="O2033" s="4"/>
      <c r="P2033" s="4"/>
      <c r="Q2033" s="51"/>
      <c r="R2033" s="67"/>
      <c r="S2033" s="67"/>
      <c r="T2033" s="67"/>
      <c r="U2033" s="67"/>
      <c r="V2033" s="67"/>
      <c r="W2033" s="67"/>
      <c r="X2033" s="67"/>
      <c r="Y2033" s="67"/>
      <c r="Z2033" s="67"/>
      <c r="AA2033" s="67"/>
      <c r="AB2033" s="67"/>
      <c r="AC2033" s="67"/>
      <c r="AD2033" s="67"/>
      <c r="AE2033" s="67"/>
      <c r="AF2033" s="67"/>
      <c r="AG2033" s="67"/>
      <c r="AH2033" s="67"/>
      <c r="AI2033" s="67"/>
      <c r="AK2033" s="67"/>
      <c r="AL2033" s="67"/>
      <c r="AM2033" s="67"/>
      <c r="AN2033" s="63" t="s">
        <v>5264</v>
      </c>
      <c r="AO2033" s="67"/>
      <c r="AP2033" s="67"/>
      <c r="AQ2033" s="67"/>
      <c r="AR2033" s="67"/>
      <c r="AS2033" s="67"/>
      <c r="AT2033" s="67"/>
      <c r="AU2033" s="67"/>
      <c r="AV2033" s="67"/>
      <c r="AW2033" s="67"/>
      <c r="AX2033" s="67"/>
      <c r="AY2033" s="67"/>
      <c r="AZ2033" s="37" t="str">
        <f>IFERROR(IF(COUNTA(H2033,I2033,J2033)=3,DATE(J2033,MATCH(I2033,{"Jan";"Feb";"Mar";"Apr";"May";"Jun";"Jul";"Aug";"Sep";"Oct";"Nov";"Dec"},0),H2033),""),"")</f>
        <v/>
      </c>
    </row>
    <row r="2034" spans="1:79" x14ac:dyDescent="0.25">
      <c r="A2034" s="51"/>
      <c r="B2034" s="4"/>
      <c r="C2034" s="25" t="s">
        <v>35</v>
      </c>
      <c r="D2034" s="25" t="s">
        <v>36</v>
      </c>
      <c r="E2034" s="25"/>
      <c r="F2034" s="25" t="s">
        <v>315</v>
      </c>
      <c r="G2034" s="4"/>
      <c r="H2034" s="25" t="s">
        <v>47</v>
      </c>
      <c r="I2034" s="25" t="s">
        <v>48</v>
      </c>
      <c r="J2034" s="25" t="s">
        <v>49</v>
      </c>
      <c r="K2034" s="4"/>
      <c r="L2034" s="51"/>
      <c r="M2034" s="4"/>
      <c r="N2034" s="4"/>
      <c r="O2034" s="4"/>
      <c r="P2034" s="4"/>
      <c r="Q2034" s="51"/>
      <c r="R2034" s="67"/>
      <c r="S2034" s="67"/>
      <c r="T2034" s="67"/>
      <c r="U2034" s="67"/>
      <c r="V2034" s="67"/>
      <c r="W2034" s="67"/>
      <c r="X2034" s="67"/>
      <c r="Y2034" s="67"/>
      <c r="Z2034" s="67"/>
      <c r="AA2034" s="67"/>
      <c r="AB2034" s="67"/>
      <c r="AC2034" s="67"/>
      <c r="AD2034" s="67"/>
      <c r="AE2034" s="67"/>
      <c r="AF2034" s="67"/>
      <c r="AG2034" s="67"/>
      <c r="AH2034" s="67"/>
      <c r="AI2034" s="67"/>
      <c r="AK2034" s="67"/>
      <c r="AL2034" s="67"/>
      <c r="AM2034" s="67"/>
      <c r="AN2034" s="63" t="s">
        <v>5265</v>
      </c>
      <c r="AO2034" s="67"/>
      <c r="AP2034" s="67"/>
      <c r="AQ2034" s="67"/>
      <c r="AR2034" s="67"/>
      <c r="AS2034" s="67"/>
      <c r="AT2034" s="67"/>
      <c r="AU2034" s="67"/>
      <c r="AV2034" s="67"/>
      <c r="AW2034" s="67"/>
      <c r="AX2034" s="67"/>
      <c r="AY2034" s="67"/>
      <c r="AZ2034" s="37" t="str">
        <f>IFERROR(IF(COUNTA(H2034,I2034,J2034)=3,DATE(J2034,MATCH(I2034,{"Jan";"Feb";"Mar";"Apr";"May";"Jun";"Jul";"Aug";"Sep";"Oct";"Nov";"Dec"},0),H2034),""),"")</f>
        <v/>
      </c>
    </row>
    <row r="2035" spans="1:79" x14ac:dyDescent="0.25">
      <c r="A2035" s="51"/>
      <c r="B2035" s="34" t="str">
        <f xml:space="preserve"> C1974&amp;" Target Lesion (T10)"</f>
        <v>V13 Target Lesion (T10)</v>
      </c>
      <c r="C2035" s="16"/>
      <c r="D2035" s="15" t="s">
        <v>9</v>
      </c>
      <c r="E2035" s="4"/>
      <c r="F2035" s="17"/>
      <c r="G2035" s="4"/>
      <c r="H2035" s="32"/>
      <c r="I2035" s="32"/>
      <c r="J2035" s="32"/>
      <c r="K2035" s="4"/>
      <c r="L2035" s="51"/>
      <c r="M2035" s="51"/>
      <c r="N2035" s="51"/>
      <c r="O2035" s="51"/>
      <c r="P2035" s="51"/>
      <c r="Q2035" s="51"/>
      <c r="R2035" s="67"/>
      <c r="S2035" s="67"/>
      <c r="T2035" s="67"/>
      <c r="U2035" s="67"/>
      <c r="V2035" s="67"/>
      <c r="W2035" s="67"/>
      <c r="X2035" s="67"/>
      <c r="Y2035" s="67"/>
      <c r="Z2035" s="67"/>
      <c r="AA2035" s="67"/>
      <c r="AB2035" s="67"/>
      <c r="AC2035" s="67"/>
      <c r="AD2035" s="67"/>
      <c r="AE2035" s="67"/>
      <c r="AF2035" s="67"/>
      <c r="AG2035" s="67"/>
      <c r="AH2035" s="67"/>
      <c r="AI2035" s="67"/>
      <c r="AK2035" s="67"/>
      <c r="AL2035" s="67"/>
      <c r="AM2035" s="67"/>
      <c r="AN2035" s="63" t="s">
        <v>5266</v>
      </c>
      <c r="AO2035" s="67"/>
      <c r="AP2035" s="67"/>
      <c r="AQ2035" s="67"/>
      <c r="AR2035" s="67"/>
      <c r="AS2035" s="67"/>
      <c r="AT2035" s="67"/>
      <c r="AU2035" s="67"/>
      <c r="AV2035" s="67"/>
      <c r="AW2035" s="67"/>
      <c r="AX2035" s="67"/>
      <c r="AY2035" s="67"/>
      <c r="AZ2035" s="37" t="str">
        <f>IFERROR(IF(COUNTA(H2035,I2035,J2035)=3,DATE(J2035,MATCH(I2035,{"Jan";"Feb";"Mar";"Apr";"May";"Jun";"Jul";"Aug";"Sep";"Oct";"Nov";"Dec"},0),H2035),""),"")</f>
        <v/>
      </c>
    </row>
    <row r="2036" spans="1:79" x14ac:dyDescent="0.25">
      <c r="A2036" s="51"/>
      <c r="B2036" s="23" t="s">
        <v>2122</v>
      </c>
      <c r="C2036" s="23" t="s">
        <v>2123</v>
      </c>
      <c r="D2036" s="23" t="s">
        <v>2124</v>
      </c>
      <c r="E2036" s="26"/>
      <c r="F2036" s="23" t="s">
        <v>2125</v>
      </c>
      <c r="G2036" s="26"/>
      <c r="H2036" s="23" t="s">
        <v>2126</v>
      </c>
      <c r="I2036" s="23" t="s">
        <v>2127</v>
      </c>
      <c r="J2036" s="23" t="s">
        <v>2128</v>
      </c>
      <c r="K2036" s="4"/>
      <c r="L2036" s="27"/>
      <c r="M2036" s="28"/>
      <c r="N2036" s="27"/>
      <c r="O2036" s="28"/>
      <c r="P2036" s="27"/>
      <c r="Q2036" s="51"/>
      <c r="R2036" s="67"/>
      <c r="S2036" s="67"/>
      <c r="T2036" s="67"/>
      <c r="U2036" s="67"/>
      <c r="V2036" s="67"/>
      <c r="W2036" s="67"/>
      <c r="X2036" s="67"/>
      <c r="Y2036" s="67"/>
      <c r="Z2036" s="67"/>
      <c r="AA2036" s="67"/>
      <c r="AB2036" s="67"/>
      <c r="AC2036" s="67"/>
      <c r="AD2036" s="67"/>
      <c r="AE2036" s="67"/>
      <c r="AF2036" s="67"/>
      <c r="AG2036" s="67"/>
      <c r="AH2036" s="67"/>
      <c r="AI2036" s="67"/>
      <c r="AK2036" s="67"/>
      <c r="AL2036" s="67"/>
      <c r="AM2036" s="67"/>
      <c r="AN2036" s="63" t="s">
        <v>5267</v>
      </c>
      <c r="AO2036" s="67"/>
      <c r="AP2036" s="67"/>
      <c r="AQ2036" s="67"/>
      <c r="AR2036" s="67"/>
      <c r="AS2036" s="67"/>
      <c r="AT2036" s="67"/>
      <c r="AU2036" s="67"/>
      <c r="AV2036" s="67"/>
      <c r="AW2036" s="67"/>
      <c r="AX2036" s="67"/>
      <c r="AY2036" s="67"/>
      <c r="AZ2036" s="37" t="str">
        <f>IFERROR(IF(COUNTA(H2036,I2036,J2036)=3,DATE(J2036,MATCH(I2036,{"Jan";"Feb";"Mar";"Apr";"May";"Jun";"Jul";"Aug";"Sep";"Oct";"Nov";"Dec"},0),H2036),""),"")</f>
        <v/>
      </c>
    </row>
    <row r="2037" spans="1:79" x14ac:dyDescent="0.25">
      <c r="A2037" s="51"/>
      <c r="B2037" s="90" t="str">
        <f ca="1">BA2037&amp;BB2037&amp;BC2037&amp;BD2037&amp;BE2037&amp;BF2037&amp;BG2037&amp;BH2037&amp;BI2037&amp;BJ2037&amp;BK2037&amp;BL2037&amp;BM2037</f>
        <v/>
      </c>
      <c r="C2037" s="91"/>
      <c r="D2037" s="91"/>
      <c r="E2037" s="91"/>
      <c r="F2037" s="91"/>
      <c r="G2037" s="91"/>
      <c r="H2037" s="91"/>
      <c r="I2037" s="91"/>
      <c r="J2037" s="91"/>
      <c r="K2037" s="91"/>
      <c r="L2037" s="91"/>
      <c r="M2037" s="91"/>
      <c r="N2037" s="91"/>
      <c r="O2037" s="91"/>
      <c r="P2037" s="91"/>
      <c r="Q2037" s="51"/>
      <c r="R2037" s="67"/>
      <c r="S2037" s="67"/>
      <c r="T2037" s="67"/>
      <c r="U2037" s="67"/>
      <c r="V2037" s="67"/>
      <c r="W2037" s="67"/>
      <c r="X2037" s="67"/>
      <c r="Y2037" s="67"/>
      <c r="Z2037" s="67"/>
      <c r="AA2037" s="67"/>
      <c r="AB2037" s="67"/>
      <c r="AC2037" s="67"/>
      <c r="AD2037" s="67"/>
      <c r="AE2037" s="67"/>
      <c r="AF2037" s="67"/>
      <c r="AG2037" s="67"/>
      <c r="AH2037" s="67"/>
      <c r="AI2037" s="67"/>
      <c r="AK2037" s="67"/>
      <c r="AL2037" s="67"/>
      <c r="AM2037" s="67"/>
      <c r="AN2037" s="63" t="s">
        <v>5268</v>
      </c>
      <c r="AO2037" s="67"/>
      <c r="AP2037" s="67"/>
      <c r="AQ2037" s="67"/>
      <c r="AR2037" s="67"/>
      <c r="AS2037" s="67"/>
      <c r="AT2037" s="67"/>
      <c r="AU2037" s="67"/>
      <c r="AV2037" s="67"/>
      <c r="AW2037" s="67"/>
      <c r="AX2037" s="67"/>
      <c r="AY2037" s="67"/>
      <c r="AZ2037" s="37" t="str">
        <f>IFERROR(IF(COUNTA(H2037,I2037,J2037)=3,DATE(J2037,MATCH(I2037,{"Jan";"Feb";"Mar";"Apr";"May";"Jun";"Jul";"Aug";"Sep";"Oct";"Nov";"Dec"},0),H2037),""),"")</f>
        <v/>
      </c>
      <c r="BA2037" s="37" t="str">
        <f>IF(AND(C1977="",H2035="",C2035&lt;&gt;""),"Please enter a complete visit or assessment date.  ","")</f>
        <v/>
      </c>
      <c r="BB2037" s="37" t="str">
        <f>IF(C2035="","",IF(AND(COUNTA(C1977,D1977,E1977)&gt;1,COUNTA(C1977,D1977,E1977)&lt;3),"Please enter a complete visit date.  ",IF(COUNTA(C1977,D1977,E1977)=0,"",IF(COUNTIF(AN$2:AN$7306,C1977&amp;D1977&amp;E1977)&gt;0,"","Enter a valid visit date.  "))))</f>
        <v/>
      </c>
      <c r="BC2037" s="37" t="str">
        <f>IF(AND(COUNTA(H2035,I2035,J2035)&gt;1,COUNTA(H2035,I2035,J2035)&lt;3),"Please enter a complete assessment date.  ",IF(COUNTA(H2035,I2035,J2035)=0,"",IF(COUNTIF(AN$2:AN$7306,H2035&amp;I2035&amp;J2035)&gt;0,"","Enter a valid assessment date.  ")))</f>
        <v/>
      </c>
      <c r="BD2037" s="37" t="str">
        <f t="shared" ref="BD2037" si="1005">IF(AND(C2035="",H2035&amp;I2035&amp;H2035&amp;J2035&lt;&gt;""),"Information on this lesion exists, but no evaluation result is entered.  ","")</f>
        <v/>
      </c>
      <c r="BE2037" s="37" t="str">
        <f ca="1">IF(C2035="","",IF(AZ1977="","",IF(AZ1977&gt;NOW(),"Visit date is in the future.  ","")))</f>
        <v/>
      </c>
      <c r="BF2037" s="37" t="str">
        <f t="shared" ref="BF2037" ca="1" si="1006">IF(AZ2035&lt;&gt;"",IF(AZ2035&gt;NOW(),"Assessment date is in the future.  ",""),"")</f>
        <v/>
      </c>
      <c r="BG2037" s="37" t="str">
        <f t="shared" ref="BG2037" si="1007">IF(AND(C2035&lt;&gt;"",F2035&lt;&gt;""),"The result cannot be provided if indicated as Not Done.  ","")</f>
        <v/>
      </c>
      <c r="BH2037" s="37" t="str">
        <f>IF(AZ1977="","",IF(AZ1977&lt;=AZ1971,"Visit date is not after visit or assessment dates in the prior visit.  ",""))</f>
        <v/>
      </c>
      <c r="BI2037" s="37" t="str">
        <f>IF(AZ2035&lt;&gt;"",IF(AZ2035&lt;=AZ1971,"Assessment date is not after visit or assessment dates in the prior visit.  ",""),"")</f>
        <v/>
      </c>
      <c r="BJ2037" s="37" t="str">
        <f>IF(AND(C1974="",OR(C2035&lt;&gt;"",F2035&lt;&gt;"")),"The Visit ID is missing.  ","")</f>
        <v/>
      </c>
      <c r="BK2037" s="37" t="str">
        <f>IF(AND(OR(C2035&lt;&gt;"",F2035&lt;&gt;""),C$73=""),"No V0 lesion information exists for this same lesion (if you are adding a NEW lesion, go to New Lesion section).  ","")</f>
        <v/>
      </c>
      <c r="BL2037" s="37" t="str">
        <f t="shared" ref="BL2037" si="1008">IF(AND(C2035&lt;&gt;"",D2035=""),"Select a Unit.  ","")</f>
        <v/>
      </c>
      <c r="BM2037" s="37" t="str">
        <f>IF(AND(C2035&lt;&gt;"",COUNTIF(AJ$2:AJ$21,C1974)&gt;1),"Visit ID already used.  ","")</f>
        <v/>
      </c>
      <c r="CA2037" s="37" t="e">
        <f ca="1">IF(BA2037&amp;BB2037&amp;BC2037&amp;BD2037&amp;BE2037&amp;BF2037&amp;BG2037&amp;BH2037&amp;BI2037&amp;BJ2037&amp;BK2037&amp;BL2037&amp;BM2037&amp;BN2037&amp;BO2037&amp;BP2037&amp;BQ2037&amp;BR2037&amp;BS2037&amp;BT2037&amp;BU2037&amp;#REF!&amp;BW2037&amp;BX2037&amp;BY2037&amp;BZ2037&lt;&gt;"","V13Issue","V13Clean")</f>
        <v>#REF!</v>
      </c>
    </row>
    <row r="2038" spans="1:79" x14ac:dyDescent="0.25">
      <c r="A2038" s="51"/>
      <c r="B2038" s="91"/>
      <c r="C2038" s="91"/>
      <c r="D2038" s="91"/>
      <c r="E2038" s="91"/>
      <c r="F2038" s="91"/>
      <c r="G2038" s="91"/>
      <c r="H2038" s="91"/>
      <c r="I2038" s="91"/>
      <c r="J2038" s="91"/>
      <c r="K2038" s="91"/>
      <c r="L2038" s="91"/>
      <c r="M2038" s="91"/>
      <c r="N2038" s="91"/>
      <c r="O2038" s="91"/>
      <c r="P2038" s="91"/>
      <c r="Q2038" s="51"/>
      <c r="R2038" s="67"/>
      <c r="S2038" s="67"/>
      <c r="T2038" s="67"/>
      <c r="U2038" s="67"/>
      <c r="V2038" s="67"/>
      <c r="W2038" s="67"/>
      <c r="X2038" s="67"/>
      <c r="Y2038" s="67"/>
      <c r="Z2038" s="67"/>
      <c r="AA2038" s="67"/>
      <c r="AB2038" s="67"/>
      <c r="AC2038" s="67"/>
      <c r="AD2038" s="67"/>
      <c r="AE2038" s="67"/>
      <c r="AF2038" s="67"/>
      <c r="AG2038" s="67"/>
      <c r="AH2038" s="67"/>
      <c r="AI2038" s="67"/>
      <c r="AK2038" s="67"/>
      <c r="AL2038" s="67"/>
      <c r="AM2038" s="67"/>
      <c r="AN2038" s="63" t="s">
        <v>5269</v>
      </c>
      <c r="AO2038" s="67"/>
      <c r="AP2038" s="67"/>
      <c r="AQ2038" s="67"/>
      <c r="AR2038" s="67"/>
      <c r="AS2038" s="67"/>
      <c r="AT2038" s="67"/>
      <c r="AU2038" s="67"/>
      <c r="AV2038" s="67"/>
      <c r="AW2038" s="67"/>
      <c r="AX2038" s="67"/>
      <c r="AY2038" s="67"/>
      <c r="AZ2038" s="37" t="str">
        <f>IFERROR(IF(COUNTA(H2038,I2038,J2038)=3,DATE(J2038,MATCH(I2038,{"Jan";"Feb";"Mar";"Apr";"May";"Jun";"Jul";"Aug";"Sep";"Oct";"Nov";"Dec"},0),H2038),""),"")</f>
        <v/>
      </c>
    </row>
    <row r="2039" spans="1:79" x14ac:dyDescent="0.25">
      <c r="A2039" s="51"/>
      <c r="B2039" s="51"/>
      <c r="C2039" s="29"/>
      <c r="D2039" s="29"/>
      <c r="E2039" s="29"/>
      <c r="F2039" s="29"/>
      <c r="G2039" s="29"/>
      <c r="H2039" s="29"/>
      <c r="I2039" s="29"/>
      <c r="J2039" s="51"/>
      <c r="K2039" s="51"/>
      <c r="L2039" s="51"/>
      <c r="M2039" s="51"/>
      <c r="N2039" s="51"/>
      <c r="O2039" s="51"/>
      <c r="P2039" s="51"/>
      <c r="Q2039" s="51"/>
      <c r="R2039" s="67"/>
      <c r="S2039" s="67"/>
      <c r="T2039" s="67"/>
      <c r="U2039" s="67"/>
      <c r="V2039" s="67"/>
      <c r="W2039" s="67"/>
      <c r="X2039" s="67"/>
      <c r="Y2039" s="67"/>
      <c r="Z2039" s="67"/>
      <c r="AA2039" s="67"/>
      <c r="AB2039" s="67"/>
      <c r="AC2039" s="67"/>
      <c r="AD2039" s="67"/>
      <c r="AE2039" s="67"/>
      <c r="AF2039" s="67"/>
      <c r="AG2039" s="67"/>
      <c r="AH2039" s="67"/>
      <c r="AI2039" s="67"/>
      <c r="AK2039" s="67"/>
      <c r="AL2039" s="67"/>
      <c r="AM2039" s="67"/>
      <c r="AN2039" s="63" t="s">
        <v>5270</v>
      </c>
      <c r="AO2039" s="67"/>
      <c r="AP2039" s="67"/>
      <c r="AQ2039" s="67"/>
      <c r="AR2039" s="67"/>
      <c r="AS2039" s="67"/>
      <c r="AT2039" s="67"/>
      <c r="AU2039" s="67"/>
      <c r="AV2039" s="67"/>
      <c r="AW2039" s="67"/>
      <c r="AX2039" s="67"/>
      <c r="AY2039" s="67"/>
      <c r="AZ2039" s="37" t="str">
        <f>IFERROR(IF(COUNTA(H2039,I2039,J2039)=3,DATE(J2039,MATCH(I2039,{"Jan";"Feb";"Mar";"Apr";"May";"Jun";"Jul";"Aug";"Sep";"Oct";"Nov";"Dec"},0),H2039),""),"")</f>
        <v/>
      </c>
      <c r="BA2039" s="67"/>
      <c r="BB2039" s="67"/>
    </row>
    <row r="2040" spans="1:79" x14ac:dyDescent="0.25">
      <c r="A2040" s="51"/>
      <c r="B2040" s="51"/>
      <c r="C2040" s="51"/>
      <c r="D2040" s="51"/>
      <c r="E2040" s="51"/>
      <c r="F2040" s="51"/>
      <c r="G2040" s="51"/>
      <c r="H2040" s="19" t="s">
        <v>92</v>
      </c>
      <c r="I2040" s="4"/>
      <c r="J2040" s="4"/>
      <c r="K2040" s="4"/>
      <c r="L2040" s="51"/>
      <c r="M2040" s="51"/>
      <c r="N2040" s="51"/>
      <c r="O2040" s="51"/>
      <c r="P2040" s="51"/>
      <c r="Q2040" s="4"/>
      <c r="AN2040" s="63" t="s">
        <v>5271</v>
      </c>
      <c r="AZ2040" s="37" t="str">
        <f>IFERROR(IF(COUNTA(H2040,I2040,J2040)=3,DATE(J2040,MATCH(I2040,{"Jan";"Feb";"Mar";"Apr";"May";"Jun";"Jul";"Aug";"Sep";"Oct";"Nov";"Dec"},0),H2040),""),"")</f>
        <v/>
      </c>
    </row>
    <row r="2041" spans="1:79" x14ac:dyDescent="0.25">
      <c r="A2041" s="51"/>
      <c r="B2041" s="4"/>
      <c r="C2041" s="25" t="s">
        <v>186</v>
      </c>
      <c r="D2041" s="25"/>
      <c r="E2041" s="25"/>
      <c r="F2041" s="25" t="s">
        <v>315</v>
      </c>
      <c r="G2041" s="4"/>
      <c r="H2041" s="25" t="s">
        <v>47</v>
      </c>
      <c r="I2041" s="25" t="s">
        <v>48</v>
      </c>
      <c r="J2041" s="25" t="s">
        <v>49</v>
      </c>
      <c r="K2041" s="4"/>
      <c r="L2041" s="51"/>
      <c r="M2041" s="51"/>
      <c r="N2041" s="51"/>
      <c r="O2041" s="4"/>
      <c r="P2041" s="4"/>
      <c r="Q2041" s="4"/>
      <c r="AN2041" s="63" t="s">
        <v>5272</v>
      </c>
      <c r="AZ2041" s="37" t="str">
        <f>IFERROR(IF(COUNTA(H2041,I2041,J2041)=3,DATE(J2041,MATCH(I2041,{"Jan";"Feb";"Mar";"Apr";"May";"Jun";"Jul";"Aug";"Sep";"Oct";"Nov";"Dec"},0),H2041),""),"")</f>
        <v/>
      </c>
    </row>
    <row r="2042" spans="1:79" x14ac:dyDescent="0.25">
      <c r="A2042" s="51"/>
      <c r="B2042" s="34" t="str">
        <f xml:space="preserve"> C1974&amp;" Non-Target Lesion (NT1)"</f>
        <v>V13 Non-Target Lesion (NT1)</v>
      </c>
      <c r="C2042" s="74"/>
      <c r="D2042" s="75"/>
      <c r="E2042" s="4"/>
      <c r="F2042" s="17"/>
      <c r="G2042" s="4"/>
      <c r="H2042" s="32"/>
      <c r="I2042" s="32"/>
      <c r="J2042" s="32"/>
      <c r="K2042" s="4"/>
      <c r="L2042" s="51"/>
      <c r="M2042" s="51"/>
      <c r="N2042" s="51"/>
      <c r="O2042" s="4"/>
      <c r="P2042" s="4"/>
      <c r="Q2042" s="4"/>
      <c r="AN2042" s="63" t="s">
        <v>5273</v>
      </c>
      <c r="AZ2042" s="37" t="str">
        <f>IFERROR(IF(COUNTA(H2042,I2042,J2042)=3,DATE(J2042,MATCH(I2042,{"Jan";"Feb";"Mar";"Apr";"May";"Jun";"Jul";"Aug";"Sep";"Oct";"Nov";"Dec"},0),H2042),""),"")</f>
        <v/>
      </c>
    </row>
    <row r="2043" spans="1:79" x14ac:dyDescent="0.25">
      <c r="A2043" s="51"/>
      <c r="B2043" s="23" t="s">
        <v>2129</v>
      </c>
      <c r="C2043" s="23" t="s">
        <v>2130</v>
      </c>
      <c r="D2043" s="23"/>
      <c r="E2043" s="26"/>
      <c r="F2043" s="23" t="s">
        <v>2131</v>
      </c>
      <c r="G2043" s="26"/>
      <c r="H2043" s="23" t="s">
        <v>2132</v>
      </c>
      <c r="I2043" s="23" t="s">
        <v>2133</v>
      </c>
      <c r="J2043" s="23" t="s">
        <v>2134</v>
      </c>
      <c r="K2043" s="4"/>
      <c r="L2043" s="23"/>
      <c r="M2043" s="26"/>
      <c r="N2043" s="23"/>
      <c r="O2043" s="4"/>
      <c r="P2043" s="4"/>
      <c r="Q2043" s="4"/>
      <c r="AN2043" s="63" t="s">
        <v>5274</v>
      </c>
      <c r="AZ2043" s="37" t="str">
        <f>IFERROR(IF(COUNTA(H2043,I2043,J2043)=3,DATE(J2043,MATCH(I2043,{"Jan";"Feb";"Mar";"Apr";"May";"Jun";"Jul";"Aug";"Sep";"Oct";"Nov";"Dec"},0),H2043),""),"")</f>
        <v/>
      </c>
    </row>
    <row r="2044" spans="1:79" x14ac:dyDescent="0.25">
      <c r="A2044" s="51"/>
      <c r="B2044" s="90" t="str">
        <f ca="1">BA2044&amp;BB2044&amp;BC2044&amp;BD2044&amp;BE2044&amp;BF2044&amp;BG2044&amp;BH2044&amp;BI2044&amp;BJ2044&amp;BK2044&amp;BL2044&amp;BM2044</f>
        <v/>
      </c>
      <c r="C2044" s="91"/>
      <c r="D2044" s="91"/>
      <c r="E2044" s="91"/>
      <c r="F2044" s="91"/>
      <c r="G2044" s="91"/>
      <c r="H2044" s="91"/>
      <c r="I2044" s="91"/>
      <c r="J2044" s="91"/>
      <c r="K2044" s="91"/>
      <c r="L2044" s="91"/>
      <c r="M2044" s="91"/>
      <c r="N2044" s="91"/>
      <c r="O2044" s="91"/>
      <c r="P2044" s="91"/>
      <c r="Q2044" s="4"/>
      <c r="AN2044" s="63" t="s">
        <v>5275</v>
      </c>
      <c r="AZ2044" s="37" t="str">
        <f>IFERROR(IF(COUNTA(H2044,I2044,J2044)=3,DATE(J2044,MATCH(I2044,{"Jan";"Feb";"Mar";"Apr";"May";"Jun";"Jul";"Aug";"Sep";"Oct";"Nov";"Dec"},0),H2044),""),"")</f>
        <v/>
      </c>
      <c r="BA2044" s="37" t="str">
        <f>IF(AND(C1977="",H2042="",C2042&lt;&gt;""),"Please enter a complete visit or assessment date.  ","")</f>
        <v/>
      </c>
      <c r="BB2044" s="37" t="str">
        <f>IF(C2042="","",IF(AND(COUNTA(C1977,D1977,E1977)&gt;1,COUNTA(C1977,D1977,E1977)&lt;3),"Please enter a complete visit date.  ",IF(COUNTA(C1977,D1977,E1977)=0,"",IF(COUNTIF(AN$2:AN$7306,C1977&amp;D1977&amp;E1977)&gt;0,"","Enter a valid visit date.  "))))</f>
        <v/>
      </c>
      <c r="BC2044" s="37" t="str">
        <f>IF(AND(COUNTA(H2042,I2042,J2042)&gt;1,COUNTA(H2042,I2042,J2042)&lt;3),"Please enter a complete assessment date.  ",IF(COUNTA(H2042,I2042,J2042)=0,"",IF(COUNTIF(AN$2:AN$7306,H2042&amp;I2042&amp;J2042)&gt;0,"","Enter a valid assessment date.  ")))</f>
        <v/>
      </c>
      <c r="BD2044" s="37" t="str">
        <f t="shared" ref="BD2044" si="1009">IF(AND(C2042="",H2042&amp;I2042&amp;H2042&amp;J2042&lt;&gt;""),"Information on this lesion exists, but no evaluation result is entered.  ","")</f>
        <v/>
      </c>
      <c r="BE2044" s="37" t="str">
        <f ca="1">IF(C2042="","",IF(AZ1977="","",IF(AZ1977&gt;NOW(),"Visit date is in the future.  ","")))</f>
        <v/>
      </c>
      <c r="BF2044" s="37" t="str">
        <f ca="1">IF(AZ2042&lt;&gt;"",IF(AZ2042&gt;NOW(),"Assessment date is in the future.  ",""),"")</f>
        <v/>
      </c>
      <c r="BG2044" s="37" t="str">
        <f>IF(AND(C2042&lt;&gt;"",F2042&lt;&gt;""),"The result cannot be provided if indicated as Not Done.  ","")</f>
        <v/>
      </c>
      <c r="BH2044" s="37" t="str">
        <f>IF(AZ1977="","",IF(AZ1977&lt;=AZ1971,"Visit date is not after visit or assessment dates in the prior visit.  ",""))</f>
        <v/>
      </c>
      <c r="BI2044" s="37" t="str">
        <f>IF(AZ2042&lt;&gt;"",IF(AZ2042&lt;=AZ1971,"Assessment date is not after visit or assessment dates in the prior visit.  ",""),"")</f>
        <v/>
      </c>
      <c r="BJ2044" s="37" t="str">
        <f>IF(AND(C1974="",OR(C2042&lt;&gt;"",F2042&lt;&gt;"")),"The Visit ID is missing.  ","")</f>
        <v/>
      </c>
      <c r="BK2044" s="37" t="str">
        <f>IF(AND(OR(C2042&lt;&gt;"",F2042&lt;&gt;""),C$80=""),"No V0 lesion information exists for this same lesion (if you are adding a NEW lesion, go to New Lesion section).  ","")</f>
        <v/>
      </c>
      <c r="BM2044" s="37" t="str">
        <f>IF(AND(C2042&lt;&gt;"",COUNTIF(AJ$2:AJ$21,C1974)&gt;1),"Visit ID already used.  ","")</f>
        <v/>
      </c>
      <c r="CA2044" s="37" t="e">
        <f ca="1">IF(BA2044&amp;BB2044&amp;BC2044&amp;BD2044&amp;BE2044&amp;BF2044&amp;BG2044&amp;BH2044&amp;BI2044&amp;BJ2044&amp;BK2044&amp;BL2044&amp;BM2044&amp;BN2044&amp;BO2044&amp;BP2044&amp;BQ2044&amp;BR2044&amp;BS2044&amp;BT2044&amp;BU2044&amp;#REF!&amp;BW2044&amp;BX2044&amp;BY2044&amp;BZ2044&lt;&gt;"","V13Issue","V13Clean")</f>
        <v>#REF!</v>
      </c>
    </row>
    <row r="2045" spans="1:79" x14ac:dyDescent="0.25">
      <c r="A2045" s="51"/>
      <c r="B2045" s="91"/>
      <c r="C2045" s="91"/>
      <c r="D2045" s="91"/>
      <c r="E2045" s="91"/>
      <c r="F2045" s="91"/>
      <c r="G2045" s="91"/>
      <c r="H2045" s="91"/>
      <c r="I2045" s="91"/>
      <c r="J2045" s="91"/>
      <c r="K2045" s="91"/>
      <c r="L2045" s="91"/>
      <c r="M2045" s="91"/>
      <c r="N2045" s="91"/>
      <c r="O2045" s="91"/>
      <c r="P2045" s="91"/>
      <c r="Q2045" s="4"/>
      <c r="AN2045" s="63" t="s">
        <v>5276</v>
      </c>
      <c r="AZ2045" s="37" t="str">
        <f>IFERROR(IF(COUNTA(H2045,I2045,J2045)=3,DATE(J2045,MATCH(I2045,{"Jan";"Feb";"Mar";"Apr";"May";"Jun";"Jul";"Aug";"Sep";"Oct";"Nov";"Dec"},0),H2045),""),"")</f>
        <v/>
      </c>
    </row>
    <row r="2046" spans="1:79" x14ac:dyDescent="0.25">
      <c r="A2046" s="51"/>
      <c r="B2046" s="51"/>
      <c r="C2046" s="51"/>
      <c r="D2046" s="51"/>
      <c r="E2046" s="51"/>
      <c r="F2046" s="51"/>
      <c r="G2046" s="51"/>
      <c r="H2046" s="19"/>
      <c r="I2046" s="4"/>
      <c r="J2046" s="4"/>
      <c r="K2046" s="4"/>
      <c r="L2046" s="51"/>
      <c r="M2046" s="51"/>
      <c r="N2046" s="51"/>
      <c r="O2046" s="51"/>
      <c r="P2046" s="51"/>
      <c r="Q2046" s="4"/>
      <c r="AN2046" s="63" t="s">
        <v>5277</v>
      </c>
      <c r="AZ2046" s="37" t="str">
        <f>IFERROR(IF(COUNTA(H2046,I2046,J2046)=3,DATE(J2046,MATCH(I2046,{"Jan";"Feb";"Mar";"Apr";"May";"Jun";"Jul";"Aug";"Sep";"Oct";"Nov";"Dec"},0),H2046),""),"")</f>
        <v/>
      </c>
    </row>
    <row r="2047" spans="1:79" x14ac:dyDescent="0.25">
      <c r="A2047" s="51"/>
      <c r="B2047" s="51"/>
      <c r="C2047" s="51"/>
      <c r="D2047" s="51"/>
      <c r="E2047" s="51"/>
      <c r="F2047" s="51"/>
      <c r="G2047" s="51"/>
      <c r="H2047" s="19" t="s">
        <v>92</v>
      </c>
      <c r="I2047" s="4"/>
      <c r="J2047" s="4"/>
      <c r="K2047" s="4"/>
      <c r="L2047" s="51"/>
      <c r="M2047" s="51"/>
      <c r="N2047" s="51"/>
      <c r="O2047" s="51"/>
      <c r="P2047" s="51"/>
      <c r="Q2047" s="4"/>
      <c r="AN2047" s="63" t="s">
        <v>5278</v>
      </c>
      <c r="AZ2047" s="37" t="str">
        <f>IFERROR(IF(COUNTA(H2047,I2047,J2047)=3,DATE(J2047,MATCH(I2047,{"Jan";"Feb";"Mar";"Apr";"May";"Jun";"Jul";"Aug";"Sep";"Oct";"Nov";"Dec"},0),H2047),""),"")</f>
        <v/>
      </c>
    </row>
    <row r="2048" spans="1:79" x14ac:dyDescent="0.25">
      <c r="A2048" s="51"/>
      <c r="B2048" s="4"/>
      <c r="C2048" s="25" t="s">
        <v>186</v>
      </c>
      <c r="D2048" s="25"/>
      <c r="E2048" s="25"/>
      <c r="F2048" s="25" t="s">
        <v>315</v>
      </c>
      <c r="G2048" s="4"/>
      <c r="H2048" s="25" t="s">
        <v>47</v>
      </c>
      <c r="I2048" s="25" t="s">
        <v>48</v>
      </c>
      <c r="J2048" s="25" t="s">
        <v>49</v>
      </c>
      <c r="K2048" s="4"/>
      <c r="L2048" s="51"/>
      <c r="M2048" s="51"/>
      <c r="N2048" s="51"/>
      <c r="O2048" s="51"/>
      <c r="P2048" s="51"/>
      <c r="Q2048" s="4"/>
      <c r="AN2048" s="63" t="s">
        <v>5279</v>
      </c>
      <c r="AZ2048" s="37" t="str">
        <f>IFERROR(IF(COUNTA(H2048,I2048,J2048)=3,DATE(J2048,MATCH(I2048,{"Jan";"Feb";"Mar";"Apr";"May";"Jun";"Jul";"Aug";"Sep";"Oct";"Nov";"Dec"},0),H2048),""),"")</f>
        <v/>
      </c>
    </row>
    <row r="2049" spans="1:79" x14ac:dyDescent="0.25">
      <c r="A2049" s="51"/>
      <c r="B2049" s="34" t="str">
        <f xml:space="preserve"> C1974&amp;" Non-Target Lesion (NT2)"</f>
        <v>V13 Non-Target Lesion (NT2)</v>
      </c>
      <c r="C2049" s="74"/>
      <c r="D2049" s="75"/>
      <c r="E2049" s="4"/>
      <c r="F2049" s="17"/>
      <c r="G2049" s="4"/>
      <c r="H2049" s="32"/>
      <c r="I2049" s="32"/>
      <c r="J2049" s="32"/>
      <c r="K2049" s="4"/>
      <c r="L2049" s="51"/>
      <c r="M2049" s="51"/>
      <c r="N2049" s="51"/>
      <c r="O2049" s="51"/>
      <c r="P2049" s="51"/>
      <c r="Q2049" s="4"/>
      <c r="AN2049" s="63" t="s">
        <v>5280</v>
      </c>
      <c r="AZ2049" s="37" t="str">
        <f>IFERROR(IF(COUNTA(H2049,I2049,J2049)=3,DATE(J2049,MATCH(I2049,{"Jan";"Feb";"Mar";"Apr";"May";"Jun";"Jul";"Aug";"Sep";"Oct";"Nov";"Dec"},0),H2049),""),"")</f>
        <v/>
      </c>
    </row>
    <row r="2050" spans="1:79" x14ac:dyDescent="0.25">
      <c r="A2050" s="51"/>
      <c r="B2050" s="23" t="s">
        <v>2135</v>
      </c>
      <c r="C2050" s="23" t="s">
        <v>2136</v>
      </c>
      <c r="D2050" s="23"/>
      <c r="E2050" s="26"/>
      <c r="F2050" s="23" t="s">
        <v>2137</v>
      </c>
      <c r="G2050" s="26"/>
      <c r="H2050" s="23" t="s">
        <v>2138</v>
      </c>
      <c r="I2050" s="23" t="s">
        <v>2139</v>
      </c>
      <c r="J2050" s="23" t="s">
        <v>2140</v>
      </c>
      <c r="K2050" s="4"/>
      <c r="L2050" s="51"/>
      <c r="M2050" s="51"/>
      <c r="N2050" s="51"/>
      <c r="O2050" s="51"/>
      <c r="P2050" s="51"/>
      <c r="Q2050" s="4"/>
      <c r="AN2050" s="63" t="s">
        <v>5281</v>
      </c>
      <c r="AZ2050" s="37" t="str">
        <f>IFERROR(IF(COUNTA(H2050,I2050,J2050)=3,DATE(J2050,MATCH(I2050,{"Jan";"Feb";"Mar";"Apr";"May";"Jun";"Jul";"Aug";"Sep";"Oct";"Nov";"Dec"},0),H2050),""),"")</f>
        <v/>
      </c>
    </row>
    <row r="2051" spans="1:79" x14ac:dyDescent="0.25">
      <c r="A2051" s="51"/>
      <c r="B2051" s="90" t="str">
        <f ca="1">BA2051&amp;BB2051&amp;BC2051&amp;BD2051&amp;BE2051&amp;BF2051&amp;BG2051&amp;BH2051&amp;BI2051&amp;BJ2051&amp;BK2051&amp;BL2051&amp;BM2051</f>
        <v/>
      </c>
      <c r="C2051" s="91"/>
      <c r="D2051" s="91"/>
      <c r="E2051" s="91"/>
      <c r="F2051" s="91"/>
      <c r="G2051" s="91"/>
      <c r="H2051" s="91"/>
      <c r="I2051" s="91"/>
      <c r="J2051" s="91"/>
      <c r="K2051" s="91"/>
      <c r="L2051" s="91"/>
      <c r="M2051" s="91"/>
      <c r="N2051" s="91"/>
      <c r="O2051" s="91"/>
      <c r="P2051" s="91"/>
      <c r="Q2051" s="4"/>
      <c r="AN2051" s="63" t="s">
        <v>5282</v>
      </c>
      <c r="AZ2051" s="37" t="str">
        <f>IFERROR(IF(COUNTA(H2051,I2051,J2051)=3,DATE(J2051,MATCH(I2051,{"Jan";"Feb";"Mar";"Apr";"May";"Jun";"Jul";"Aug";"Sep";"Oct";"Nov";"Dec"},0),H2051),""),"")</f>
        <v/>
      </c>
      <c r="BA2051" s="37" t="str">
        <f>IF(AND(C1977="",H2049="",C2049&lt;&gt;""),"Please enter a complete visit or assessment date.  ","")</f>
        <v/>
      </c>
      <c r="BB2051" s="37" t="str">
        <f>IF(C2049="","",IF(AND(COUNTA(C1977,D1977,E1977)&gt;1,COUNTA(C1977,D1977,E1977)&lt;3),"Please enter a complete visit date.  ",IF(COUNTA(C1977,D1977,E1977)=0,"",IF(COUNTIF(AN$2:AN$7306,C1977&amp;D1977&amp;E1977)&gt;0,"","Enter a valid visit date.  "))))</f>
        <v/>
      </c>
      <c r="BC2051" s="37" t="str">
        <f>IF(AND(COUNTA(H2049,I2049,J2049)&gt;1,COUNTA(H2049,I2049,J2049)&lt;3),"Please enter a complete assessment date.  ",IF(COUNTA(H2049,I2049,J2049)=0,"",IF(COUNTIF(AN$2:AN$7306,H2049&amp;I2049&amp;J2049)&gt;0,"","Enter a valid assessment date.  ")))</f>
        <v/>
      </c>
      <c r="BD2051" s="37" t="str">
        <f t="shared" ref="BD2051" si="1010">IF(AND(C2049="",H2049&amp;I2049&amp;H2049&amp;J2049&lt;&gt;""),"Information on this lesion exists, but no evaluation result is entered.  ","")</f>
        <v/>
      </c>
      <c r="BE2051" s="37" t="str">
        <f ca="1">IF(C2049="","",IF(AZ1977="","",IF(AZ1977&gt;NOW(),"Visit date is in the future.  ","")))</f>
        <v/>
      </c>
      <c r="BF2051" s="37" t="str">
        <f t="shared" ref="BF2051" ca="1" si="1011">IF(AZ2049&lt;&gt;"",IF(AZ2049&gt;NOW(),"Assessment date is in the future.  ",""),"")</f>
        <v/>
      </c>
      <c r="BG2051" s="37" t="str">
        <f t="shared" ref="BG2051" si="1012">IF(AND(C2049&lt;&gt;"",F2049&lt;&gt;""),"The result cannot be provided if indicated as Not Done.  ","")</f>
        <v/>
      </c>
      <c r="BH2051" s="37" t="str">
        <f>IF(AZ1977="","",IF(AZ1977&lt;=AZ1971,"Visit date is not after visit or assessment dates in the prior visit.  ",""))</f>
        <v/>
      </c>
      <c r="BI2051" s="37" t="str">
        <f>IF(AZ2049&lt;&gt;"",IF(AZ2049&lt;=AZ1971,"Assessment date is not after visit or assessment dates in the prior visit.  ",""),"")</f>
        <v/>
      </c>
      <c r="BJ2051" s="37" t="str">
        <f>IF(AND(C1974="",OR(C2049&lt;&gt;"",F2049&lt;&gt;"")),"The Visit ID is missing.  ","")</f>
        <v/>
      </c>
      <c r="BK2051" s="37" t="str">
        <f>IF(AND(OR(C2049&lt;&gt;"",F2049&lt;&gt;""),C$87=""),"No V0 lesion information exists for this same lesion (if you are adding a NEW lesion, go to New Lesion section).  ","")</f>
        <v/>
      </c>
      <c r="BM2051" s="37" t="str">
        <f>IF(AND(C2049&lt;&gt;"",COUNTIF(AJ$2:AJ$21,C1974)&gt;1),"Visit ID already used.  ","")</f>
        <v/>
      </c>
      <c r="CA2051" s="37" t="e">
        <f ca="1">IF(BA2051&amp;BB2051&amp;BC2051&amp;BD2051&amp;BE2051&amp;BF2051&amp;BG2051&amp;BH2051&amp;BI2051&amp;BJ2051&amp;BK2051&amp;BL2051&amp;BM2051&amp;BN2051&amp;BO2051&amp;BP2051&amp;BQ2051&amp;BR2051&amp;BS2051&amp;BT2051&amp;BU2051&amp;#REF!&amp;BW2051&amp;BX2051&amp;BY2051&amp;BZ2051&lt;&gt;"","V13Issue","V13Clean")</f>
        <v>#REF!</v>
      </c>
    </row>
    <row r="2052" spans="1:79" x14ac:dyDescent="0.25">
      <c r="A2052" s="51"/>
      <c r="B2052" s="91"/>
      <c r="C2052" s="91"/>
      <c r="D2052" s="91"/>
      <c r="E2052" s="91"/>
      <c r="F2052" s="91"/>
      <c r="G2052" s="91"/>
      <c r="H2052" s="91"/>
      <c r="I2052" s="91"/>
      <c r="J2052" s="91"/>
      <c r="K2052" s="91"/>
      <c r="L2052" s="91"/>
      <c r="M2052" s="91"/>
      <c r="N2052" s="91"/>
      <c r="O2052" s="91"/>
      <c r="P2052" s="91"/>
      <c r="Q2052" s="4"/>
      <c r="AN2052" s="63" t="s">
        <v>5283</v>
      </c>
      <c r="AZ2052" s="37" t="str">
        <f>IFERROR(IF(COUNTA(H2052,I2052,J2052)=3,DATE(J2052,MATCH(I2052,{"Jan";"Feb";"Mar";"Apr";"May";"Jun";"Jul";"Aug";"Sep";"Oct";"Nov";"Dec"},0),H2052),""),"")</f>
        <v/>
      </c>
    </row>
    <row r="2053" spans="1:79" x14ac:dyDescent="0.25">
      <c r="A2053" s="51"/>
      <c r="B2053" s="51"/>
      <c r="C2053" s="51"/>
      <c r="D2053" s="51"/>
      <c r="E2053" s="51"/>
      <c r="F2053" s="51"/>
      <c r="G2053" s="51"/>
      <c r="H2053" s="19"/>
      <c r="I2053" s="4"/>
      <c r="J2053" s="4"/>
      <c r="K2053" s="4"/>
      <c r="L2053" s="51"/>
      <c r="M2053" s="51"/>
      <c r="N2053" s="51"/>
      <c r="O2053" s="51"/>
      <c r="P2053" s="51"/>
      <c r="Q2053" s="4"/>
      <c r="AN2053" s="63" t="s">
        <v>5284</v>
      </c>
      <c r="AZ2053" s="37" t="str">
        <f>IFERROR(IF(COUNTA(H2053,I2053,J2053)=3,DATE(J2053,MATCH(I2053,{"Jan";"Feb";"Mar";"Apr";"May";"Jun";"Jul";"Aug";"Sep";"Oct";"Nov";"Dec"},0),H2053),""),"")</f>
        <v/>
      </c>
    </row>
    <row r="2054" spans="1:79" x14ac:dyDescent="0.25">
      <c r="A2054" s="51"/>
      <c r="B2054" s="51"/>
      <c r="C2054" s="51"/>
      <c r="D2054" s="51"/>
      <c r="E2054" s="51"/>
      <c r="F2054" s="51"/>
      <c r="G2054" s="51"/>
      <c r="H2054" s="19" t="s">
        <v>92</v>
      </c>
      <c r="I2054" s="4"/>
      <c r="J2054" s="4"/>
      <c r="K2054" s="4"/>
      <c r="L2054" s="51"/>
      <c r="M2054" s="51"/>
      <c r="N2054" s="51"/>
      <c r="O2054" s="51"/>
      <c r="P2054" s="51"/>
      <c r="Q2054" s="4"/>
      <c r="AN2054" s="63" t="s">
        <v>5285</v>
      </c>
      <c r="AZ2054" s="37" t="str">
        <f>IFERROR(IF(COUNTA(H2054,I2054,J2054)=3,DATE(J2054,MATCH(I2054,{"Jan";"Feb";"Mar";"Apr";"May";"Jun";"Jul";"Aug";"Sep";"Oct";"Nov";"Dec"},0),H2054),""),"")</f>
        <v/>
      </c>
    </row>
    <row r="2055" spans="1:79" x14ac:dyDescent="0.25">
      <c r="A2055" s="51"/>
      <c r="B2055" s="4"/>
      <c r="C2055" s="25" t="s">
        <v>186</v>
      </c>
      <c r="D2055" s="25"/>
      <c r="E2055" s="25"/>
      <c r="F2055" s="25" t="s">
        <v>315</v>
      </c>
      <c r="G2055" s="4"/>
      <c r="H2055" s="25" t="s">
        <v>47</v>
      </c>
      <c r="I2055" s="25" t="s">
        <v>48</v>
      </c>
      <c r="J2055" s="25" t="s">
        <v>49</v>
      </c>
      <c r="K2055" s="4"/>
      <c r="L2055" s="51"/>
      <c r="M2055" s="51"/>
      <c r="N2055" s="51"/>
      <c r="O2055" s="51"/>
      <c r="P2055" s="51"/>
      <c r="Q2055" s="4"/>
      <c r="AN2055" s="63" t="s">
        <v>5286</v>
      </c>
      <c r="AZ2055" s="37" t="str">
        <f>IFERROR(IF(COUNTA(H2055,I2055,J2055)=3,DATE(J2055,MATCH(I2055,{"Jan";"Feb";"Mar";"Apr";"May";"Jun";"Jul";"Aug";"Sep";"Oct";"Nov";"Dec"},0),H2055),""),"")</f>
        <v/>
      </c>
    </row>
    <row r="2056" spans="1:79" x14ac:dyDescent="0.25">
      <c r="A2056" s="51"/>
      <c r="B2056" s="34" t="str">
        <f xml:space="preserve"> C1974&amp;" Non-Target Lesion (NT3)"</f>
        <v>V13 Non-Target Lesion (NT3)</v>
      </c>
      <c r="C2056" s="74"/>
      <c r="D2056" s="75"/>
      <c r="E2056" s="4"/>
      <c r="F2056" s="17"/>
      <c r="G2056" s="4"/>
      <c r="H2056" s="32"/>
      <c r="I2056" s="32"/>
      <c r="J2056" s="32"/>
      <c r="K2056" s="4"/>
      <c r="L2056" s="51"/>
      <c r="M2056" s="51"/>
      <c r="N2056" s="51"/>
      <c r="O2056" s="51"/>
      <c r="P2056" s="51"/>
      <c r="Q2056" s="4"/>
      <c r="AN2056" s="63" t="s">
        <v>5287</v>
      </c>
      <c r="AZ2056" s="37" t="str">
        <f>IFERROR(IF(COUNTA(H2056,I2056,J2056)=3,DATE(J2056,MATCH(I2056,{"Jan";"Feb";"Mar";"Apr";"May";"Jun";"Jul";"Aug";"Sep";"Oct";"Nov";"Dec"},0),H2056),""),"")</f>
        <v/>
      </c>
    </row>
    <row r="2057" spans="1:79" x14ac:dyDescent="0.25">
      <c r="A2057" s="51"/>
      <c r="B2057" s="23" t="s">
        <v>2141</v>
      </c>
      <c r="C2057" s="23" t="s">
        <v>2142</v>
      </c>
      <c r="D2057" s="23"/>
      <c r="E2057" s="26"/>
      <c r="F2057" s="23" t="s">
        <v>2143</v>
      </c>
      <c r="G2057" s="26"/>
      <c r="H2057" s="23" t="s">
        <v>2144</v>
      </c>
      <c r="I2057" s="23" t="s">
        <v>2145</v>
      </c>
      <c r="J2057" s="23" t="s">
        <v>2146</v>
      </c>
      <c r="K2057" s="4"/>
      <c r="L2057" s="51"/>
      <c r="M2057" s="51"/>
      <c r="N2057" s="51"/>
      <c r="O2057" s="51"/>
      <c r="P2057" s="51"/>
      <c r="Q2057" s="4"/>
      <c r="AN2057" s="63" t="s">
        <v>5288</v>
      </c>
      <c r="AZ2057" s="37" t="str">
        <f>IFERROR(IF(COUNTA(H2057,I2057,J2057)=3,DATE(J2057,MATCH(I2057,{"Jan";"Feb";"Mar";"Apr";"May";"Jun";"Jul";"Aug";"Sep";"Oct";"Nov";"Dec"},0),H2057),""),"")</f>
        <v/>
      </c>
    </row>
    <row r="2058" spans="1:79" x14ac:dyDescent="0.25">
      <c r="A2058" s="51"/>
      <c r="B2058" s="90" t="str">
        <f ca="1">BA2058&amp;BB2058&amp;BC2058&amp;BD2058&amp;BE2058&amp;BF2058&amp;BG2058&amp;BH2058&amp;BI2058&amp;BJ2058&amp;BK2058&amp;BL2058&amp;BM2058</f>
        <v/>
      </c>
      <c r="C2058" s="91"/>
      <c r="D2058" s="91"/>
      <c r="E2058" s="91"/>
      <c r="F2058" s="91"/>
      <c r="G2058" s="91"/>
      <c r="H2058" s="91"/>
      <c r="I2058" s="91"/>
      <c r="J2058" s="91"/>
      <c r="K2058" s="91"/>
      <c r="L2058" s="91"/>
      <c r="M2058" s="91"/>
      <c r="N2058" s="91"/>
      <c r="O2058" s="91"/>
      <c r="P2058" s="91"/>
      <c r="Q2058" s="4"/>
      <c r="AN2058" s="63" t="s">
        <v>5289</v>
      </c>
      <c r="AZ2058" s="37" t="str">
        <f>IFERROR(IF(COUNTA(H2058,I2058,J2058)=3,DATE(J2058,MATCH(I2058,{"Jan";"Feb";"Mar";"Apr";"May";"Jun";"Jul";"Aug";"Sep";"Oct";"Nov";"Dec"},0),H2058),""),"")</f>
        <v/>
      </c>
      <c r="BA2058" s="37" t="str">
        <f>IF(AND(C1977="",H2056="",C2056&lt;&gt;""),"Please enter a complete visit or assessment date.  ","")</f>
        <v/>
      </c>
      <c r="BB2058" s="37" t="str">
        <f>IF(C2056="","",IF(AND(COUNTA(C1977,D1977,E1977)&gt;1,COUNTA(C1977,D1977,E1977)&lt;3),"Please enter a complete visit date.  ",IF(COUNTA(C1977,D1977,E1977)=0,"",IF(COUNTIF(AN$2:AN$7306,C1977&amp;D1977&amp;E1977)&gt;0,"","Enter a valid visit date.  "))))</f>
        <v/>
      </c>
      <c r="BC2058" s="37" t="str">
        <f>IF(AND(COUNTA(H2056,I2056,J2056)&gt;1,COUNTA(H2056,I2056,J2056)&lt;3),"Please enter a complete assessment date.  ",IF(COUNTA(H2056,I2056,J2056)=0,"",IF(COUNTIF(AN$2:AN$7306,H2056&amp;I2056&amp;J2056)&gt;0,"","Enter a valid assessment date.  ")))</f>
        <v/>
      </c>
      <c r="BD2058" s="37" t="str">
        <f t="shared" ref="BD2058" si="1013">IF(AND(C2056="",H2056&amp;I2056&amp;H2056&amp;J2056&lt;&gt;""),"Information on this lesion exists, but no evaluation result is entered.  ","")</f>
        <v/>
      </c>
      <c r="BE2058" s="37" t="str">
        <f ca="1">IF(C2056="","",IF(AZ1977="","",IF(AZ1977&gt;NOW(),"Visit date is in the future.  ","")))</f>
        <v/>
      </c>
      <c r="BF2058" s="37" t="str">
        <f t="shared" ref="BF2058" ca="1" si="1014">IF(AZ2056&lt;&gt;"",IF(AZ2056&gt;NOW(),"Assessment date is in the future.  ",""),"")</f>
        <v/>
      </c>
      <c r="BG2058" s="37" t="str">
        <f t="shared" ref="BG2058" si="1015">IF(AND(C2056&lt;&gt;"",F2056&lt;&gt;""),"The result cannot be provided if indicated as Not Done.  ","")</f>
        <v/>
      </c>
      <c r="BH2058" s="37" t="str">
        <f>IF(AZ1977="","",IF(AZ1977&lt;=AZ1971,"Visit date is not after visit or assessment dates in the prior visit.  ",""))</f>
        <v/>
      </c>
      <c r="BI2058" s="37" t="str">
        <f>IF(AZ2056&lt;&gt;"",IF(AZ2056&lt;=AZ1971,"Assessment date is not after visit or assessment dates in the prior visit.  ",""),"")</f>
        <v/>
      </c>
      <c r="BJ2058" s="37" t="str">
        <f>IF(AND(C1974="",OR(C2056&lt;&gt;"",F2056&lt;&gt;"")),"The Visit ID is missing.  ","")</f>
        <v/>
      </c>
      <c r="BK2058" s="37" t="str">
        <f>IF(AND(OR(C2056&lt;&gt;"",F2056&lt;&gt;""),C$94=""),"No V0 lesion information exists for this same lesion (if you are adding a NEW lesion, go to New Lesion section).  ","")</f>
        <v/>
      </c>
      <c r="BM2058" s="37" t="str">
        <f>IF(AND(C2056&lt;&gt;"",COUNTIF(AJ$2:AJ$21,C1974)&gt;1),"Visit ID already used.  ","")</f>
        <v/>
      </c>
      <c r="CA2058" s="37" t="e">
        <f ca="1">IF(BA2058&amp;BB2058&amp;BC2058&amp;BD2058&amp;BE2058&amp;BF2058&amp;BG2058&amp;BH2058&amp;BI2058&amp;BJ2058&amp;BK2058&amp;BL2058&amp;BM2058&amp;BN2058&amp;BO2058&amp;BP2058&amp;BQ2058&amp;BR2058&amp;BS2058&amp;BT2058&amp;BU2058&amp;#REF!&amp;BW2058&amp;BX2058&amp;BY2058&amp;BZ2058&lt;&gt;"","V13Issue","V13Clean")</f>
        <v>#REF!</v>
      </c>
    </row>
    <row r="2059" spans="1:79" x14ac:dyDescent="0.25">
      <c r="A2059" s="51"/>
      <c r="B2059" s="91"/>
      <c r="C2059" s="91"/>
      <c r="D2059" s="91"/>
      <c r="E2059" s="91"/>
      <c r="F2059" s="91"/>
      <c r="G2059" s="91"/>
      <c r="H2059" s="91"/>
      <c r="I2059" s="91"/>
      <c r="J2059" s="91"/>
      <c r="K2059" s="91"/>
      <c r="L2059" s="91"/>
      <c r="M2059" s="91"/>
      <c r="N2059" s="91"/>
      <c r="O2059" s="91"/>
      <c r="P2059" s="91"/>
      <c r="Q2059" s="4"/>
      <c r="AN2059" s="63" t="s">
        <v>5290</v>
      </c>
      <c r="AZ2059" s="37" t="str">
        <f>IFERROR(IF(COUNTA(H2059,I2059,J2059)=3,DATE(J2059,MATCH(I2059,{"Jan";"Feb";"Mar";"Apr";"May";"Jun";"Jul";"Aug";"Sep";"Oct";"Nov";"Dec"},0),H2059),""),"")</f>
        <v/>
      </c>
    </row>
    <row r="2060" spans="1:79" x14ac:dyDescent="0.25">
      <c r="A2060" s="51"/>
      <c r="B2060" s="51"/>
      <c r="C2060" s="51"/>
      <c r="D2060" s="51"/>
      <c r="E2060" s="51"/>
      <c r="F2060" s="51"/>
      <c r="G2060" s="51"/>
      <c r="H2060" s="19"/>
      <c r="I2060" s="4"/>
      <c r="J2060" s="4"/>
      <c r="K2060" s="4"/>
      <c r="L2060" s="51"/>
      <c r="M2060" s="51"/>
      <c r="N2060" s="51"/>
      <c r="O2060" s="51"/>
      <c r="P2060" s="51"/>
      <c r="Q2060" s="4"/>
      <c r="AN2060" s="63" t="s">
        <v>5291</v>
      </c>
      <c r="AZ2060" s="37" t="str">
        <f>IFERROR(IF(COUNTA(H2060,I2060,J2060)=3,DATE(J2060,MATCH(I2060,{"Jan";"Feb";"Mar";"Apr";"May";"Jun";"Jul";"Aug";"Sep";"Oct";"Nov";"Dec"},0),H2060),""),"")</f>
        <v/>
      </c>
    </row>
    <row r="2061" spans="1:79" x14ac:dyDescent="0.25">
      <c r="A2061" s="51"/>
      <c r="B2061" s="51"/>
      <c r="C2061" s="51"/>
      <c r="D2061" s="51"/>
      <c r="E2061" s="51"/>
      <c r="F2061" s="51"/>
      <c r="G2061" s="51"/>
      <c r="H2061" s="19" t="s">
        <v>92</v>
      </c>
      <c r="I2061" s="4"/>
      <c r="J2061" s="4"/>
      <c r="K2061" s="4"/>
      <c r="L2061" s="51"/>
      <c r="M2061" s="51"/>
      <c r="N2061" s="51"/>
      <c r="O2061" s="51"/>
      <c r="P2061" s="51"/>
      <c r="Q2061" s="4"/>
      <c r="AN2061" s="63" t="s">
        <v>5292</v>
      </c>
      <c r="AZ2061" s="37" t="str">
        <f>IFERROR(IF(COUNTA(H2061,I2061,J2061)=3,DATE(J2061,MATCH(I2061,{"Jan";"Feb";"Mar";"Apr";"May";"Jun";"Jul";"Aug";"Sep";"Oct";"Nov";"Dec"},0),H2061),""),"")</f>
        <v/>
      </c>
    </row>
    <row r="2062" spans="1:79" x14ac:dyDescent="0.25">
      <c r="A2062" s="51"/>
      <c r="B2062" s="4"/>
      <c r="C2062" s="25" t="s">
        <v>186</v>
      </c>
      <c r="D2062" s="25"/>
      <c r="E2062" s="25"/>
      <c r="F2062" s="25" t="s">
        <v>315</v>
      </c>
      <c r="G2062" s="4"/>
      <c r="H2062" s="25" t="s">
        <v>47</v>
      </c>
      <c r="I2062" s="25" t="s">
        <v>48</v>
      </c>
      <c r="J2062" s="25" t="s">
        <v>49</v>
      </c>
      <c r="K2062" s="4"/>
      <c r="L2062" s="51"/>
      <c r="M2062" s="51"/>
      <c r="N2062" s="51"/>
      <c r="O2062" s="51"/>
      <c r="P2062" s="51"/>
      <c r="Q2062" s="4"/>
      <c r="AN2062" s="63" t="s">
        <v>5293</v>
      </c>
      <c r="AZ2062" s="37" t="str">
        <f>IFERROR(IF(COUNTA(H2062,I2062,J2062)=3,DATE(J2062,MATCH(I2062,{"Jan";"Feb";"Mar";"Apr";"May";"Jun";"Jul";"Aug";"Sep";"Oct";"Nov";"Dec"},0),H2062),""),"")</f>
        <v/>
      </c>
    </row>
    <row r="2063" spans="1:79" x14ac:dyDescent="0.25">
      <c r="A2063" s="51"/>
      <c r="B2063" s="34" t="str">
        <f xml:space="preserve"> C1974&amp;" Non-Target Lesion (NT4)"</f>
        <v>V13 Non-Target Lesion (NT4)</v>
      </c>
      <c r="C2063" s="74"/>
      <c r="D2063" s="75"/>
      <c r="E2063" s="4"/>
      <c r="F2063" s="17"/>
      <c r="G2063" s="4"/>
      <c r="H2063" s="32"/>
      <c r="I2063" s="32"/>
      <c r="J2063" s="32"/>
      <c r="K2063" s="4"/>
      <c r="L2063" s="51"/>
      <c r="M2063" s="51"/>
      <c r="N2063" s="51"/>
      <c r="O2063" s="51"/>
      <c r="P2063" s="51"/>
      <c r="Q2063" s="4"/>
      <c r="AN2063" s="63" t="s">
        <v>5294</v>
      </c>
      <c r="AZ2063" s="37" t="str">
        <f>IFERROR(IF(COUNTA(H2063,I2063,J2063)=3,DATE(J2063,MATCH(I2063,{"Jan";"Feb";"Mar";"Apr";"May";"Jun";"Jul";"Aug";"Sep";"Oct";"Nov";"Dec"},0),H2063),""),"")</f>
        <v/>
      </c>
    </row>
    <row r="2064" spans="1:79" x14ac:dyDescent="0.25">
      <c r="A2064" s="51"/>
      <c r="B2064" s="23" t="s">
        <v>2147</v>
      </c>
      <c r="C2064" s="23" t="s">
        <v>2148</v>
      </c>
      <c r="D2064" s="23"/>
      <c r="E2064" s="26"/>
      <c r="F2064" s="23" t="s">
        <v>2149</v>
      </c>
      <c r="G2064" s="26"/>
      <c r="H2064" s="23" t="s">
        <v>2150</v>
      </c>
      <c r="I2064" s="23" t="s">
        <v>2151</v>
      </c>
      <c r="J2064" s="23" t="s">
        <v>2152</v>
      </c>
      <c r="K2064" s="4"/>
      <c r="L2064" s="51"/>
      <c r="M2064" s="51"/>
      <c r="N2064" s="51"/>
      <c r="O2064" s="51"/>
      <c r="P2064" s="51"/>
      <c r="Q2064" s="4"/>
      <c r="AN2064" s="63" t="s">
        <v>5295</v>
      </c>
      <c r="AZ2064" s="37" t="str">
        <f>IFERROR(IF(COUNTA(H2064,I2064,J2064)=3,DATE(J2064,MATCH(I2064,{"Jan";"Feb";"Mar";"Apr";"May";"Jun";"Jul";"Aug";"Sep";"Oct";"Nov";"Dec"},0),H2064),""),"")</f>
        <v/>
      </c>
    </row>
    <row r="2065" spans="1:79" x14ac:dyDescent="0.25">
      <c r="A2065" s="51"/>
      <c r="B2065" s="90" t="str">
        <f ca="1">BA2065&amp;BB2065&amp;BC2065&amp;BD2065&amp;BE2065&amp;BF2065&amp;BG2065&amp;BH2065&amp;BI2065&amp;BJ2065&amp;BK2065&amp;BL2065&amp;BM2065</f>
        <v/>
      </c>
      <c r="C2065" s="91"/>
      <c r="D2065" s="91"/>
      <c r="E2065" s="91"/>
      <c r="F2065" s="91"/>
      <c r="G2065" s="91"/>
      <c r="H2065" s="91"/>
      <c r="I2065" s="91"/>
      <c r="J2065" s="91"/>
      <c r="K2065" s="91"/>
      <c r="L2065" s="91"/>
      <c r="M2065" s="91"/>
      <c r="N2065" s="91"/>
      <c r="O2065" s="91"/>
      <c r="P2065" s="91"/>
      <c r="Q2065" s="4"/>
      <c r="AN2065" s="63" t="s">
        <v>5296</v>
      </c>
      <c r="AZ2065" s="37" t="str">
        <f>IFERROR(IF(COUNTA(H2065,I2065,J2065)=3,DATE(J2065,MATCH(I2065,{"Jan";"Feb";"Mar";"Apr";"May";"Jun";"Jul";"Aug";"Sep";"Oct";"Nov";"Dec"},0),H2065),""),"")</f>
        <v/>
      </c>
      <c r="BA2065" s="37" t="str">
        <f>IF(AND(C1977="",H2063="",C2063&lt;&gt;""),"Please enter a complete visit or assessment date.  ","")</f>
        <v/>
      </c>
      <c r="BB2065" s="37" t="str">
        <f>IF(C2063="","",IF(AND(COUNTA(C1977,D1977,E1977)&gt;1,COUNTA(C1977,D1977,E1977)&lt;3),"Please enter a complete visit date.  ",IF(COUNTA(C1977,D1977,E1977)=0,"",IF(COUNTIF(AN$2:AN$7306,C1977&amp;D1977&amp;E1977)&gt;0,"","Enter a valid visit date.  "))))</f>
        <v/>
      </c>
      <c r="BC2065" s="37" t="str">
        <f>IF(AND(COUNTA(H2063,I2063,J2063)&gt;1,COUNTA(H2063,I2063,J2063)&lt;3),"Please enter a complete assessment date.  ",IF(COUNTA(H2063,I2063,J2063)=0,"",IF(COUNTIF(AN$2:AN$7306,H2063&amp;I2063&amp;J2063)&gt;0,"","Enter a valid assessment date.  ")))</f>
        <v/>
      </c>
      <c r="BD2065" s="37" t="str">
        <f t="shared" ref="BD2065" si="1016">IF(AND(C2063="",H2063&amp;I2063&amp;H2063&amp;J2063&lt;&gt;""),"Information on this lesion exists, but no evaluation result is entered.  ","")</f>
        <v/>
      </c>
      <c r="BE2065" s="37" t="str">
        <f ca="1">IF(C2063="","",IF(AZ1977="","",IF(AZ1977&gt;NOW(),"Visit date is in the future.  ","")))</f>
        <v/>
      </c>
      <c r="BF2065" s="37" t="str">
        <f t="shared" ref="BF2065" ca="1" si="1017">IF(AZ2063&lt;&gt;"",IF(AZ2063&gt;NOW(),"Assessment date is in the future.  ",""),"")</f>
        <v/>
      </c>
      <c r="BG2065" s="37" t="str">
        <f t="shared" ref="BG2065" si="1018">IF(AND(C2063&lt;&gt;"",F2063&lt;&gt;""),"The result cannot be provided if indicated as Not Done.  ","")</f>
        <v/>
      </c>
      <c r="BH2065" s="37" t="str">
        <f>IF(AZ1977="","",IF(AZ1977&lt;=AZ1971,"Visit date is not after visit or assessment dates in the prior visit.  ",""))</f>
        <v/>
      </c>
      <c r="BI2065" s="37" t="str">
        <f>IF(AZ2063&lt;&gt;"",IF(AZ2063&lt;=AZ1971,"Assessment date is not after visit or assessment dates in the prior visit.  ",""),"")</f>
        <v/>
      </c>
      <c r="BJ2065" s="37" t="str">
        <f>IF(AND(C1974="",OR(C2063&lt;&gt;"",F2063&lt;&gt;"")),"The Visit ID is missing.  ","")</f>
        <v/>
      </c>
      <c r="BK2065" s="37" t="str">
        <f>IF(AND(OR(C2063&lt;&gt;"",F2063&lt;&gt;""),C$101=""),"No V0 lesion information exists for this same lesion (if you are adding a NEW lesion, go to New Lesion section).  ","")</f>
        <v/>
      </c>
      <c r="BM2065" s="37" t="str">
        <f>IF(AND(C2063&lt;&gt;"",COUNTIF(AJ$2:AJ$21,C1974)&gt;1),"Visit ID already used.  ","")</f>
        <v/>
      </c>
      <c r="CA2065" s="37" t="e">
        <f ca="1">IF(BA2065&amp;BB2065&amp;BC2065&amp;BD2065&amp;BE2065&amp;BF2065&amp;BG2065&amp;BH2065&amp;BI2065&amp;BJ2065&amp;BK2065&amp;BL2065&amp;BM2065&amp;BN2065&amp;BO2065&amp;BP2065&amp;BQ2065&amp;BR2065&amp;BS2065&amp;BT2065&amp;BU2065&amp;#REF!&amp;BW2065&amp;BX2065&amp;BY2065&amp;BZ2065&lt;&gt;"","V13Issue","V13Clean")</f>
        <v>#REF!</v>
      </c>
    </row>
    <row r="2066" spans="1:79" x14ac:dyDescent="0.25">
      <c r="A2066" s="51"/>
      <c r="B2066" s="91"/>
      <c r="C2066" s="91"/>
      <c r="D2066" s="91"/>
      <c r="E2066" s="91"/>
      <c r="F2066" s="91"/>
      <c r="G2066" s="91"/>
      <c r="H2066" s="91"/>
      <c r="I2066" s="91"/>
      <c r="J2066" s="91"/>
      <c r="K2066" s="91"/>
      <c r="L2066" s="91"/>
      <c r="M2066" s="91"/>
      <c r="N2066" s="91"/>
      <c r="O2066" s="91"/>
      <c r="P2066" s="91"/>
      <c r="Q2066" s="4"/>
      <c r="AN2066" s="63" t="s">
        <v>5297</v>
      </c>
      <c r="AZ2066" s="37" t="str">
        <f>IFERROR(IF(COUNTA(H2066,I2066,J2066)=3,DATE(J2066,MATCH(I2066,{"Jan";"Feb";"Mar";"Apr";"May";"Jun";"Jul";"Aug";"Sep";"Oct";"Nov";"Dec"},0),H2066),""),"")</f>
        <v/>
      </c>
    </row>
    <row r="2067" spans="1:79" x14ac:dyDescent="0.25">
      <c r="A2067" s="51"/>
      <c r="B2067" s="51"/>
      <c r="C2067" s="51"/>
      <c r="D2067" s="51"/>
      <c r="E2067" s="51"/>
      <c r="F2067" s="51"/>
      <c r="G2067" s="51"/>
      <c r="H2067" s="19"/>
      <c r="I2067" s="4"/>
      <c r="J2067" s="4"/>
      <c r="K2067" s="4"/>
      <c r="L2067" s="51"/>
      <c r="M2067" s="51"/>
      <c r="N2067" s="51"/>
      <c r="O2067" s="51"/>
      <c r="P2067" s="51"/>
      <c r="Q2067" s="4"/>
      <c r="AN2067" s="63" t="s">
        <v>5298</v>
      </c>
      <c r="AZ2067" s="37" t="str">
        <f>IFERROR(IF(COUNTA(H2067,I2067,J2067)=3,DATE(J2067,MATCH(I2067,{"Jan";"Feb";"Mar";"Apr";"May";"Jun";"Jul";"Aug";"Sep";"Oct";"Nov";"Dec"},0),H2067),""),"")</f>
        <v/>
      </c>
    </row>
    <row r="2068" spans="1:79" x14ac:dyDescent="0.25">
      <c r="A2068" s="51"/>
      <c r="B2068" s="51"/>
      <c r="C2068" s="51"/>
      <c r="D2068" s="51"/>
      <c r="E2068" s="51"/>
      <c r="F2068" s="51"/>
      <c r="G2068" s="51"/>
      <c r="H2068" s="19" t="s">
        <v>92</v>
      </c>
      <c r="I2068" s="4"/>
      <c r="J2068" s="4"/>
      <c r="K2068" s="4"/>
      <c r="L2068" s="51"/>
      <c r="M2068" s="51"/>
      <c r="N2068" s="51"/>
      <c r="O2068" s="51"/>
      <c r="P2068" s="51"/>
      <c r="Q2068" s="4"/>
      <c r="AN2068" s="63" t="s">
        <v>5299</v>
      </c>
      <c r="AZ2068" s="37" t="str">
        <f>IFERROR(IF(COUNTA(H2068,I2068,J2068)=3,DATE(J2068,MATCH(I2068,{"Jan";"Feb";"Mar";"Apr";"May";"Jun";"Jul";"Aug";"Sep";"Oct";"Nov";"Dec"},0),H2068),""),"")</f>
        <v/>
      </c>
    </row>
    <row r="2069" spans="1:79" x14ac:dyDescent="0.25">
      <c r="A2069" s="51"/>
      <c r="B2069" s="4"/>
      <c r="C2069" s="25" t="s">
        <v>186</v>
      </c>
      <c r="D2069" s="25"/>
      <c r="E2069" s="25"/>
      <c r="F2069" s="25" t="s">
        <v>315</v>
      </c>
      <c r="G2069" s="4"/>
      <c r="H2069" s="25" t="s">
        <v>47</v>
      </c>
      <c r="I2069" s="25" t="s">
        <v>48</v>
      </c>
      <c r="J2069" s="25" t="s">
        <v>49</v>
      </c>
      <c r="K2069" s="4"/>
      <c r="L2069" s="51"/>
      <c r="M2069" s="51"/>
      <c r="N2069" s="51"/>
      <c r="O2069" s="51"/>
      <c r="P2069" s="51"/>
      <c r="Q2069" s="4"/>
      <c r="AN2069" s="63" t="s">
        <v>5300</v>
      </c>
      <c r="AZ2069" s="37" t="str">
        <f>IFERROR(IF(COUNTA(H2069,I2069,J2069)=3,DATE(J2069,MATCH(I2069,{"Jan";"Feb";"Mar";"Apr";"May";"Jun";"Jul";"Aug";"Sep";"Oct";"Nov";"Dec"},0),H2069),""),"")</f>
        <v/>
      </c>
    </row>
    <row r="2070" spans="1:79" x14ac:dyDescent="0.25">
      <c r="A2070" s="51"/>
      <c r="B2070" s="34" t="str">
        <f xml:space="preserve"> C1974&amp;" Non-Target Lesion (NT5)"</f>
        <v>V13 Non-Target Lesion (NT5)</v>
      </c>
      <c r="C2070" s="74"/>
      <c r="D2070" s="75"/>
      <c r="E2070" s="4"/>
      <c r="F2070" s="17"/>
      <c r="G2070" s="4"/>
      <c r="H2070" s="32"/>
      <c r="I2070" s="32"/>
      <c r="J2070" s="32"/>
      <c r="K2070" s="4"/>
      <c r="L2070" s="51"/>
      <c r="M2070" s="51"/>
      <c r="N2070" s="51"/>
      <c r="O2070" s="51"/>
      <c r="P2070" s="51"/>
      <c r="Q2070" s="4"/>
      <c r="AN2070" s="63" t="s">
        <v>5301</v>
      </c>
      <c r="AZ2070" s="37" t="str">
        <f>IFERROR(IF(COUNTA(H2070,I2070,J2070)=3,DATE(J2070,MATCH(I2070,{"Jan";"Feb";"Mar";"Apr";"May";"Jun";"Jul";"Aug";"Sep";"Oct";"Nov";"Dec"},0),H2070),""),"")</f>
        <v/>
      </c>
    </row>
    <row r="2071" spans="1:79" x14ac:dyDescent="0.25">
      <c r="A2071" s="51"/>
      <c r="B2071" s="23" t="s">
        <v>2153</v>
      </c>
      <c r="C2071" s="23" t="s">
        <v>2154</v>
      </c>
      <c r="D2071" s="23"/>
      <c r="E2071" s="26"/>
      <c r="F2071" s="23" t="s">
        <v>2155</v>
      </c>
      <c r="G2071" s="26"/>
      <c r="H2071" s="23" t="s">
        <v>2156</v>
      </c>
      <c r="I2071" s="23" t="s">
        <v>2157</v>
      </c>
      <c r="J2071" s="23" t="s">
        <v>2158</v>
      </c>
      <c r="K2071" s="4"/>
      <c r="L2071" s="51"/>
      <c r="M2071" s="51"/>
      <c r="N2071" s="51"/>
      <c r="O2071" s="51"/>
      <c r="P2071" s="51"/>
      <c r="Q2071" s="4"/>
      <c r="AN2071" s="63" t="s">
        <v>5302</v>
      </c>
      <c r="AZ2071" s="37" t="str">
        <f>IFERROR(IF(COUNTA(H2071,I2071,J2071)=3,DATE(J2071,MATCH(I2071,{"Jan";"Feb";"Mar";"Apr";"May";"Jun";"Jul";"Aug";"Sep";"Oct";"Nov";"Dec"},0),H2071),""),"")</f>
        <v/>
      </c>
    </row>
    <row r="2072" spans="1:79" x14ac:dyDescent="0.25">
      <c r="A2072" s="51"/>
      <c r="B2072" s="90" t="str">
        <f ca="1">BA2072&amp;BB2072&amp;BC2072&amp;BD2072&amp;BE2072&amp;BF2072&amp;BG2072&amp;BH2072&amp;BI2072&amp;BJ2072&amp;BK2072&amp;BL2072&amp;BM2072</f>
        <v/>
      </c>
      <c r="C2072" s="91"/>
      <c r="D2072" s="91"/>
      <c r="E2072" s="91"/>
      <c r="F2072" s="91"/>
      <c r="G2072" s="91"/>
      <c r="H2072" s="91"/>
      <c r="I2072" s="91"/>
      <c r="J2072" s="91"/>
      <c r="K2072" s="91"/>
      <c r="L2072" s="91"/>
      <c r="M2072" s="91"/>
      <c r="N2072" s="91"/>
      <c r="O2072" s="91"/>
      <c r="P2072" s="91"/>
      <c r="Q2072" s="4"/>
      <c r="AN2072" s="63" t="s">
        <v>5303</v>
      </c>
      <c r="AZ2072" s="37" t="str">
        <f>IFERROR(IF(COUNTA(H2072,I2072,J2072)=3,DATE(J2072,MATCH(I2072,{"Jan";"Feb";"Mar";"Apr";"May";"Jun";"Jul";"Aug";"Sep";"Oct";"Nov";"Dec"},0),H2072),""),"")</f>
        <v/>
      </c>
      <c r="BA2072" s="37" t="str">
        <f>IF(AND(C1977="",H2070="",C2070&lt;&gt;""),"Please enter a complete visit or assessment date.  ","")</f>
        <v/>
      </c>
      <c r="BB2072" s="37" t="str">
        <f>IF(C2070="","",IF(AND(COUNTA(C1977,D1977,E1977)&gt;1,COUNTA(C1977,D1977,E1977)&lt;3),"Please enter a complete visit date.  ",IF(COUNTA(C1977,D1977,E1977)=0,"",IF(COUNTIF(AN$2:AN$7306,C1977&amp;D1977&amp;E1977)&gt;0,"","Enter a valid visit date.  "))))</f>
        <v/>
      </c>
      <c r="BC2072" s="37" t="str">
        <f>IF(AND(COUNTA(H2070,I2070,J2070)&gt;1,COUNTA(H2070,I2070,J2070)&lt;3),"Please enter a complete assessment date.  ",IF(COUNTA(H2070,I2070,J2070)=0,"",IF(COUNTIF(AN$2:AN$7306,H2070&amp;I2070&amp;J2070)&gt;0,"","Enter a valid assessment date.  ")))</f>
        <v/>
      </c>
      <c r="BD2072" s="37" t="str">
        <f t="shared" ref="BD2072" si="1019">IF(AND(C2070="",H2070&amp;I2070&amp;H2070&amp;J2070&lt;&gt;""),"Information on this lesion exists, but no evaluation result is entered.  ","")</f>
        <v/>
      </c>
      <c r="BE2072" s="37" t="str">
        <f ca="1">IF(C2070="","",IF(AZ1977="","",IF(AZ1977&gt;NOW(),"Visit date is in the future.  ","")))</f>
        <v/>
      </c>
      <c r="BF2072" s="37" t="str">
        <f t="shared" ref="BF2072" ca="1" si="1020">IF(AZ2070&lt;&gt;"",IF(AZ2070&gt;NOW(),"Assessment date is in the future.  ",""),"")</f>
        <v/>
      </c>
      <c r="BG2072" s="37" t="str">
        <f t="shared" ref="BG2072" si="1021">IF(AND(C2070&lt;&gt;"",F2070&lt;&gt;""),"The result cannot be provided if indicated as Not Done.  ","")</f>
        <v/>
      </c>
      <c r="BH2072" s="37" t="str">
        <f>IF(AZ1977="","",IF(AZ1977&lt;=AZ1971,"Visit date is not after visit or assessment dates in the prior visit.  ",""))</f>
        <v/>
      </c>
      <c r="BI2072" s="37" t="str">
        <f>IF(AZ2070&lt;&gt;"",IF(AZ2070&lt;=AZ1971,"Assessment date is not after visit or assessment dates in the prior visit.  ",""),"")</f>
        <v/>
      </c>
      <c r="BJ2072" s="37" t="str">
        <f>IF(AND(C1974="",OR(C2070&lt;&gt;"",F2070&lt;&gt;"")),"The Visit ID is missing.  ","")</f>
        <v/>
      </c>
      <c r="BK2072" s="37" t="str">
        <f>IF(AND(OR(C2070&lt;&gt;"",F2070&lt;&gt;""),C$108=""),"No V0 lesion information exists for this same lesion (if you are adding a NEW lesion, go to New Lesion section).  ","")</f>
        <v/>
      </c>
      <c r="BM2072" s="37" t="str">
        <f>IF(AND(C2070&lt;&gt;"",COUNTIF(AJ$2:AJ$21,C1974)&gt;1),"Visit ID already used.  ","")</f>
        <v/>
      </c>
      <c r="CA2072" s="37" t="e">
        <f ca="1">IF(BA2072&amp;BB2072&amp;BC2072&amp;BD2072&amp;BE2072&amp;BF2072&amp;BG2072&amp;BH2072&amp;BI2072&amp;BJ2072&amp;BK2072&amp;BL2072&amp;BM2072&amp;BN2072&amp;BO2072&amp;BP2072&amp;BQ2072&amp;BR2072&amp;BS2072&amp;BT2072&amp;BU2072&amp;#REF!&amp;BW2072&amp;BX2072&amp;BY2072&amp;BZ2072&lt;&gt;"","V13Issue","V13Clean")</f>
        <v>#REF!</v>
      </c>
    </row>
    <row r="2073" spans="1:79" x14ac:dyDescent="0.25">
      <c r="A2073" s="51"/>
      <c r="B2073" s="91"/>
      <c r="C2073" s="91"/>
      <c r="D2073" s="91"/>
      <c r="E2073" s="91"/>
      <c r="F2073" s="91"/>
      <c r="G2073" s="91"/>
      <c r="H2073" s="91"/>
      <c r="I2073" s="91"/>
      <c r="J2073" s="91"/>
      <c r="K2073" s="91"/>
      <c r="L2073" s="91"/>
      <c r="M2073" s="91"/>
      <c r="N2073" s="91"/>
      <c r="O2073" s="91"/>
      <c r="P2073" s="91"/>
      <c r="Q2073" s="4"/>
      <c r="AN2073" s="63" t="s">
        <v>5304</v>
      </c>
      <c r="AZ2073" s="37" t="str">
        <f>IFERROR(IF(COUNTA(H2073,I2073,J2073)=3,DATE(J2073,MATCH(I2073,{"Jan";"Feb";"Mar";"Apr";"May";"Jun";"Jul";"Aug";"Sep";"Oct";"Nov";"Dec"},0),H2073),""),"")</f>
        <v/>
      </c>
    </row>
    <row r="2074" spans="1:79" x14ac:dyDescent="0.25">
      <c r="A2074" s="51"/>
      <c r="B2074" s="51"/>
      <c r="C2074" s="51"/>
      <c r="D2074" s="51"/>
      <c r="E2074" s="51"/>
      <c r="F2074" s="51"/>
      <c r="G2074" s="51"/>
      <c r="H2074" s="19"/>
      <c r="I2074" s="4"/>
      <c r="J2074" s="4"/>
      <c r="K2074" s="4"/>
      <c r="L2074" s="51"/>
      <c r="M2074" s="51"/>
      <c r="N2074" s="51"/>
      <c r="O2074" s="51"/>
      <c r="P2074" s="51"/>
      <c r="Q2074" s="4"/>
      <c r="AN2074" s="63" t="s">
        <v>5305</v>
      </c>
      <c r="AZ2074" s="37" t="str">
        <f>IFERROR(IF(COUNTA(H2074,I2074,J2074)=3,DATE(J2074,MATCH(I2074,{"Jan";"Feb";"Mar";"Apr";"May";"Jun";"Jul";"Aug";"Sep";"Oct";"Nov";"Dec"},0),H2074),""),"")</f>
        <v/>
      </c>
    </row>
    <row r="2075" spans="1:79" x14ac:dyDescent="0.25">
      <c r="A2075" s="51"/>
      <c r="B2075" s="51"/>
      <c r="C2075" s="51"/>
      <c r="D2075" s="51"/>
      <c r="E2075" s="51"/>
      <c r="F2075" s="51"/>
      <c r="G2075" s="51"/>
      <c r="H2075" s="19" t="s">
        <v>92</v>
      </c>
      <c r="I2075" s="4"/>
      <c r="J2075" s="4"/>
      <c r="K2075" s="4"/>
      <c r="L2075" s="51"/>
      <c r="M2075" s="51"/>
      <c r="N2075" s="51"/>
      <c r="O2075" s="51"/>
      <c r="P2075" s="51"/>
      <c r="Q2075" s="4"/>
      <c r="AN2075" s="63" t="s">
        <v>5306</v>
      </c>
      <c r="AZ2075" s="37" t="str">
        <f>IFERROR(IF(COUNTA(H2075,I2075,J2075)=3,DATE(J2075,MATCH(I2075,{"Jan";"Feb";"Mar";"Apr";"May";"Jun";"Jul";"Aug";"Sep";"Oct";"Nov";"Dec"},0),H2075),""),"")</f>
        <v/>
      </c>
    </row>
    <row r="2076" spans="1:79" x14ac:dyDescent="0.25">
      <c r="A2076" s="51"/>
      <c r="B2076" s="4"/>
      <c r="C2076" s="25" t="s">
        <v>186</v>
      </c>
      <c r="D2076" s="25"/>
      <c r="E2076" s="25"/>
      <c r="F2076" s="25" t="s">
        <v>315</v>
      </c>
      <c r="G2076" s="4"/>
      <c r="H2076" s="25" t="s">
        <v>47</v>
      </c>
      <c r="I2076" s="25" t="s">
        <v>48</v>
      </c>
      <c r="J2076" s="25" t="s">
        <v>49</v>
      </c>
      <c r="K2076" s="4"/>
      <c r="L2076" s="51"/>
      <c r="M2076" s="51"/>
      <c r="N2076" s="51"/>
      <c r="O2076" s="51"/>
      <c r="P2076" s="51"/>
      <c r="Q2076" s="4"/>
      <c r="AN2076" s="63" t="s">
        <v>5307</v>
      </c>
      <c r="AZ2076" s="37" t="str">
        <f>IFERROR(IF(COUNTA(H2076,I2076,J2076)=3,DATE(J2076,MATCH(I2076,{"Jan";"Feb";"Mar";"Apr";"May";"Jun";"Jul";"Aug";"Sep";"Oct";"Nov";"Dec"},0),H2076),""),"")</f>
        <v/>
      </c>
    </row>
    <row r="2077" spans="1:79" x14ac:dyDescent="0.25">
      <c r="A2077" s="51"/>
      <c r="B2077" s="34" t="str">
        <f xml:space="preserve"> C1974&amp;" Non-Target Lesion (NT6)"</f>
        <v>V13 Non-Target Lesion (NT6)</v>
      </c>
      <c r="C2077" s="74"/>
      <c r="D2077" s="75"/>
      <c r="E2077" s="4"/>
      <c r="F2077" s="17"/>
      <c r="G2077" s="4"/>
      <c r="H2077" s="32"/>
      <c r="I2077" s="32"/>
      <c r="J2077" s="32"/>
      <c r="K2077" s="4"/>
      <c r="L2077" s="51"/>
      <c r="M2077" s="51"/>
      <c r="N2077" s="51"/>
      <c r="O2077" s="51"/>
      <c r="P2077" s="51"/>
      <c r="Q2077" s="4"/>
      <c r="AN2077" s="63" t="s">
        <v>5308</v>
      </c>
      <c r="AZ2077" s="37" t="str">
        <f>IFERROR(IF(COUNTA(H2077,I2077,J2077)=3,DATE(J2077,MATCH(I2077,{"Jan";"Feb";"Mar";"Apr";"May";"Jun";"Jul";"Aug";"Sep";"Oct";"Nov";"Dec"},0),H2077),""),"")</f>
        <v/>
      </c>
    </row>
    <row r="2078" spans="1:79" x14ac:dyDescent="0.25">
      <c r="A2078" s="51"/>
      <c r="B2078" s="23" t="s">
        <v>2159</v>
      </c>
      <c r="C2078" s="23" t="s">
        <v>2160</v>
      </c>
      <c r="D2078" s="23"/>
      <c r="E2078" s="26"/>
      <c r="F2078" s="23" t="s">
        <v>2161</v>
      </c>
      <c r="G2078" s="26"/>
      <c r="H2078" s="23" t="s">
        <v>2162</v>
      </c>
      <c r="I2078" s="23" t="s">
        <v>2163</v>
      </c>
      <c r="J2078" s="23" t="s">
        <v>2164</v>
      </c>
      <c r="K2078" s="4"/>
      <c r="L2078" s="51"/>
      <c r="M2078" s="51"/>
      <c r="N2078" s="51"/>
      <c r="O2078" s="51"/>
      <c r="P2078" s="51"/>
      <c r="Q2078" s="4"/>
      <c r="AN2078" s="63" t="s">
        <v>5309</v>
      </c>
      <c r="AZ2078" s="37" t="str">
        <f>IFERROR(IF(COUNTA(H2078,I2078,J2078)=3,DATE(J2078,MATCH(I2078,{"Jan";"Feb";"Mar";"Apr";"May";"Jun";"Jul";"Aug";"Sep";"Oct";"Nov";"Dec"},0),H2078),""),"")</f>
        <v/>
      </c>
    </row>
    <row r="2079" spans="1:79" x14ac:dyDescent="0.25">
      <c r="A2079" s="51"/>
      <c r="B2079" s="90" t="str">
        <f ca="1">BA2079&amp;BB2079&amp;BC2079&amp;BD2079&amp;BE2079&amp;BF2079&amp;BG2079&amp;BH2079&amp;BI2079&amp;BJ2079&amp;BK2079&amp;BL2079&amp;BM2079</f>
        <v/>
      </c>
      <c r="C2079" s="91"/>
      <c r="D2079" s="91"/>
      <c r="E2079" s="91"/>
      <c r="F2079" s="91"/>
      <c r="G2079" s="91"/>
      <c r="H2079" s="91"/>
      <c r="I2079" s="91"/>
      <c r="J2079" s="91"/>
      <c r="K2079" s="91"/>
      <c r="L2079" s="91"/>
      <c r="M2079" s="91"/>
      <c r="N2079" s="91"/>
      <c r="O2079" s="91"/>
      <c r="P2079" s="91"/>
      <c r="Q2079" s="4"/>
      <c r="AN2079" s="63" t="s">
        <v>5310</v>
      </c>
      <c r="AZ2079" s="37" t="str">
        <f>IFERROR(IF(COUNTA(H2079,I2079,J2079)=3,DATE(J2079,MATCH(I2079,{"Jan";"Feb";"Mar";"Apr";"May";"Jun";"Jul";"Aug";"Sep";"Oct";"Nov";"Dec"},0),H2079),""),"")</f>
        <v/>
      </c>
      <c r="BA2079" s="37" t="str">
        <f>IF(AND(C1977="",H2077="",C2077&lt;&gt;""),"Please enter a complete visit or assessment date.  ","")</f>
        <v/>
      </c>
      <c r="BB2079" s="37" t="str">
        <f>IF(C2077="","",IF(AND(COUNTA(C1977,D1977,E1977)&gt;1,COUNTA(C1977,D1977,E1977)&lt;3),"Please enter a complete visit date.  ",IF(COUNTA(C1977,D1977,E1977)=0,"",IF(COUNTIF(AN$2:AN$7306,C1977&amp;D1977&amp;E1977)&gt;0,"","Enter a valid visit date.  "))))</f>
        <v/>
      </c>
      <c r="BC2079" s="37" t="str">
        <f>IF(AND(COUNTA(H2077,I2077,J2077)&gt;1,COUNTA(H2077,I2077,J2077)&lt;3),"Please enter a complete assessment date.  ",IF(COUNTA(H2077,I2077,J2077)=0,"",IF(COUNTIF(AN$2:AN$7306,H2077&amp;I2077&amp;J2077)&gt;0,"","Enter a valid assessment date.  ")))</f>
        <v/>
      </c>
      <c r="BD2079" s="37" t="str">
        <f t="shared" ref="BD2079" si="1022">IF(AND(C2077="",H2077&amp;I2077&amp;H2077&amp;J2077&lt;&gt;""),"Information on this lesion exists, but no evaluation result is entered.  ","")</f>
        <v/>
      </c>
      <c r="BE2079" s="37" t="str">
        <f ca="1">IF(C2077="","",IF(AZ1977="","",IF(AZ1977&gt;NOW(),"Visit date is in the future.  ","")))</f>
        <v/>
      </c>
      <c r="BF2079" s="37" t="str">
        <f t="shared" ref="BF2079" ca="1" si="1023">IF(AZ2077&lt;&gt;"",IF(AZ2077&gt;NOW(),"Assessment date is in the future.  ",""),"")</f>
        <v/>
      </c>
      <c r="BG2079" s="37" t="str">
        <f t="shared" ref="BG2079" si="1024">IF(AND(C2077&lt;&gt;"",F2077&lt;&gt;""),"The result cannot be provided if indicated as Not Done.  ","")</f>
        <v/>
      </c>
      <c r="BH2079" s="37" t="str">
        <f>IF(AZ1977="","",IF(AZ1977&lt;=AZ1971,"Visit date is not after visit or assessment dates in the prior visit.  ",""))</f>
        <v/>
      </c>
      <c r="BI2079" s="37" t="str">
        <f>IF(AZ2077&lt;&gt;"",IF(AZ2077&lt;=AZ1971,"Assessment date is not after visit or assessment dates in the prior visit.  ",""),"")</f>
        <v/>
      </c>
      <c r="BJ2079" s="37" t="str">
        <f>IF(AND(C1974="",OR(C2077&lt;&gt;"",F2077&lt;&gt;"")),"The Visit ID is missing.  ","")</f>
        <v/>
      </c>
      <c r="BK2079" s="37" t="str">
        <f>IF(AND(OR(C2077&lt;&gt;"",F2077&lt;&gt;""),C$115=""),"No V0 lesion information exists for this same lesion (if you are adding a NEW lesion, go to New Lesion section).  ","")</f>
        <v/>
      </c>
      <c r="BM2079" s="37" t="str">
        <f>IF(AND(C2077&lt;&gt;"",COUNTIF(AJ$2:AJ$21,C1974)&gt;1),"Visit ID already used.  ","")</f>
        <v/>
      </c>
      <c r="CA2079" s="37" t="e">
        <f ca="1">IF(BA2079&amp;BB2079&amp;BC2079&amp;BD2079&amp;BE2079&amp;BF2079&amp;BG2079&amp;BH2079&amp;BI2079&amp;BJ2079&amp;BK2079&amp;BL2079&amp;BM2079&amp;BN2079&amp;BO2079&amp;BP2079&amp;BQ2079&amp;BR2079&amp;BS2079&amp;BT2079&amp;BU2079&amp;#REF!&amp;BW2079&amp;BX2079&amp;BY2079&amp;BZ2079&lt;&gt;"","V13Issue","V13Clean")</f>
        <v>#REF!</v>
      </c>
    </row>
    <row r="2080" spans="1:79" x14ac:dyDescent="0.25">
      <c r="A2080" s="51"/>
      <c r="B2080" s="91"/>
      <c r="C2080" s="91"/>
      <c r="D2080" s="91"/>
      <c r="E2080" s="91"/>
      <c r="F2080" s="91"/>
      <c r="G2080" s="91"/>
      <c r="H2080" s="91"/>
      <c r="I2080" s="91"/>
      <c r="J2080" s="91"/>
      <c r="K2080" s="91"/>
      <c r="L2080" s="91"/>
      <c r="M2080" s="91"/>
      <c r="N2080" s="91"/>
      <c r="O2080" s="91"/>
      <c r="P2080" s="91"/>
      <c r="Q2080" s="4"/>
      <c r="AN2080" s="63" t="s">
        <v>5311</v>
      </c>
      <c r="AZ2080" s="37" t="str">
        <f>IFERROR(IF(COUNTA(H2080,I2080,J2080)=3,DATE(J2080,MATCH(I2080,{"Jan";"Feb";"Mar";"Apr";"May";"Jun";"Jul";"Aug";"Sep";"Oct";"Nov";"Dec"},0),H2080),""),"")</f>
        <v/>
      </c>
    </row>
    <row r="2081" spans="1:79" x14ac:dyDescent="0.25">
      <c r="A2081" s="51"/>
      <c r="B2081" s="51"/>
      <c r="C2081" s="51"/>
      <c r="D2081" s="51"/>
      <c r="E2081" s="51"/>
      <c r="F2081" s="51"/>
      <c r="G2081" s="51"/>
      <c r="H2081" s="19"/>
      <c r="I2081" s="4"/>
      <c r="J2081" s="4"/>
      <c r="K2081" s="4"/>
      <c r="L2081" s="51"/>
      <c r="M2081" s="51"/>
      <c r="N2081" s="51"/>
      <c r="O2081" s="51"/>
      <c r="P2081" s="51"/>
      <c r="Q2081" s="4"/>
      <c r="AN2081" s="63" t="s">
        <v>5312</v>
      </c>
      <c r="AZ2081" s="37" t="str">
        <f>IFERROR(IF(COUNTA(H2081,I2081,J2081)=3,DATE(J2081,MATCH(I2081,{"Jan";"Feb";"Mar";"Apr";"May";"Jun";"Jul";"Aug";"Sep";"Oct";"Nov";"Dec"},0),H2081),""),"")</f>
        <v/>
      </c>
    </row>
    <row r="2082" spans="1:79" x14ac:dyDescent="0.25">
      <c r="A2082" s="51"/>
      <c r="B2082" s="51"/>
      <c r="C2082" s="51"/>
      <c r="D2082" s="51"/>
      <c r="E2082" s="51"/>
      <c r="F2082" s="51"/>
      <c r="G2082" s="51"/>
      <c r="H2082" s="19" t="s">
        <v>92</v>
      </c>
      <c r="I2082" s="4"/>
      <c r="J2082" s="4"/>
      <c r="K2082" s="4"/>
      <c r="L2082" s="51"/>
      <c r="M2082" s="51"/>
      <c r="N2082" s="51"/>
      <c r="O2082" s="51"/>
      <c r="P2082" s="51"/>
      <c r="Q2082" s="4"/>
      <c r="AN2082" s="63" t="s">
        <v>5313</v>
      </c>
      <c r="AZ2082" s="37" t="str">
        <f>IFERROR(IF(COUNTA(H2082,I2082,J2082)=3,DATE(J2082,MATCH(I2082,{"Jan";"Feb";"Mar";"Apr";"May";"Jun";"Jul";"Aug";"Sep";"Oct";"Nov";"Dec"},0),H2082),""),"")</f>
        <v/>
      </c>
    </row>
    <row r="2083" spans="1:79" x14ac:dyDescent="0.25">
      <c r="A2083" s="51"/>
      <c r="B2083" s="4"/>
      <c r="C2083" s="25" t="s">
        <v>186</v>
      </c>
      <c r="D2083" s="25"/>
      <c r="E2083" s="25"/>
      <c r="F2083" s="25" t="s">
        <v>315</v>
      </c>
      <c r="G2083" s="4"/>
      <c r="H2083" s="25" t="s">
        <v>47</v>
      </c>
      <c r="I2083" s="25" t="s">
        <v>48</v>
      </c>
      <c r="J2083" s="25" t="s">
        <v>49</v>
      </c>
      <c r="K2083" s="4"/>
      <c r="L2083" s="51"/>
      <c r="M2083" s="51"/>
      <c r="N2083" s="51"/>
      <c r="O2083" s="51"/>
      <c r="P2083" s="51"/>
      <c r="Q2083" s="4"/>
      <c r="AN2083" s="63" t="s">
        <v>5314</v>
      </c>
      <c r="AZ2083" s="37" t="str">
        <f>IFERROR(IF(COUNTA(H2083,I2083,J2083)=3,DATE(J2083,MATCH(I2083,{"Jan";"Feb";"Mar";"Apr";"May";"Jun";"Jul";"Aug";"Sep";"Oct";"Nov";"Dec"},0),H2083),""),"")</f>
        <v/>
      </c>
    </row>
    <row r="2084" spans="1:79" x14ac:dyDescent="0.25">
      <c r="A2084" s="51"/>
      <c r="B2084" s="34" t="str">
        <f xml:space="preserve"> C1974&amp;" Non-Target Lesion (NT7)"</f>
        <v>V13 Non-Target Lesion (NT7)</v>
      </c>
      <c r="C2084" s="74"/>
      <c r="D2084" s="75"/>
      <c r="E2084" s="4"/>
      <c r="F2084" s="17"/>
      <c r="G2084" s="4"/>
      <c r="H2084" s="32"/>
      <c r="I2084" s="32"/>
      <c r="J2084" s="32"/>
      <c r="K2084" s="4"/>
      <c r="L2084" s="51"/>
      <c r="M2084" s="51"/>
      <c r="N2084" s="51"/>
      <c r="O2084" s="51"/>
      <c r="P2084" s="51"/>
      <c r="Q2084" s="4"/>
      <c r="AN2084" s="63" t="s">
        <v>5315</v>
      </c>
      <c r="AZ2084" s="37" t="str">
        <f>IFERROR(IF(COUNTA(H2084,I2084,J2084)=3,DATE(J2084,MATCH(I2084,{"Jan";"Feb";"Mar";"Apr";"May";"Jun";"Jul";"Aug";"Sep";"Oct";"Nov";"Dec"},0),H2084),""),"")</f>
        <v/>
      </c>
    </row>
    <row r="2085" spans="1:79" x14ac:dyDescent="0.25">
      <c r="A2085" s="51"/>
      <c r="B2085" s="23" t="s">
        <v>2165</v>
      </c>
      <c r="C2085" s="23" t="s">
        <v>2166</v>
      </c>
      <c r="D2085" s="23"/>
      <c r="E2085" s="26"/>
      <c r="F2085" s="23" t="s">
        <v>2167</v>
      </c>
      <c r="G2085" s="26"/>
      <c r="H2085" s="23" t="s">
        <v>2168</v>
      </c>
      <c r="I2085" s="23" t="s">
        <v>2169</v>
      </c>
      <c r="J2085" s="23" t="s">
        <v>2170</v>
      </c>
      <c r="K2085" s="4"/>
      <c r="L2085" s="51"/>
      <c r="M2085" s="51"/>
      <c r="N2085" s="51"/>
      <c r="O2085" s="51"/>
      <c r="P2085" s="51"/>
      <c r="Q2085" s="4"/>
      <c r="AN2085" s="63" t="s">
        <v>5316</v>
      </c>
      <c r="AZ2085" s="37" t="str">
        <f>IFERROR(IF(COUNTA(H2085,I2085,J2085)=3,DATE(J2085,MATCH(I2085,{"Jan";"Feb";"Mar";"Apr";"May";"Jun";"Jul";"Aug";"Sep";"Oct";"Nov";"Dec"},0),H2085),""),"")</f>
        <v/>
      </c>
    </row>
    <row r="2086" spans="1:79" x14ac:dyDescent="0.25">
      <c r="A2086" s="51"/>
      <c r="B2086" s="90" t="str">
        <f ca="1">BA2086&amp;BB2086&amp;BC2086&amp;BD2086&amp;BE2086&amp;BF2086&amp;BG2086&amp;BH2086&amp;BI2086&amp;BJ2086&amp;BK2086&amp;BL2086&amp;BM2086</f>
        <v/>
      </c>
      <c r="C2086" s="91"/>
      <c r="D2086" s="91"/>
      <c r="E2086" s="91"/>
      <c r="F2086" s="91"/>
      <c r="G2086" s="91"/>
      <c r="H2086" s="91"/>
      <c r="I2086" s="91"/>
      <c r="J2086" s="91"/>
      <c r="K2086" s="91"/>
      <c r="L2086" s="91"/>
      <c r="M2086" s="91"/>
      <c r="N2086" s="91"/>
      <c r="O2086" s="91"/>
      <c r="P2086" s="91"/>
      <c r="Q2086" s="4"/>
      <c r="AN2086" s="63" t="s">
        <v>5317</v>
      </c>
      <c r="AZ2086" s="37" t="str">
        <f>IFERROR(IF(COUNTA(H2086,I2086,J2086)=3,DATE(J2086,MATCH(I2086,{"Jan";"Feb";"Mar";"Apr";"May";"Jun";"Jul";"Aug";"Sep";"Oct";"Nov";"Dec"},0),H2086),""),"")</f>
        <v/>
      </c>
      <c r="BA2086" s="37" t="str">
        <f>IF(AND(C1977="",H2084="",C2084&lt;&gt;""),"Please enter a complete visit or assessment date.  ","")</f>
        <v/>
      </c>
      <c r="BB2086" s="37" t="str">
        <f>IF(C2084="","",IF(AND(COUNTA(C1977,D1977,E1977)&gt;1,COUNTA(C1977,D1977,E1977)&lt;3),"Please enter a complete visit date.  ",IF(COUNTA(C1977,D1977,E1977)=0,"",IF(COUNTIF(AN$2:AN$7306,C1977&amp;D1977&amp;E1977)&gt;0,"","Enter a valid visit date.  "))))</f>
        <v/>
      </c>
      <c r="BC2086" s="37" t="str">
        <f>IF(AND(COUNTA(H2084,I2084,J2084)&gt;1,COUNTA(H2084,I2084,J2084)&lt;3),"Please enter a complete assessment date.  ",IF(COUNTA(H2084,I2084,J2084)=0,"",IF(COUNTIF(AN$2:AN$7306,H2084&amp;I2084&amp;J2084)&gt;0,"","Enter a valid assessment date.  ")))</f>
        <v/>
      </c>
      <c r="BD2086" s="37" t="str">
        <f t="shared" ref="BD2086" si="1025">IF(AND(C2084="",H2084&amp;I2084&amp;H2084&amp;J2084&lt;&gt;""),"Information on this lesion exists, but no evaluation result is entered.  ","")</f>
        <v/>
      </c>
      <c r="BE2086" s="37" t="str">
        <f ca="1">IF(C2084="","",IF(AZ1977="","",IF(AZ1977&gt;NOW(),"Visit date is in the future.  ","")))</f>
        <v/>
      </c>
      <c r="BF2086" s="37" t="str">
        <f t="shared" ref="BF2086" ca="1" si="1026">IF(AZ2084&lt;&gt;"",IF(AZ2084&gt;NOW(),"Assessment date is in the future.  ",""),"")</f>
        <v/>
      </c>
      <c r="BG2086" s="37" t="str">
        <f t="shared" ref="BG2086" si="1027">IF(AND(C2084&lt;&gt;"",F2084&lt;&gt;""),"The result cannot be provided if indicated as Not Done.  ","")</f>
        <v/>
      </c>
      <c r="BH2086" s="37" t="str">
        <f>IF(AZ1977="","",IF(AZ1977&lt;=AZ1971,"Visit date is not after visit or assessment dates in the prior visit.  ",""))</f>
        <v/>
      </c>
      <c r="BI2086" s="37" t="str">
        <f>IF(AZ2084&lt;&gt;"",IF(AZ2084&lt;=AZ1971,"Assessment date is not after visit or assessment dates in the prior visit.  ",""),"")</f>
        <v/>
      </c>
      <c r="BJ2086" s="37" t="str">
        <f>IF(AND(C1974="",OR(C2084&lt;&gt;"",F2084&lt;&gt;"")),"The Visit ID is missing.  ","")</f>
        <v/>
      </c>
      <c r="BK2086" s="37" t="str">
        <f>IF(AND(OR(C2084&lt;&gt;"",F2084&lt;&gt;""),C$122=""),"No V0 lesion information exists for this same lesion (if you are adding a NEW lesion, go to New Lesion section).  ","")</f>
        <v/>
      </c>
      <c r="BM2086" s="37" t="str">
        <f>IF(AND(C2084&lt;&gt;"",COUNTIF(AJ$2:AJ$21,C1974)&gt;1),"Visit ID already used.  ","")</f>
        <v/>
      </c>
      <c r="CA2086" s="37" t="e">
        <f ca="1">IF(BA2086&amp;BB2086&amp;BC2086&amp;BD2086&amp;BE2086&amp;BF2086&amp;BG2086&amp;BH2086&amp;BI2086&amp;BJ2086&amp;BK2086&amp;BL2086&amp;BM2086&amp;BN2086&amp;BO2086&amp;BP2086&amp;BQ2086&amp;BR2086&amp;BS2086&amp;BT2086&amp;BU2086&amp;#REF!&amp;BW2086&amp;BX2086&amp;BY2086&amp;BZ2086&lt;&gt;"","V13Issue","V13Clean")</f>
        <v>#REF!</v>
      </c>
    </row>
    <row r="2087" spans="1:79" x14ac:dyDescent="0.25">
      <c r="A2087" s="51"/>
      <c r="B2087" s="91"/>
      <c r="C2087" s="91"/>
      <c r="D2087" s="91"/>
      <c r="E2087" s="91"/>
      <c r="F2087" s="91"/>
      <c r="G2087" s="91"/>
      <c r="H2087" s="91"/>
      <c r="I2087" s="91"/>
      <c r="J2087" s="91"/>
      <c r="K2087" s="91"/>
      <c r="L2087" s="91"/>
      <c r="M2087" s="91"/>
      <c r="N2087" s="91"/>
      <c r="O2087" s="91"/>
      <c r="P2087" s="91"/>
      <c r="Q2087" s="4"/>
      <c r="AN2087" s="63" t="s">
        <v>5318</v>
      </c>
      <c r="AZ2087" s="37" t="str">
        <f>IFERROR(IF(COUNTA(H2087,I2087,J2087)=3,DATE(J2087,MATCH(I2087,{"Jan";"Feb";"Mar";"Apr";"May";"Jun";"Jul";"Aug";"Sep";"Oct";"Nov";"Dec"},0),H2087),""),"")</f>
        <v/>
      </c>
    </row>
    <row r="2088" spans="1:79" x14ac:dyDescent="0.25">
      <c r="A2088" s="51"/>
      <c r="B2088" s="51"/>
      <c r="C2088" s="51"/>
      <c r="D2088" s="51"/>
      <c r="E2088" s="51"/>
      <c r="F2088" s="51"/>
      <c r="G2088" s="51"/>
      <c r="H2088" s="19"/>
      <c r="I2088" s="4"/>
      <c r="J2088" s="4"/>
      <c r="K2088" s="4"/>
      <c r="L2088" s="51"/>
      <c r="M2088" s="51"/>
      <c r="N2088" s="51"/>
      <c r="O2088" s="51"/>
      <c r="P2088" s="51"/>
      <c r="Q2088" s="4"/>
      <c r="AN2088" s="63" t="s">
        <v>5319</v>
      </c>
      <c r="AZ2088" s="37" t="str">
        <f>IFERROR(IF(COUNTA(H2088,I2088,J2088)=3,DATE(J2088,MATCH(I2088,{"Jan";"Feb";"Mar";"Apr";"May";"Jun";"Jul";"Aug";"Sep";"Oct";"Nov";"Dec"},0),H2088),""),"")</f>
        <v/>
      </c>
    </row>
    <row r="2089" spans="1:79" x14ac:dyDescent="0.25">
      <c r="A2089" s="51"/>
      <c r="B2089" s="51"/>
      <c r="C2089" s="51"/>
      <c r="D2089" s="51"/>
      <c r="E2089" s="51"/>
      <c r="F2089" s="51"/>
      <c r="G2089" s="51"/>
      <c r="H2089" s="19" t="s">
        <v>92</v>
      </c>
      <c r="I2089" s="4"/>
      <c r="J2089" s="4"/>
      <c r="K2089" s="4"/>
      <c r="L2089" s="51"/>
      <c r="M2089" s="51"/>
      <c r="N2089" s="51"/>
      <c r="O2089" s="51"/>
      <c r="P2089" s="51"/>
      <c r="Q2089" s="4"/>
      <c r="AN2089" s="63" t="s">
        <v>5320</v>
      </c>
      <c r="AZ2089" s="37" t="str">
        <f>IFERROR(IF(COUNTA(H2089,I2089,J2089)=3,DATE(J2089,MATCH(I2089,{"Jan";"Feb";"Mar";"Apr";"May";"Jun";"Jul";"Aug";"Sep";"Oct";"Nov";"Dec"},0),H2089),""),"")</f>
        <v/>
      </c>
    </row>
    <row r="2090" spans="1:79" x14ac:dyDescent="0.25">
      <c r="A2090" s="51"/>
      <c r="B2090" s="4"/>
      <c r="C2090" s="25" t="s">
        <v>186</v>
      </c>
      <c r="D2090" s="25"/>
      <c r="E2090" s="25"/>
      <c r="F2090" s="25" t="s">
        <v>315</v>
      </c>
      <c r="G2090" s="4"/>
      <c r="H2090" s="25" t="s">
        <v>47</v>
      </c>
      <c r="I2090" s="25" t="s">
        <v>48</v>
      </c>
      <c r="J2090" s="25" t="s">
        <v>49</v>
      </c>
      <c r="K2090" s="4"/>
      <c r="L2090" s="51"/>
      <c r="M2090" s="51"/>
      <c r="N2090" s="51"/>
      <c r="O2090" s="51"/>
      <c r="P2090" s="51"/>
      <c r="Q2090" s="4"/>
      <c r="AN2090" s="63" t="s">
        <v>5321</v>
      </c>
      <c r="AZ2090" s="37" t="str">
        <f>IFERROR(IF(COUNTA(H2090,I2090,J2090)=3,DATE(J2090,MATCH(I2090,{"Jan";"Feb";"Mar";"Apr";"May";"Jun";"Jul";"Aug";"Sep";"Oct";"Nov";"Dec"},0),H2090),""),"")</f>
        <v/>
      </c>
    </row>
    <row r="2091" spans="1:79" x14ac:dyDescent="0.25">
      <c r="A2091" s="51"/>
      <c r="B2091" s="34" t="str">
        <f xml:space="preserve"> C1974&amp;" Non-Target Lesion (NT8)"</f>
        <v>V13 Non-Target Lesion (NT8)</v>
      </c>
      <c r="C2091" s="74"/>
      <c r="D2091" s="75"/>
      <c r="E2091" s="4"/>
      <c r="F2091" s="17"/>
      <c r="G2091" s="4"/>
      <c r="H2091" s="32"/>
      <c r="I2091" s="32"/>
      <c r="J2091" s="32"/>
      <c r="K2091" s="4"/>
      <c r="L2091" s="51"/>
      <c r="M2091" s="51"/>
      <c r="N2091" s="51"/>
      <c r="O2091" s="51"/>
      <c r="P2091" s="51"/>
      <c r="Q2091" s="4"/>
      <c r="AN2091" s="63" t="s">
        <v>5322</v>
      </c>
      <c r="AZ2091" s="37" t="str">
        <f>IFERROR(IF(COUNTA(H2091,I2091,J2091)=3,DATE(J2091,MATCH(I2091,{"Jan";"Feb";"Mar";"Apr";"May";"Jun";"Jul";"Aug";"Sep";"Oct";"Nov";"Dec"},0),H2091),""),"")</f>
        <v/>
      </c>
    </row>
    <row r="2092" spans="1:79" x14ac:dyDescent="0.25">
      <c r="A2092" s="51"/>
      <c r="B2092" s="23" t="s">
        <v>2171</v>
      </c>
      <c r="C2092" s="23" t="s">
        <v>2172</v>
      </c>
      <c r="D2092" s="23"/>
      <c r="E2092" s="26"/>
      <c r="F2092" s="23" t="s">
        <v>2173</v>
      </c>
      <c r="G2092" s="26"/>
      <c r="H2092" s="23" t="s">
        <v>2174</v>
      </c>
      <c r="I2092" s="23" t="s">
        <v>2175</v>
      </c>
      <c r="J2092" s="23" t="s">
        <v>2176</v>
      </c>
      <c r="K2092" s="4"/>
      <c r="L2092" s="51"/>
      <c r="M2092" s="51"/>
      <c r="N2092" s="51"/>
      <c r="O2092" s="51"/>
      <c r="P2092" s="51"/>
      <c r="Q2092" s="4"/>
      <c r="AN2092" s="63" t="s">
        <v>5323</v>
      </c>
      <c r="AZ2092" s="37" t="str">
        <f>IFERROR(IF(COUNTA(H2092,I2092,J2092)=3,DATE(J2092,MATCH(I2092,{"Jan";"Feb";"Mar";"Apr";"May";"Jun";"Jul";"Aug";"Sep";"Oct";"Nov";"Dec"},0),H2092),""),"")</f>
        <v/>
      </c>
    </row>
    <row r="2093" spans="1:79" x14ac:dyDescent="0.25">
      <c r="A2093" s="51"/>
      <c r="B2093" s="90" t="str">
        <f ca="1">BA2093&amp;BB2093&amp;BC2093&amp;BD2093&amp;BE2093&amp;BF2093&amp;BG2093&amp;BH2093&amp;BI2093&amp;BJ2093&amp;BK2093&amp;BL2093&amp;BM2093</f>
        <v/>
      </c>
      <c r="C2093" s="91"/>
      <c r="D2093" s="91"/>
      <c r="E2093" s="91"/>
      <c r="F2093" s="91"/>
      <c r="G2093" s="91"/>
      <c r="H2093" s="91"/>
      <c r="I2093" s="91"/>
      <c r="J2093" s="91"/>
      <c r="K2093" s="91"/>
      <c r="L2093" s="91"/>
      <c r="M2093" s="91"/>
      <c r="N2093" s="91"/>
      <c r="O2093" s="91"/>
      <c r="P2093" s="91"/>
      <c r="Q2093" s="4"/>
      <c r="AN2093" s="63" t="s">
        <v>5324</v>
      </c>
      <c r="AZ2093" s="37" t="str">
        <f>IFERROR(IF(COUNTA(H2093,I2093,J2093)=3,DATE(J2093,MATCH(I2093,{"Jan";"Feb";"Mar";"Apr";"May";"Jun";"Jul";"Aug";"Sep";"Oct";"Nov";"Dec"},0),H2093),""),"")</f>
        <v/>
      </c>
      <c r="BA2093" s="37" t="str">
        <f>IF(AND(C1977="",H2091="",C2091&lt;&gt;""),"Please enter a complete visit or assessment date.  ","")</f>
        <v/>
      </c>
      <c r="BB2093" s="37" t="str">
        <f>IF(C2091="","",IF(AND(COUNTA(C1977,D1977,E1977)&gt;1,COUNTA(C1977,D1977,E1977)&lt;3),"Please enter a complete visit date.  ",IF(COUNTA(C1977,D1977,E1977)=0,"",IF(COUNTIF(AN$2:AN$7306,C1977&amp;D1977&amp;E1977)&gt;0,"","Enter a valid visit date.  "))))</f>
        <v/>
      </c>
      <c r="BC2093" s="37" t="str">
        <f>IF(AND(COUNTA(H2091,I2091,J2091)&gt;1,COUNTA(H2091,I2091,J2091)&lt;3),"Please enter a complete assessment date.  ",IF(COUNTA(H2091,I2091,J2091)=0,"",IF(COUNTIF(AN$2:AN$7306,H2091&amp;I2091&amp;J2091)&gt;0,"","Enter a valid assessment date.  ")))</f>
        <v/>
      </c>
      <c r="BD2093" s="37" t="str">
        <f t="shared" ref="BD2093" si="1028">IF(AND(C2091="",H2091&amp;I2091&amp;H2091&amp;J2091&lt;&gt;""),"Information on this lesion exists, but no evaluation result is entered.  ","")</f>
        <v/>
      </c>
      <c r="BE2093" s="37" t="str">
        <f ca="1">IF(C2091="","",IF(AZ1977="","",IF(AZ1977&gt;NOW(),"Visit date is in the future.  ","")))</f>
        <v/>
      </c>
      <c r="BF2093" s="37" t="str">
        <f t="shared" ref="BF2093" ca="1" si="1029">IF(AZ2091&lt;&gt;"",IF(AZ2091&gt;NOW(),"Assessment date is in the future.  ",""),"")</f>
        <v/>
      </c>
      <c r="BG2093" s="37" t="str">
        <f t="shared" ref="BG2093" si="1030">IF(AND(C2091&lt;&gt;"",F2091&lt;&gt;""),"The result cannot be provided if indicated as Not Done.  ","")</f>
        <v/>
      </c>
      <c r="BH2093" s="37" t="str">
        <f>IF(AZ1977="","",IF(AZ1977&lt;=AZ1971,"Visit date is not after visit or assessment dates in the prior visit.  ",""))</f>
        <v/>
      </c>
      <c r="BI2093" s="37" t="str">
        <f>IF(AZ2091&lt;&gt;"",IF(AZ2091&lt;=AZ1971,"Assessment date is not after visit or assessment dates in the prior visit.  ",""),"")</f>
        <v/>
      </c>
      <c r="BJ2093" s="37" t="str">
        <f>IF(AND(C1974="",OR(C2091&lt;&gt;"",F2091&lt;&gt;"")),"The Visit ID is missing.  ","")</f>
        <v/>
      </c>
      <c r="BK2093" s="37" t="str">
        <f>IF(AND(OR(C2091&lt;&gt;"",F2091&lt;&gt;""),C$129=""),"No V0 lesion information exists for this same lesion (if you are adding a NEW lesion, go to New Lesion section).  ","")</f>
        <v/>
      </c>
      <c r="BM2093" s="37" t="str">
        <f>IF(AND(C2091&lt;&gt;"",COUNTIF(AJ$2:AJ$21,C1974)&gt;1),"Visit ID already used.  ","")</f>
        <v/>
      </c>
      <c r="CA2093" s="37" t="e">
        <f ca="1">IF(BA2093&amp;BB2093&amp;BC2093&amp;BD2093&amp;BE2093&amp;BF2093&amp;BG2093&amp;BH2093&amp;BI2093&amp;BJ2093&amp;BK2093&amp;BL2093&amp;BM2093&amp;BN2093&amp;BO2093&amp;BP2093&amp;BQ2093&amp;BR2093&amp;BS2093&amp;BT2093&amp;BU2093&amp;#REF!&amp;BW2093&amp;BX2093&amp;BY2093&amp;BZ2093&lt;&gt;"","V13Issue","V13Clean")</f>
        <v>#REF!</v>
      </c>
    </row>
    <row r="2094" spans="1:79" x14ac:dyDescent="0.25">
      <c r="A2094" s="51"/>
      <c r="B2094" s="91"/>
      <c r="C2094" s="91"/>
      <c r="D2094" s="91"/>
      <c r="E2094" s="91"/>
      <c r="F2094" s="91"/>
      <c r="G2094" s="91"/>
      <c r="H2094" s="91"/>
      <c r="I2094" s="91"/>
      <c r="J2094" s="91"/>
      <c r="K2094" s="91"/>
      <c r="L2094" s="91"/>
      <c r="M2094" s="91"/>
      <c r="N2094" s="91"/>
      <c r="O2094" s="91"/>
      <c r="P2094" s="91"/>
      <c r="Q2094" s="4"/>
      <c r="AN2094" s="63" t="s">
        <v>5325</v>
      </c>
      <c r="AZ2094" s="37" t="str">
        <f>IFERROR(IF(COUNTA(H2094,I2094,J2094)=3,DATE(J2094,MATCH(I2094,{"Jan";"Feb";"Mar";"Apr";"May";"Jun";"Jul";"Aug";"Sep";"Oct";"Nov";"Dec"},0),H2094),""),"")</f>
        <v/>
      </c>
    </row>
    <row r="2095" spans="1:79" x14ac:dyDescent="0.25">
      <c r="A2095" s="51"/>
      <c r="B2095" s="51"/>
      <c r="C2095" s="51"/>
      <c r="D2095" s="51"/>
      <c r="E2095" s="51"/>
      <c r="F2095" s="51"/>
      <c r="G2095" s="51"/>
      <c r="H2095" s="19"/>
      <c r="I2095" s="4"/>
      <c r="J2095" s="4"/>
      <c r="K2095" s="4"/>
      <c r="L2095" s="51"/>
      <c r="M2095" s="51"/>
      <c r="N2095" s="51"/>
      <c r="O2095" s="51"/>
      <c r="P2095" s="51"/>
      <c r="Q2095" s="4"/>
      <c r="AN2095" s="63" t="s">
        <v>5326</v>
      </c>
      <c r="AZ2095" s="37" t="str">
        <f>IFERROR(IF(COUNTA(H2095,I2095,J2095)=3,DATE(J2095,MATCH(I2095,{"Jan";"Feb";"Mar";"Apr";"May";"Jun";"Jul";"Aug";"Sep";"Oct";"Nov";"Dec"},0),H2095),""),"")</f>
        <v/>
      </c>
    </row>
    <row r="2096" spans="1:79" x14ac:dyDescent="0.25">
      <c r="A2096" s="51"/>
      <c r="B2096" s="51"/>
      <c r="C2096" s="51"/>
      <c r="D2096" s="51"/>
      <c r="E2096" s="51"/>
      <c r="F2096" s="51"/>
      <c r="G2096" s="51"/>
      <c r="H2096" s="19" t="s">
        <v>92</v>
      </c>
      <c r="I2096" s="4"/>
      <c r="J2096" s="4"/>
      <c r="K2096" s="4"/>
      <c r="L2096" s="51"/>
      <c r="M2096" s="51"/>
      <c r="N2096" s="51"/>
      <c r="O2096" s="51"/>
      <c r="P2096" s="51"/>
      <c r="Q2096" s="4"/>
      <c r="AN2096" s="63" t="s">
        <v>5327</v>
      </c>
      <c r="AZ2096" s="37" t="str">
        <f>IFERROR(IF(COUNTA(H2096,I2096,J2096)=3,DATE(J2096,MATCH(I2096,{"Jan";"Feb";"Mar";"Apr";"May";"Jun";"Jul";"Aug";"Sep";"Oct";"Nov";"Dec"},0),H2096),""),"")</f>
        <v/>
      </c>
    </row>
    <row r="2097" spans="1:79" x14ac:dyDescent="0.25">
      <c r="A2097" s="51"/>
      <c r="B2097" s="4"/>
      <c r="C2097" s="25" t="s">
        <v>186</v>
      </c>
      <c r="D2097" s="25"/>
      <c r="E2097" s="25"/>
      <c r="F2097" s="25" t="s">
        <v>315</v>
      </c>
      <c r="G2097" s="4"/>
      <c r="H2097" s="25" t="s">
        <v>47</v>
      </c>
      <c r="I2097" s="25" t="s">
        <v>48</v>
      </c>
      <c r="J2097" s="25" t="s">
        <v>49</v>
      </c>
      <c r="K2097" s="4"/>
      <c r="L2097" s="51"/>
      <c r="M2097" s="51"/>
      <c r="N2097" s="51"/>
      <c r="O2097" s="51"/>
      <c r="P2097" s="51"/>
      <c r="Q2097" s="4"/>
      <c r="AN2097" s="63" t="s">
        <v>5328</v>
      </c>
      <c r="AZ2097" s="37" t="str">
        <f>IFERROR(IF(COUNTA(H2097,I2097,J2097)=3,DATE(J2097,MATCH(I2097,{"Jan";"Feb";"Mar";"Apr";"May";"Jun";"Jul";"Aug";"Sep";"Oct";"Nov";"Dec"},0),H2097),""),"")</f>
        <v/>
      </c>
    </row>
    <row r="2098" spans="1:79" x14ac:dyDescent="0.25">
      <c r="A2098" s="51"/>
      <c r="B2098" s="34" t="str">
        <f xml:space="preserve"> C1974&amp;" Non-Target Lesion (NT9)"</f>
        <v>V13 Non-Target Lesion (NT9)</v>
      </c>
      <c r="C2098" s="74"/>
      <c r="D2098" s="75"/>
      <c r="E2098" s="4"/>
      <c r="F2098" s="17"/>
      <c r="G2098" s="4"/>
      <c r="H2098" s="32"/>
      <c r="I2098" s="32"/>
      <c r="J2098" s="32"/>
      <c r="K2098" s="4"/>
      <c r="L2098" s="51"/>
      <c r="M2098" s="51"/>
      <c r="N2098" s="51"/>
      <c r="O2098" s="51"/>
      <c r="P2098" s="51"/>
      <c r="Q2098" s="4"/>
      <c r="AN2098" s="63" t="s">
        <v>5329</v>
      </c>
      <c r="AZ2098" s="37" t="str">
        <f>IFERROR(IF(COUNTA(H2098,I2098,J2098)=3,DATE(J2098,MATCH(I2098,{"Jan";"Feb";"Mar";"Apr";"May";"Jun";"Jul";"Aug";"Sep";"Oct";"Nov";"Dec"},0),H2098),""),"")</f>
        <v/>
      </c>
    </row>
    <row r="2099" spans="1:79" x14ac:dyDescent="0.25">
      <c r="A2099" s="51"/>
      <c r="B2099" s="23" t="s">
        <v>2177</v>
      </c>
      <c r="C2099" s="23" t="s">
        <v>2178</v>
      </c>
      <c r="D2099" s="23"/>
      <c r="E2099" s="26"/>
      <c r="F2099" s="23" t="s">
        <v>2179</v>
      </c>
      <c r="G2099" s="26"/>
      <c r="H2099" s="23" t="s">
        <v>2180</v>
      </c>
      <c r="I2099" s="23" t="s">
        <v>2181</v>
      </c>
      <c r="J2099" s="23" t="s">
        <v>2182</v>
      </c>
      <c r="K2099" s="4"/>
      <c r="L2099" s="51"/>
      <c r="M2099" s="51"/>
      <c r="N2099" s="51"/>
      <c r="O2099" s="51"/>
      <c r="P2099" s="51"/>
      <c r="Q2099" s="4"/>
      <c r="AN2099" s="63" t="s">
        <v>5330</v>
      </c>
      <c r="AZ2099" s="37" t="str">
        <f>IFERROR(IF(COUNTA(H2099,I2099,J2099)=3,DATE(J2099,MATCH(I2099,{"Jan";"Feb";"Mar";"Apr";"May";"Jun";"Jul";"Aug";"Sep";"Oct";"Nov";"Dec"},0),H2099),""),"")</f>
        <v/>
      </c>
    </row>
    <row r="2100" spans="1:79" x14ac:dyDescent="0.25">
      <c r="A2100" s="51"/>
      <c r="B2100" s="90" t="str">
        <f ca="1">BA2100&amp;BB2100&amp;BC2100&amp;BD2100&amp;BE2100&amp;BF2100&amp;BG2100&amp;BH2100&amp;BI2100&amp;BJ2100&amp;BK2100&amp;BL2100&amp;BM2100</f>
        <v/>
      </c>
      <c r="C2100" s="91"/>
      <c r="D2100" s="91"/>
      <c r="E2100" s="91"/>
      <c r="F2100" s="91"/>
      <c r="G2100" s="91"/>
      <c r="H2100" s="91"/>
      <c r="I2100" s="91"/>
      <c r="J2100" s="91"/>
      <c r="K2100" s="91"/>
      <c r="L2100" s="91"/>
      <c r="M2100" s="91"/>
      <c r="N2100" s="91"/>
      <c r="O2100" s="91"/>
      <c r="P2100" s="91"/>
      <c r="Q2100" s="4"/>
      <c r="AN2100" s="63" t="s">
        <v>5331</v>
      </c>
      <c r="AZ2100" s="37" t="str">
        <f>IFERROR(IF(COUNTA(H2100,I2100,J2100)=3,DATE(J2100,MATCH(I2100,{"Jan";"Feb";"Mar";"Apr";"May";"Jun";"Jul";"Aug";"Sep";"Oct";"Nov";"Dec"},0),H2100),""),"")</f>
        <v/>
      </c>
      <c r="BA2100" s="37" t="str">
        <f>IF(AND(C1977="",H2098="",C2098&lt;&gt;""),"Please enter a complete visit or assessment date.  ","")</f>
        <v/>
      </c>
      <c r="BB2100" s="37" t="str">
        <f>IF(C2098="","",IF(AND(COUNTA(C1977,D1977,E1977)&gt;1,COUNTA(C1977,D1977,E1977)&lt;3),"Please enter a complete visit date.  ",IF(COUNTA(C1977,D1977,E1977)=0,"",IF(COUNTIF(AN$2:AN$7306,C1977&amp;D1977&amp;E1977)&gt;0,"","Enter a valid visit date.  "))))</f>
        <v/>
      </c>
      <c r="BC2100" s="37" t="str">
        <f>IF(AND(COUNTA(H2098,I2098,J2098)&gt;1,COUNTA(H2098,I2098,J2098)&lt;3),"Please enter a complete assessment date.  ",IF(COUNTA(H2098,I2098,J2098)=0,"",IF(COUNTIF(AN$2:AN$7306,H2098&amp;I2098&amp;J2098)&gt;0,"","Enter a valid assessment date.  ")))</f>
        <v/>
      </c>
      <c r="BD2100" s="37" t="str">
        <f t="shared" ref="BD2100" si="1031">IF(AND(C2098="",H2098&amp;I2098&amp;H2098&amp;J2098&lt;&gt;""),"Information on this lesion exists, but no evaluation result is entered.  ","")</f>
        <v/>
      </c>
      <c r="BE2100" s="37" t="str">
        <f ca="1">IF(C2098="","",IF(AZ1977="","",IF(AZ1977&gt;NOW(),"Visit date is in the future.  ","")))</f>
        <v/>
      </c>
      <c r="BF2100" s="37" t="str">
        <f t="shared" ref="BF2100" ca="1" si="1032">IF(AZ2098&lt;&gt;"",IF(AZ2098&gt;NOW(),"Assessment date is in the future.  ",""),"")</f>
        <v/>
      </c>
      <c r="BG2100" s="37" t="str">
        <f t="shared" ref="BG2100" si="1033">IF(AND(C2098&lt;&gt;"",F2098&lt;&gt;""),"The result cannot be provided if indicated as Not Done.  ","")</f>
        <v/>
      </c>
      <c r="BH2100" s="37" t="str">
        <f>IF(AZ1977="","",IF(AZ1977&lt;=AZ1971,"Visit date is not after visit or assessment dates in the prior visit.  ",""))</f>
        <v/>
      </c>
      <c r="BI2100" s="37" t="str">
        <f>IF(AZ2098&lt;&gt;"",IF(AZ2098&lt;=AZ1971,"Assessment date is not after visit or assessment dates in the prior visit.  ",""),"")</f>
        <v/>
      </c>
      <c r="BJ2100" s="37" t="str">
        <f>IF(AND(C1974="",OR(C2098&lt;&gt;"",F2098&lt;&gt;"")),"The Visit ID is missing.  ","")</f>
        <v/>
      </c>
      <c r="BK2100" s="37" t="str">
        <f>IF(AND(OR(C2098&lt;&gt;"",F2098&lt;&gt;""),C$136=""),"No V0 lesion information exists for this same lesion (if you are adding a NEW lesion, go to New Lesion section).  ","")</f>
        <v/>
      </c>
      <c r="BM2100" s="37" t="str">
        <f>IF(AND(C2098&lt;&gt;"",COUNTIF(AJ$2:AJ$21,C1974)&gt;1),"Visit ID already used.  ","")</f>
        <v/>
      </c>
      <c r="CA2100" s="37" t="str">
        <f ca="1">IF(BA2100&amp;BB2100&amp;BC2100&amp;BD2100&amp;BE2100&amp;BF2100&amp;BG2100&amp;BH2100&amp;BI2100&amp;BJ2100&amp;BK2100&amp;BL2100&amp;BM2100&amp;BN2100&amp;BO2100&amp;BP2100&amp;BQ2100&amp;BR2100&amp;BS2100&amp;BT2100&amp;BU2100&amp;BV2000&amp;BW2100&amp;BX2100&amp;BY2100&amp;BZ2100&lt;&gt;"","V13Issue","V13Clean")</f>
        <v>V13Clean</v>
      </c>
    </row>
    <row r="2101" spans="1:79" x14ac:dyDescent="0.25">
      <c r="A2101" s="51"/>
      <c r="B2101" s="91"/>
      <c r="C2101" s="91"/>
      <c r="D2101" s="91"/>
      <c r="E2101" s="91"/>
      <c r="F2101" s="91"/>
      <c r="G2101" s="91"/>
      <c r="H2101" s="91"/>
      <c r="I2101" s="91"/>
      <c r="J2101" s="91"/>
      <c r="K2101" s="91"/>
      <c r="L2101" s="91"/>
      <c r="M2101" s="91"/>
      <c r="N2101" s="91"/>
      <c r="O2101" s="91"/>
      <c r="P2101" s="91"/>
      <c r="Q2101" s="4"/>
      <c r="AN2101" s="63" t="s">
        <v>5332</v>
      </c>
      <c r="AZ2101" s="37" t="str">
        <f>IFERROR(IF(COUNTA(H2101,I2101,J2101)=3,DATE(J2101,MATCH(I2101,{"Jan";"Feb";"Mar";"Apr";"May";"Jun";"Jul";"Aug";"Sep";"Oct";"Nov";"Dec"},0),H2101),""),"")</f>
        <v/>
      </c>
    </row>
    <row r="2102" spans="1:79" x14ac:dyDescent="0.25">
      <c r="A2102" s="51"/>
      <c r="B2102" s="51"/>
      <c r="C2102" s="51"/>
      <c r="D2102" s="51"/>
      <c r="E2102" s="51"/>
      <c r="F2102" s="51"/>
      <c r="G2102" s="51"/>
      <c r="H2102" s="19"/>
      <c r="I2102" s="4"/>
      <c r="J2102" s="4"/>
      <c r="K2102" s="4"/>
      <c r="L2102" s="51"/>
      <c r="M2102" s="51"/>
      <c r="N2102" s="51"/>
      <c r="O2102" s="51"/>
      <c r="P2102" s="51"/>
      <c r="Q2102" s="4"/>
      <c r="AN2102" s="63" t="s">
        <v>5333</v>
      </c>
      <c r="AZ2102" s="37" t="str">
        <f>IFERROR(IF(COUNTA(H2102,I2102,J2102)=3,DATE(J2102,MATCH(I2102,{"Jan";"Feb";"Mar";"Apr";"May";"Jun";"Jul";"Aug";"Sep";"Oct";"Nov";"Dec"},0),H2102),""),"")</f>
        <v/>
      </c>
    </row>
    <row r="2103" spans="1:79" x14ac:dyDescent="0.25">
      <c r="A2103" s="51"/>
      <c r="B2103" s="51"/>
      <c r="C2103" s="51"/>
      <c r="D2103" s="51"/>
      <c r="E2103" s="51"/>
      <c r="F2103" s="51"/>
      <c r="G2103" s="51"/>
      <c r="H2103" s="19" t="s">
        <v>92</v>
      </c>
      <c r="I2103" s="4"/>
      <c r="J2103" s="4"/>
      <c r="K2103" s="4"/>
      <c r="L2103" s="51"/>
      <c r="M2103" s="51"/>
      <c r="N2103" s="51"/>
      <c r="O2103" s="51"/>
      <c r="P2103" s="51"/>
      <c r="Q2103" s="4"/>
      <c r="AN2103" s="63" t="s">
        <v>5334</v>
      </c>
      <c r="AZ2103" s="37" t="str">
        <f>IFERROR(IF(COUNTA(H2103,I2103,J2103)=3,DATE(J2103,MATCH(I2103,{"Jan";"Feb";"Mar";"Apr";"May";"Jun";"Jul";"Aug";"Sep";"Oct";"Nov";"Dec"},0),H2103),""),"")</f>
        <v/>
      </c>
    </row>
    <row r="2104" spans="1:79" x14ac:dyDescent="0.25">
      <c r="A2104" s="51"/>
      <c r="B2104" s="4"/>
      <c r="C2104" s="25" t="s">
        <v>186</v>
      </c>
      <c r="D2104" s="25"/>
      <c r="E2104" s="25"/>
      <c r="F2104" s="25" t="s">
        <v>315</v>
      </c>
      <c r="G2104" s="4"/>
      <c r="H2104" s="25" t="s">
        <v>47</v>
      </c>
      <c r="I2104" s="25" t="s">
        <v>48</v>
      </c>
      <c r="J2104" s="25" t="s">
        <v>49</v>
      </c>
      <c r="K2104" s="4"/>
      <c r="L2104" s="51"/>
      <c r="M2104" s="51"/>
      <c r="N2104" s="51"/>
      <c r="O2104" s="4"/>
      <c r="P2104" s="4"/>
      <c r="Q2104" s="4"/>
      <c r="AN2104" s="63" t="s">
        <v>5335</v>
      </c>
      <c r="AZ2104" s="37" t="str">
        <f>IFERROR(IF(COUNTA(H2104,I2104,J2104)=3,DATE(J2104,MATCH(I2104,{"Jan";"Feb";"Mar";"Apr";"May";"Jun";"Jul";"Aug";"Sep";"Oct";"Nov";"Dec"},0),H2104),""),"")</f>
        <v/>
      </c>
    </row>
    <row r="2105" spans="1:79" x14ac:dyDescent="0.25">
      <c r="A2105" s="51"/>
      <c r="B2105" s="34" t="str">
        <f xml:space="preserve"> C1974&amp;" Non-Target Lesion (NT10)"</f>
        <v>V13 Non-Target Lesion (NT10)</v>
      </c>
      <c r="C2105" s="74"/>
      <c r="D2105" s="75"/>
      <c r="E2105" s="4"/>
      <c r="F2105" s="17"/>
      <c r="G2105" s="4"/>
      <c r="H2105" s="32"/>
      <c r="I2105" s="32"/>
      <c r="J2105" s="32"/>
      <c r="K2105" s="4"/>
      <c r="L2105" s="51"/>
      <c r="M2105" s="51"/>
      <c r="N2105" s="51"/>
      <c r="O2105" s="4"/>
      <c r="P2105" s="4"/>
      <c r="Q2105" s="4"/>
      <c r="AN2105" s="63" t="s">
        <v>5336</v>
      </c>
      <c r="AZ2105" s="37" t="str">
        <f>IFERROR(IF(COUNTA(H2105,I2105,J2105)=3,DATE(J2105,MATCH(I2105,{"Jan";"Feb";"Mar";"Apr";"May";"Jun";"Jul";"Aug";"Sep";"Oct";"Nov";"Dec"},0),H2105),""),"")</f>
        <v/>
      </c>
    </row>
    <row r="2106" spans="1:79" x14ac:dyDescent="0.25">
      <c r="A2106" s="51"/>
      <c r="B2106" s="23" t="s">
        <v>2183</v>
      </c>
      <c r="C2106" s="23" t="s">
        <v>2184</v>
      </c>
      <c r="D2106" s="23"/>
      <c r="E2106" s="26"/>
      <c r="F2106" s="23" t="s">
        <v>2185</v>
      </c>
      <c r="G2106" s="26"/>
      <c r="H2106" s="23" t="s">
        <v>2186</v>
      </c>
      <c r="I2106" s="23" t="s">
        <v>2187</v>
      </c>
      <c r="J2106" s="23" t="s">
        <v>2188</v>
      </c>
      <c r="K2106" s="4"/>
      <c r="L2106" s="51"/>
      <c r="M2106" s="51"/>
      <c r="N2106" s="51"/>
      <c r="O2106" s="4"/>
      <c r="P2106" s="4"/>
      <c r="Q2106" s="4"/>
      <c r="AN2106" s="63" t="s">
        <v>5337</v>
      </c>
      <c r="AZ2106" s="37" t="str">
        <f>IFERROR(IF(COUNTA(H2106,I2106,J2106)=3,DATE(J2106,MATCH(I2106,{"Jan";"Feb";"Mar";"Apr";"May";"Jun";"Jul";"Aug";"Sep";"Oct";"Nov";"Dec"},0),H2106),""),"")</f>
        <v/>
      </c>
    </row>
    <row r="2107" spans="1:79" x14ac:dyDescent="0.25">
      <c r="A2107" s="51"/>
      <c r="B2107" s="90" t="str">
        <f ca="1">BA2107&amp;BB2107&amp;BC2107&amp;BD2107&amp;BE2107&amp;BF2107&amp;BG2107&amp;BH2107&amp;BI2107&amp;BJ2107&amp;BK2107&amp;BL2107&amp;BM2107</f>
        <v/>
      </c>
      <c r="C2107" s="91"/>
      <c r="D2107" s="91"/>
      <c r="E2107" s="91"/>
      <c r="F2107" s="91"/>
      <c r="G2107" s="91"/>
      <c r="H2107" s="91"/>
      <c r="I2107" s="91"/>
      <c r="J2107" s="91"/>
      <c r="K2107" s="91"/>
      <c r="L2107" s="91"/>
      <c r="M2107" s="91"/>
      <c r="N2107" s="91"/>
      <c r="O2107" s="91"/>
      <c r="P2107" s="91"/>
      <c r="Q2107" s="4"/>
      <c r="AN2107" s="63" t="s">
        <v>5338</v>
      </c>
      <c r="AZ2107" s="37" t="str">
        <f>IFERROR(IF(COUNTA(H2107,I2107,J2107)=3,DATE(J2107,MATCH(I2107,{"Jan";"Feb";"Mar";"Apr";"May";"Jun";"Jul";"Aug";"Sep";"Oct";"Nov";"Dec"},0),H2107),""),"")</f>
        <v/>
      </c>
      <c r="BA2107" s="37" t="str">
        <f>IF(AND(C1977="",H2105="",C2105&lt;&gt;""),"Please enter a complete visit or assessment date.  ","")</f>
        <v/>
      </c>
      <c r="BB2107" s="37" t="str">
        <f>IF(C2105="","",IF(AND(COUNTA(C1977,D1977,E1977)&gt;1,COUNTA(C1977,D1977,E1977)&lt;3),"Please enter a complete visit date.  ",IF(COUNTA(C1977,D1977,E1977)=0,"",IF(COUNTIF(AN$2:AN$7306,C1977&amp;D1977&amp;E1977)&gt;0,"","Enter a valid visit date.  "))))</f>
        <v/>
      </c>
      <c r="BC2107" s="37" t="str">
        <f>IF(AND(COUNTA(H2105,I2105,J2105)&gt;1,COUNTA(H2105,I2105,J2105)&lt;3),"Please enter a complete assessment date.  ",IF(COUNTA(H2105,I2105,J2105)=0,"",IF(COUNTIF(AN$2:AN$7306,H2105&amp;I2105&amp;J2105)&gt;0,"","Enter a valid assessment date.  ")))</f>
        <v/>
      </c>
      <c r="BD2107" s="37" t="str">
        <f t="shared" ref="BD2107" si="1034">IF(AND(C2105="",H2105&amp;I2105&amp;H2105&amp;J2105&lt;&gt;""),"Information on this lesion exists, but no evaluation result is entered.  ","")</f>
        <v/>
      </c>
      <c r="BE2107" s="37" t="str">
        <f ca="1">IF(C2105="","",IF(AZ1977="","",IF(AZ1977&gt;NOW(),"Visit date is in the future.  ","")))</f>
        <v/>
      </c>
      <c r="BF2107" s="37" t="str">
        <f t="shared" ref="BF2107" ca="1" si="1035">IF(AZ2105&lt;&gt;"",IF(AZ2105&gt;NOW(),"Assessment date is in the future.  ",""),"")</f>
        <v/>
      </c>
      <c r="BG2107" s="37" t="str">
        <f t="shared" ref="BG2107" si="1036">IF(AND(C2105&lt;&gt;"",F2105&lt;&gt;""),"The result cannot be provided if indicated as Not Done.  ","")</f>
        <v/>
      </c>
      <c r="BH2107" s="37" t="str">
        <f>IF(AZ1977="","",IF(AZ1977&lt;=AZ1971,"Visit date is not after visit or assessment dates in the prior visit.  ",""))</f>
        <v/>
      </c>
      <c r="BI2107" s="37" t="str">
        <f>IF(AZ2105&lt;&gt;"",IF(AZ2105&lt;=AZ1971,"Assessment date is not after visit or assessment dates in the prior visit.  ",""),"")</f>
        <v/>
      </c>
      <c r="BJ2107" s="37" t="str">
        <f>IF(AND(C1974="",OR(C2105&lt;&gt;"",F2105&lt;&gt;"")),"The Visit ID is missing.  ","")</f>
        <v/>
      </c>
      <c r="BK2107" s="37" t="str">
        <f>IF(AND(OR(C2105&lt;&gt;"",F2105&lt;&gt;""),C$143=""),"No V0 lesion information exists for this same lesion (if you are adding a NEW lesion, go to New Lesion section).  ","")</f>
        <v/>
      </c>
      <c r="BM2107" s="37" t="str">
        <f>IF(AND(C2105&lt;&gt;"",COUNTIF(AJ$2:AJ$21,C1974)&gt;1),"Visit ID already used.  ","")</f>
        <v/>
      </c>
      <c r="CA2107" s="37" t="str">
        <f ca="1">IF(BA2107&amp;BB2107&amp;BC2107&amp;BD2107&amp;BE2107&amp;BF2107&amp;BG2107&amp;BH2107&amp;BI2107&amp;BJ2107&amp;BK2107&amp;BL2107&amp;BM2107&amp;BN2107&amp;BO2107&amp;BP2107&amp;BQ2107&amp;BR2107&amp;BS2107&amp;BT2107&amp;BU2107&amp;BV2007&amp;BW2107&amp;BX2107&amp;BY2107&amp;BZ2107&lt;&gt;"","V13Issue","V13Clean")</f>
        <v>V13Clean</v>
      </c>
    </row>
    <row r="2108" spans="1:79" x14ac:dyDescent="0.25">
      <c r="A2108" s="51"/>
      <c r="B2108" s="91"/>
      <c r="C2108" s="91"/>
      <c r="D2108" s="91"/>
      <c r="E2108" s="91"/>
      <c r="F2108" s="91"/>
      <c r="G2108" s="91"/>
      <c r="H2108" s="91"/>
      <c r="I2108" s="91"/>
      <c r="J2108" s="91"/>
      <c r="K2108" s="91"/>
      <c r="L2108" s="91"/>
      <c r="M2108" s="91"/>
      <c r="N2108" s="91"/>
      <c r="O2108" s="91"/>
      <c r="P2108" s="91"/>
      <c r="Q2108" s="4"/>
      <c r="AN2108" s="63" t="s">
        <v>5339</v>
      </c>
      <c r="AZ2108" s="37" t="str">
        <f>IFERROR(IF(COUNTA(H2108,I2108,J2108)=3,DATE(J2108,MATCH(I2108,{"Jan";"Feb";"Mar";"Apr";"May";"Jun";"Jul";"Aug";"Sep";"Oct";"Nov";"Dec"},0),H2108),""),"")</f>
        <v/>
      </c>
    </row>
    <row r="2109" spans="1:79" x14ac:dyDescent="0.25">
      <c r="A2109" s="51"/>
      <c r="B2109" s="51"/>
      <c r="C2109" s="29"/>
      <c r="D2109" s="29"/>
      <c r="E2109" s="29"/>
      <c r="F2109" s="29"/>
      <c r="G2109" s="29"/>
      <c r="H2109" s="29"/>
      <c r="I2109" s="29"/>
      <c r="J2109" s="51"/>
      <c r="K2109" s="51"/>
      <c r="L2109" s="51"/>
      <c r="M2109" s="51"/>
      <c r="N2109" s="51"/>
      <c r="O2109" s="51"/>
      <c r="P2109" s="51"/>
      <c r="Q2109" s="4"/>
      <c r="AN2109" s="63" t="s">
        <v>5340</v>
      </c>
      <c r="AZ2109" s="37" t="str">
        <f>IFERROR(IF(COUNTA(H2109,I2109,J2109)=3,DATE(J2109,MATCH(I2109,{"Jan";"Feb";"Mar";"Apr";"May";"Jun";"Jul";"Aug";"Sep";"Oct";"Nov";"Dec"},0),H2109),""),"")</f>
        <v/>
      </c>
    </row>
    <row r="2110" spans="1:79" ht="29.25" customHeight="1" x14ac:dyDescent="0.35">
      <c r="A2110" s="51"/>
      <c r="B2110" s="92" t="s">
        <v>10538</v>
      </c>
      <c r="C2110" s="93"/>
      <c r="D2110" s="93"/>
      <c r="E2110" s="93"/>
      <c r="F2110" s="93"/>
      <c r="G2110" s="93"/>
      <c r="H2110" s="93"/>
      <c r="I2110" s="51"/>
      <c r="J2110" s="51"/>
      <c r="K2110" s="51"/>
      <c r="L2110" s="51"/>
      <c r="M2110" s="51"/>
      <c r="N2110" s="51"/>
      <c r="O2110" s="51"/>
      <c r="P2110" s="51"/>
      <c r="Q2110" s="4"/>
      <c r="AN2110" s="63" t="s">
        <v>5341</v>
      </c>
      <c r="AZ2110" s="37" t="str">
        <f>IFERROR(IF(COUNTA(H2110,I2110,J2110)=3,DATE(J2110,MATCH(I2110,{"Jan";"Feb";"Mar";"Apr";"May";"Jun";"Jul";"Aug";"Sep";"Oct";"Nov";"Dec"},0),H2110),""),"")</f>
        <v/>
      </c>
    </row>
    <row r="2111" spans="1:79" ht="12" customHeight="1" x14ac:dyDescent="0.25">
      <c r="A2111" s="51"/>
      <c r="B2111" s="51"/>
      <c r="C2111" s="29"/>
      <c r="D2111" s="29"/>
      <c r="E2111" s="29"/>
      <c r="F2111" s="29"/>
      <c r="G2111" s="29"/>
      <c r="H2111" s="29"/>
      <c r="I2111" s="29"/>
      <c r="J2111" s="51"/>
      <c r="K2111" s="51"/>
      <c r="L2111" s="51"/>
      <c r="M2111" s="51"/>
      <c r="N2111" s="51"/>
      <c r="O2111" s="51"/>
      <c r="P2111" s="51"/>
      <c r="Q2111" s="4"/>
      <c r="AN2111" s="63" t="s">
        <v>5342</v>
      </c>
      <c r="AZ2111" s="37" t="str">
        <f>IFERROR(IF(COUNTA(H2111,I2111,J2111)=3,DATE(J2111,MATCH(I2111,{"Jan";"Feb";"Mar";"Apr";"May";"Jun";"Jul";"Aug";"Sep";"Oct";"Nov";"Dec"},0),H2111),""),"")</f>
        <v/>
      </c>
    </row>
    <row r="2112" spans="1:79" x14ac:dyDescent="0.25">
      <c r="A2112" s="51"/>
      <c r="B2112" s="52"/>
      <c r="C2112" s="51"/>
      <c r="D2112" s="51"/>
      <c r="E2112" s="51"/>
      <c r="F2112" s="51"/>
      <c r="G2112" s="51"/>
      <c r="H2112" s="19" t="s">
        <v>92</v>
      </c>
      <c r="I2112" s="4"/>
      <c r="J2112" s="4"/>
      <c r="K2112" s="51"/>
      <c r="L2112" s="51"/>
      <c r="M2112" s="51"/>
      <c r="N2112" s="51"/>
      <c r="O2112" s="51"/>
      <c r="P2112" s="51"/>
      <c r="Q2112" s="4"/>
      <c r="AN2112" s="63" t="s">
        <v>5343</v>
      </c>
      <c r="AZ2112" s="37" t="str">
        <f>IFERROR(IF(COUNTA(H2112,I2112,J2112)=3,DATE(J2112,MATCH(I2112,{"Jan";"Feb";"Mar";"Apr";"May";"Jun";"Jul";"Aug";"Sep";"Oct";"Nov";"Dec"},0),H2112),""),"")</f>
        <v/>
      </c>
    </row>
    <row r="2113" spans="1:80" ht="16.5" thickBot="1" x14ac:dyDescent="0.3">
      <c r="A2113" s="51"/>
      <c r="B2113" s="80" t="str">
        <f>C1974&amp;" TARGET TIMEPOINT RESPONSE:"</f>
        <v>V13 TARGET TIMEPOINT RESPONSE:</v>
      </c>
      <c r="C2113" s="81"/>
      <c r="D2113" s="51"/>
      <c r="E2113" s="51"/>
      <c r="F2113" s="25"/>
      <c r="G2113" s="4"/>
      <c r="H2113" s="25" t="s">
        <v>47</v>
      </c>
      <c r="I2113" s="25" t="s">
        <v>48</v>
      </c>
      <c r="J2113" s="25" t="s">
        <v>49</v>
      </c>
      <c r="K2113" s="51"/>
      <c r="L2113" s="51"/>
      <c r="M2113" s="51"/>
      <c r="N2113" s="51"/>
      <c r="O2113" s="51"/>
      <c r="P2113" s="51"/>
      <c r="Q2113" s="51"/>
      <c r="R2113" s="67"/>
      <c r="S2113" s="67"/>
      <c r="T2113" s="67"/>
      <c r="U2113" s="67"/>
      <c r="V2113" s="67"/>
      <c r="W2113" s="67"/>
      <c r="X2113" s="67"/>
      <c r="Y2113" s="67"/>
      <c r="Z2113" s="67"/>
      <c r="AA2113" s="67"/>
      <c r="AB2113" s="67"/>
      <c r="AC2113" s="67"/>
      <c r="AD2113" s="67"/>
      <c r="AE2113" s="67"/>
      <c r="AF2113" s="67"/>
      <c r="AG2113" s="67"/>
      <c r="AH2113" s="67"/>
      <c r="AI2113" s="67"/>
      <c r="AK2113" s="67"/>
      <c r="AL2113" s="67"/>
      <c r="AM2113" s="67"/>
      <c r="AN2113" s="63" t="s">
        <v>5344</v>
      </c>
      <c r="AO2113" s="67"/>
      <c r="AP2113" s="67"/>
      <c r="AQ2113" s="67"/>
      <c r="AR2113" s="67"/>
      <c r="AS2113" s="67"/>
      <c r="AT2113" s="67"/>
      <c r="AU2113" s="67"/>
      <c r="AV2113" s="67"/>
      <c r="AW2113" s="67"/>
      <c r="AX2113" s="67"/>
      <c r="AY2113" s="67"/>
      <c r="AZ2113" s="37" t="str">
        <f>IFERROR(IF(COUNTA(H2113,I2113,J2113)=3,DATE(J2113,MATCH(I2113,{"Jan";"Feb";"Mar";"Apr";"May";"Jun";"Jul";"Aug";"Sep";"Oct";"Nov";"Dec"},0),H2113),""),"")</f>
        <v/>
      </c>
      <c r="BA2113" s="67"/>
      <c r="BB2113" s="67"/>
    </row>
    <row r="2114" spans="1:80" ht="15.75" thickBot="1" x14ac:dyDescent="0.3">
      <c r="A2114" s="51"/>
      <c r="B2114" s="70"/>
      <c r="C2114" s="82"/>
      <c r="D2114" s="51"/>
      <c r="E2114" s="51"/>
      <c r="F2114" s="25"/>
      <c r="G2114" s="4"/>
      <c r="H2114" s="32"/>
      <c r="I2114" s="32"/>
      <c r="J2114" s="32"/>
      <c r="K2114" s="51"/>
      <c r="L2114" s="83" t="str">
        <f ca="1">BA2114&amp;BB2114&amp;BC2114&amp;BD2114&amp;BE2114&amp;BF2114&amp;BG2114&amp;BH2114&amp;BI2114&amp;BJ2114&amp;BK2114</f>
        <v/>
      </c>
      <c r="M2114" s="84"/>
      <c r="N2114" s="84"/>
      <c r="O2114" s="84"/>
      <c r="P2114" s="84"/>
      <c r="Q2114" s="51"/>
      <c r="R2114" s="67"/>
      <c r="S2114" s="67"/>
      <c r="T2114" s="67"/>
      <c r="U2114" s="67"/>
      <c r="V2114" s="67"/>
      <c r="W2114" s="67"/>
      <c r="X2114" s="67"/>
      <c r="Y2114" s="67"/>
      <c r="Z2114" s="67"/>
      <c r="AA2114" s="67"/>
      <c r="AB2114" s="67"/>
      <c r="AC2114" s="67"/>
      <c r="AD2114" s="67"/>
      <c r="AE2114" s="67"/>
      <c r="AF2114" s="67"/>
      <c r="AG2114" s="67"/>
      <c r="AH2114" s="67"/>
      <c r="AI2114" s="67"/>
      <c r="AK2114" s="67"/>
      <c r="AL2114" s="67"/>
      <c r="AM2114" s="67"/>
      <c r="AN2114" s="63" t="s">
        <v>5345</v>
      </c>
      <c r="AO2114" s="67"/>
      <c r="AP2114" s="67"/>
      <c r="AQ2114" s="67"/>
      <c r="AR2114" s="67"/>
      <c r="AS2114" s="67"/>
      <c r="AT2114" s="67"/>
      <c r="AU2114" s="67"/>
      <c r="AV2114" s="67"/>
      <c r="AW2114" s="67"/>
      <c r="AX2114" s="67"/>
      <c r="AY2114" s="67"/>
      <c r="AZ2114" s="37" t="str">
        <f>IFERROR(IF(COUNTA(H2114,I2114,J2114)=3,DATE(J2114,MATCH(I2114,{"Jan";"Feb";"Mar";"Apr";"May";"Jun";"Jul";"Aug";"Sep";"Oct";"Nov";"Dec"},0),H2114),""),"")</f>
        <v/>
      </c>
      <c r="BA2114" s="37" t="str">
        <f>IF(AND(C1977="",H2114="",B2114&lt;&gt;""),"Please enter a complete visit or assessment date.  ","")</f>
        <v/>
      </c>
      <c r="BB2114" s="37" t="str">
        <f>IF(B2114="","",IF(AND(COUNTA(C1977,D1977,E1977)&gt;1,COUNTA(C1977,D1977,E1977)&lt;3),"Please enter a complete visit date.  ",IF(COUNTA(C1977,D1977,E1977)=0,"",IF(COUNTIF(AN$2:AN$7306,C1977&amp;D1977&amp;E1977)&gt;0,"","Enter a valid visit date.  "))))</f>
        <v/>
      </c>
      <c r="BC2114" s="37" t="str">
        <f>IF(AND(COUNTA(H2114,I2114,J2114)&gt;1,COUNTA(H2114,I2114,J2114)&lt;3),"Please enter a complete assessment date.  ",IF(COUNTA(H2114,I2114,J2114)=0,"",IF(COUNTIF(AN$2:AN$7306,H2114&amp;I2114&amp;J2114)&gt;0,"","Enter a valid assessment date.  ")))</f>
        <v/>
      </c>
      <c r="BD2114" s="37" t="str">
        <f>IF(AND(B2114="",H2114&amp;I2114&amp;J2114&lt;&gt;""),"Assessment date entered, but no response is entered.  ","")</f>
        <v/>
      </c>
      <c r="BE2114" s="37" t="str">
        <f ca="1">IF(B2114="","",IF(AZ1977="","",IF(AZ1977&gt;NOW(),"Visit date is in the future.  ","")))</f>
        <v/>
      </c>
      <c r="BF2114" s="37" t="str">
        <f ca="1">IF(AZ2114&lt;&gt;"",IF(AZ2114&gt;NOW(),"Assessment date is in the future.  ",""),"")</f>
        <v/>
      </c>
      <c r="BG2114" s="37" t="str">
        <f>IF(AND(B2114&lt;&gt;"",F2114&lt;&gt;""),"The response cannot be provided if indicated as Not Done.  ","")</f>
        <v/>
      </c>
      <c r="BH2114" s="37" t="str">
        <f>IF(AZ1977="","",IF(AZ1977&lt;=AZ1971,"Visit date is not after visit or assessment dates in the prior visit.  ",""))</f>
        <v/>
      </c>
      <c r="BI2114" s="37" t="str">
        <f>IF(AZ2114&lt;&gt;"",IF(AZ2114&lt;=AZ1971,"Assessment date is not after visit or assessment dates in the prior visit.  ",""),"")</f>
        <v/>
      </c>
      <c r="BJ2114" s="37" t="str">
        <f>IF(AND(C1974="",B2114&lt;&gt;""),"The Visit ID is missing.  ","")</f>
        <v/>
      </c>
      <c r="CA2114" s="37" t="str">
        <f ca="1">IF(BA2114&amp;BB2114&amp;BC2114&amp;BD2114&amp;BE2114&amp;BF2114&amp;BG2114&amp;BH2114&amp;BI2114&amp;BJ2114&amp;BK2114&amp;BL2114&amp;BM2114&amp;BN2114&amp;BO2114&amp;BP2114&amp;BQ2114&amp;BR2114&amp;BS2114&amp;BT2114&amp;BU2114&amp;BV2014&amp;BW2114&amp;BX2114&amp;BY2114&amp;BZ2114&lt;&gt;"","V13Issue","V13Clean")</f>
        <v>V13Clean</v>
      </c>
    </row>
    <row r="2115" spans="1:80" x14ac:dyDescent="0.25">
      <c r="A2115" s="51"/>
      <c r="B2115" s="23" t="s">
        <v>2189</v>
      </c>
      <c r="C2115" s="51"/>
      <c r="D2115" s="51"/>
      <c r="E2115" s="51"/>
      <c r="F2115" s="25"/>
      <c r="G2115" s="26"/>
      <c r="H2115" s="23" t="s">
        <v>2190</v>
      </c>
      <c r="I2115" s="23" t="s">
        <v>2191</v>
      </c>
      <c r="J2115" s="23" t="s">
        <v>2192</v>
      </c>
      <c r="K2115" s="51"/>
      <c r="L2115" s="84"/>
      <c r="M2115" s="84"/>
      <c r="N2115" s="84"/>
      <c r="O2115" s="84"/>
      <c r="P2115" s="84"/>
      <c r="Q2115" s="51"/>
      <c r="R2115" s="67"/>
      <c r="S2115" s="67"/>
      <c r="T2115" s="67"/>
      <c r="U2115" s="67"/>
      <c r="V2115" s="67"/>
      <c r="W2115" s="67"/>
      <c r="X2115" s="67"/>
      <c r="Y2115" s="67"/>
      <c r="Z2115" s="67"/>
      <c r="AA2115" s="67"/>
      <c r="AB2115" s="67"/>
      <c r="AC2115" s="67"/>
      <c r="AD2115" s="67"/>
      <c r="AE2115" s="67"/>
      <c r="AF2115" s="67"/>
      <c r="AG2115" s="67"/>
      <c r="AH2115" s="67"/>
      <c r="AI2115" s="67"/>
      <c r="AK2115" s="67"/>
      <c r="AL2115" s="67"/>
      <c r="AM2115" s="67"/>
      <c r="AN2115" s="63" t="s">
        <v>5346</v>
      </c>
      <c r="AO2115" s="67"/>
      <c r="AP2115" s="67"/>
      <c r="AQ2115" s="67"/>
      <c r="AR2115" s="67"/>
      <c r="AS2115" s="67"/>
      <c r="AT2115" s="67"/>
      <c r="AU2115" s="67"/>
      <c r="AV2115" s="67"/>
      <c r="AW2115" s="67"/>
      <c r="AX2115" s="67"/>
      <c r="AY2115" s="67"/>
      <c r="AZ2115" s="37" t="str">
        <f>IFERROR(IF(COUNTA(H2115,I2115,J2115)=3,DATE(J2115,MATCH(I2115,{"Jan";"Feb";"Mar";"Apr";"May";"Jun";"Jul";"Aug";"Sep";"Oct";"Nov";"Dec"},0),H2115),""),"")</f>
        <v/>
      </c>
      <c r="BA2115" s="67"/>
      <c r="BB2115" s="67"/>
    </row>
    <row r="2116" spans="1:80" x14ac:dyDescent="0.25">
      <c r="A2116" s="51"/>
      <c r="B2116" s="51"/>
      <c r="C2116" s="51"/>
      <c r="D2116" s="51"/>
      <c r="E2116" s="51"/>
      <c r="F2116" s="25"/>
      <c r="G2116" s="51"/>
      <c r="H2116" s="19" t="s">
        <v>92</v>
      </c>
      <c r="I2116" s="4"/>
      <c r="J2116" s="4"/>
      <c r="K2116" s="51"/>
      <c r="L2116" s="51"/>
      <c r="M2116" s="51"/>
      <c r="N2116" s="51"/>
      <c r="O2116" s="51"/>
      <c r="P2116" s="51"/>
      <c r="Q2116" s="51"/>
      <c r="R2116" s="67"/>
      <c r="S2116" s="67"/>
      <c r="T2116" s="67"/>
      <c r="U2116" s="67"/>
      <c r="V2116" s="67"/>
      <c r="W2116" s="67"/>
      <c r="X2116" s="67"/>
      <c r="Y2116" s="67"/>
      <c r="Z2116" s="67"/>
      <c r="AA2116" s="67"/>
      <c r="AB2116" s="67"/>
      <c r="AC2116" s="67"/>
      <c r="AD2116" s="67"/>
      <c r="AE2116" s="67"/>
      <c r="AF2116" s="67"/>
      <c r="AG2116" s="67"/>
      <c r="AH2116" s="67"/>
      <c r="AI2116" s="67"/>
      <c r="AK2116" s="67"/>
      <c r="AL2116" s="67"/>
      <c r="AM2116" s="67"/>
      <c r="AN2116" s="63" t="s">
        <v>5347</v>
      </c>
      <c r="AO2116" s="67"/>
      <c r="AP2116" s="67"/>
      <c r="AQ2116" s="67"/>
      <c r="AR2116" s="67"/>
      <c r="AS2116" s="67"/>
      <c r="AT2116" s="67"/>
      <c r="AU2116" s="67"/>
      <c r="AV2116" s="67"/>
      <c r="AW2116" s="67"/>
      <c r="AX2116" s="67"/>
      <c r="AY2116" s="67"/>
      <c r="AZ2116" s="37" t="str">
        <f>IFERROR(IF(COUNTA(H2116,I2116,J2116)=3,DATE(J2116,MATCH(I2116,{"Jan";"Feb";"Mar";"Apr";"May";"Jun";"Jul";"Aug";"Sep";"Oct";"Nov";"Dec"},0),H2116),""),"")</f>
        <v/>
      </c>
      <c r="BA2116" s="67"/>
      <c r="BB2116" s="67"/>
    </row>
    <row r="2117" spans="1:80" ht="16.5" thickBot="1" x14ac:dyDescent="0.3">
      <c r="A2117" s="51"/>
      <c r="B2117" s="80" t="str">
        <f>C1974&amp;" NON-TARGET TIMEPOINT RESPONSE:"</f>
        <v>V13 NON-TARGET TIMEPOINT RESPONSE:</v>
      </c>
      <c r="C2117" s="81"/>
      <c r="D2117" s="51"/>
      <c r="E2117" s="51"/>
      <c r="F2117" s="25"/>
      <c r="G2117" s="4"/>
      <c r="H2117" s="25" t="s">
        <v>47</v>
      </c>
      <c r="I2117" s="25" t="s">
        <v>48</v>
      </c>
      <c r="J2117" s="25" t="s">
        <v>49</v>
      </c>
      <c r="K2117" s="51"/>
      <c r="L2117" s="51"/>
      <c r="M2117" s="51"/>
      <c r="N2117" s="51"/>
      <c r="O2117" s="51"/>
      <c r="P2117" s="51"/>
      <c r="Q2117" s="51"/>
      <c r="R2117" s="67"/>
      <c r="S2117" s="67"/>
      <c r="T2117" s="67"/>
      <c r="U2117" s="67"/>
      <c r="V2117" s="67"/>
      <c r="W2117" s="67"/>
      <c r="X2117" s="67"/>
      <c r="Y2117" s="67"/>
      <c r="Z2117" s="67"/>
      <c r="AA2117" s="67"/>
      <c r="AB2117" s="67"/>
      <c r="AC2117" s="67"/>
      <c r="AD2117" s="67"/>
      <c r="AE2117" s="67"/>
      <c r="AF2117" s="67"/>
      <c r="AG2117" s="67"/>
      <c r="AH2117" s="67"/>
      <c r="AI2117" s="67"/>
      <c r="AK2117" s="67"/>
      <c r="AL2117" s="67"/>
      <c r="AM2117" s="67"/>
      <c r="AN2117" s="63" t="s">
        <v>5348</v>
      </c>
      <c r="AO2117" s="67"/>
      <c r="AP2117" s="67"/>
      <c r="AQ2117" s="67"/>
      <c r="AR2117" s="67"/>
      <c r="AS2117" s="67"/>
      <c r="AT2117" s="67"/>
      <c r="AU2117" s="67"/>
      <c r="AV2117" s="67"/>
      <c r="AW2117" s="67"/>
      <c r="AX2117" s="67"/>
      <c r="AY2117" s="67"/>
      <c r="AZ2117" s="37" t="str">
        <f>IFERROR(IF(COUNTA(H2117,I2117,J2117)=3,DATE(J2117,MATCH(I2117,{"Jan";"Feb";"Mar";"Apr";"May";"Jun";"Jul";"Aug";"Sep";"Oct";"Nov";"Dec"},0),H2117),""),"")</f>
        <v/>
      </c>
      <c r="BA2117" s="67"/>
      <c r="BB2117" s="67"/>
    </row>
    <row r="2118" spans="1:80" ht="15.75" thickBot="1" x14ac:dyDescent="0.3">
      <c r="A2118" s="51"/>
      <c r="B2118" s="70"/>
      <c r="C2118" s="82"/>
      <c r="D2118" s="51"/>
      <c r="E2118" s="51"/>
      <c r="F2118" s="25"/>
      <c r="G2118" s="4"/>
      <c r="H2118" s="32"/>
      <c r="I2118" s="32"/>
      <c r="J2118" s="32"/>
      <c r="K2118" s="51"/>
      <c r="L2118" s="83" t="str">
        <f ca="1">BA2118&amp;BB2118&amp;BC2118&amp;BD2118&amp;BE2118&amp;BF2118&amp;BG2118&amp;BH2118&amp;BI2118&amp;BJ2118&amp;BK2118</f>
        <v/>
      </c>
      <c r="M2118" s="84"/>
      <c r="N2118" s="84"/>
      <c r="O2118" s="84"/>
      <c r="P2118" s="84"/>
      <c r="Q2118" s="51"/>
      <c r="R2118" s="67"/>
      <c r="S2118" s="67"/>
      <c r="T2118" s="67"/>
      <c r="U2118" s="67"/>
      <c r="V2118" s="67"/>
      <c r="W2118" s="67"/>
      <c r="X2118" s="67"/>
      <c r="Y2118" s="67"/>
      <c r="Z2118" s="67"/>
      <c r="AA2118" s="67"/>
      <c r="AB2118" s="67"/>
      <c r="AC2118" s="67"/>
      <c r="AD2118" s="67"/>
      <c r="AE2118" s="67"/>
      <c r="AF2118" s="67"/>
      <c r="AG2118" s="67"/>
      <c r="AH2118" s="67"/>
      <c r="AI2118" s="67"/>
      <c r="AK2118" s="67"/>
      <c r="AL2118" s="67"/>
      <c r="AM2118" s="67"/>
      <c r="AN2118" s="63" t="s">
        <v>5349</v>
      </c>
      <c r="AO2118" s="67"/>
      <c r="AP2118" s="67"/>
      <c r="AQ2118" s="67"/>
      <c r="AR2118" s="67"/>
      <c r="AS2118" s="67"/>
      <c r="AT2118" s="67"/>
      <c r="AU2118" s="67"/>
      <c r="AV2118" s="67"/>
      <c r="AW2118" s="67"/>
      <c r="AX2118" s="67"/>
      <c r="AY2118" s="67"/>
      <c r="AZ2118" s="37" t="str">
        <f>IFERROR(IF(COUNTA(H2118,I2118,J2118)=3,DATE(J2118,MATCH(I2118,{"Jan";"Feb";"Mar";"Apr";"May";"Jun";"Jul";"Aug";"Sep";"Oct";"Nov";"Dec"},0),H2118),""),"")</f>
        <v/>
      </c>
      <c r="BA2118" s="37" t="str">
        <f>IF(AND(C1977="",H2118="",B2118&lt;&gt;""),"Please enter a complete visit or assessment date.  ","")</f>
        <v/>
      </c>
      <c r="BB2118" s="37" t="str">
        <f>IF(B2118="","",IF(AND(COUNTA(C1977,D1977,E1977)&gt;1,COUNTA(C1977,D1977,E1977)&lt;3),"Please enter a complete visit date.  ",IF(COUNTA(C1977,D1977,E1977)=0,"",IF(COUNTIF(AN$2:AN$7306,C1977&amp;D1977&amp;E1977)&gt;0,"","Enter a valid visit date.  "))))</f>
        <v/>
      </c>
      <c r="BC2118" s="37" t="str">
        <f>IF(AND(COUNTA(H2118,I2118,J2118)&gt;1,COUNTA(H2118,I2118,J2118)&lt;3),"Please enter a complete assessment date.  ",IF(COUNTA(H2118,I2118,J2118)=0,"",IF(COUNTIF(AN$2:AN$7306,H2118&amp;I2118&amp;J2118)&gt;0,"","Enter a valid assessment date.  ")))</f>
        <v/>
      </c>
      <c r="BD2118" s="37" t="str">
        <f t="shared" ref="BD2118" si="1037">IF(AND(B2118="",H2118&amp;I2118&amp;J2118&lt;&gt;""),"Assessment date entered, but no response is entered.  ","")</f>
        <v/>
      </c>
      <c r="BE2118" s="37" t="str">
        <f ca="1">IF(B2118="","",IF(AZ1977="","",IF(AZ1977&gt;NOW(),"Visit date is in the future.  ","")))</f>
        <v/>
      </c>
      <c r="BF2118" s="37" t="str">
        <f t="shared" ref="BF2118" ca="1" si="1038">IF(AZ2118&lt;&gt;"",IF(AZ2118&gt;NOW(),"Assessment date is in the future.  ",""),"")</f>
        <v/>
      </c>
      <c r="BG2118" s="37" t="str">
        <f t="shared" ref="BG2118" si="1039">IF(AND(B2118&lt;&gt;"",F2118&lt;&gt;""),"The response cannot be provided if indicated as Not Done.  ","")</f>
        <v/>
      </c>
      <c r="BH2118" s="37" t="str">
        <f>IF(AZ1977="","",IF(AZ1977&lt;=AZ1971,"Visit date is not after visit or assessment dates in the prior visit.  ",""))</f>
        <v/>
      </c>
      <c r="BI2118" s="37" t="str">
        <f>IF(AZ2118&lt;&gt;"",IF(AZ2118&lt;=AZ1971,"Assessment date is not after visit or assessment dates in the prior visit.  ",""),"")</f>
        <v/>
      </c>
      <c r="BJ2118" s="37" t="str">
        <f>IF(AND(C1974="",B2118&lt;&gt;""),"The Visit ID is missing.  ","")</f>
        <v/>
      </c>
      <c r="CA2118" s="37" t="str">
        <f ca="1">IF(BA2118&amp;BB2118&amp;BC2118&amp;BD2118&amp;BE2118&amp;BF2118&amp;BG2118&amp;BH2118&amp;BI2118&amp;BJ2118&amp;BK2118&amp;BL2118&amp;BM2118&amp;BN2118&amp;BO2118&amp;BP2118&amp;BQ2118&amp;BR2118&amp;BS2118&amp;BT2118&amp;BU2118&amp;BV2018&amp;BW2118&amp;BX2118&amp;BY2118&amp;BZ2118&lt;&gt;"","V13Issue","V13Clean")</f>
        <v>V13Clean</v>
      </c>
    </row>
    <row r="2119" spans="1:80" x14ac:dyDescent="0.25">
      <c r="A2119" s="51"/>
      <c r="B2119" s="23" t="s">
        <v>2193</v>
      </c>
      <c r="C2119" s="51"/>
      <c r="D2119" s="51"/>
      <c r="E2119" s="51"/>
      <c r="F2119" s="25"/>
      <c r="G2119" s="26"/>
      <c r="H2119" s="23" t="s">
        <v>2194</v>
      </c>
      <c r="I2119" s="23" t="s">
        <v>2195</v>
      </c>
      <c r="J2119" s="23" t="s">
        <v>2196</v>
      </c>
      <c r="K2119" s="51"/>
      <c r="L2119" s="84"/>
      <c r="M2119" s="84"/>
      <c r="N2119" s="84"/>
      <c r="O2119" s="84"/>
      <c r="P2119" s="84"/>
      <c r="Q2119" s="51"/>
      <c r="R2119" s="67"/>
      <c r="S2119" s="67"/>
      <c r="T2119" s="67"/>
      <c r="U2119" s="67"/>
      <c r="V2119" s="67"/>
      <c r="W2119" s="67"/>
      <c r="X2119" s="67"/>
      <c r="Y2119" s="67"/>
      <c r="Z2119" s="67"/>
      <c r="AA2119" s="67"/>
      <c r="AB2119" s="67"/>
      <c r="AC2119" s="67"/>
      <c r="AD2119" s="67"/>
      <c r="AE2119" s="67"/>
      <c r="AF2119" s="67"/>
      <c r="AG2119" s="67"/>
      <c r="AH2119" s="67"/>
      <c r="AI2119" s="67"/>
      <c r="AK2119" s="67"/>
      <c r="AL2119" s="67"/>
      <c r="AM2119" s="67"/>
      <c r="AN2119" s="63" t="s">
        <v>5350</v>
      </c>
      <c r="AO2119" s="67"/>
      <c r="AP2119" s="67"/>
      <c r="AQ2119" s="67"/>
      <c r="AR2119" s="67"/>
      <c r="AS2119" s="67"/>
      <c r="AT2119" s="67"/>
      <c r="AU2119" s="67"/>
      <c r="AV2119" s="67"/>
      <c r="AW2119" s="67"/>
      <c r="AX2119" s="67"/>
      <c r="AY2119" s="67"/>
      <c r="AZ2119" s="37" t="str">
        <f>IFERROR(IF(COUNTA(H2119,I2119,J2119)=3,DATE(J2119,MATCH(I2119,{"Jan";"Feb";"Mar";"Apr";"May";"Jun";"Jul";"Aug";"Sep";"Oct";"Nov";"Dec"},0),H2119),""),"")</f>
        <v/>
      </c>
      <c r="BA2119" s="67"/>
      <c r="BB2119" s="67"/>
    </row>
    <row r="2120" spans="1:80" x14ac:dyDescent="0.25">
      <c r="A2120" s="51"/>
      <c r="B2120" s="51"/>
      <c r="C2120" s="51"/>
      <c r="D2120" s="51"/>
      <c r="E2120" s="51"/>
      <c r="F2120" s="25"/>
      <c r="G2120" s="51"/>
      <c r="H2120" s="19" t="s">
        <v>92</v>
      </c>
      <c r="I2120" s="4"/>
      <c r="J2120" s="4"/>
      <c r="K2120" s="51"/>
      <c r="L2120" s="51"/>
      <c r="M2120" s="51"/>
      <c r="N2120" s="51"/>
      <c r="O2120" s="51"/>
      <c r="P2120" s="51"/>
      <c r="Q2120" s="51"/>
      <c r="R2120" s="67"/>
      <c r="S2120" s="67"/>
      <c r="T2120" s="67"/>
      <c r="U2120" s="67"/>
      <c r="V2120" s="67"/>
      <c r="W2120" s="67"/>
      <c r="X2120" s="67"/>
      <c r="Y2120" s="67"/>
      <c r="Z2120" s="67"/>
      <c r="AA2120" s="67"/>
      <c r="AB2120" s="67"/>
      <c r="AC2120" s="67"/>
      <c r="AD2120" s="67"/>
      <c r="AE2120" s="67"/>
      <c r="AF2120" s="67"/>
      <c r="AG2120" s="67"/>
      <c r="AH2120" s="67"/>
      <c r="AI2120" s="67"/>
      <c r="AK2120" s="67"/>
      <c r="AL2120" s="67"/>
      <c r="AM2120" s="67"/>
      <c r="AN2120" s="63" t="s">
        <v>5351</v>
      </c>
      <c r="AO2120" s="67"/>
      <c r="AP2120" s="67"/>
      <c r="AQ2120" s="67"/>
      <c r="AR2120" s="67"/>
      <c r="AS2120" s="67"/>
      <c r="AT2120" s="67"/>
      <c r="AU2120" s="67"/>
      <c r="AV2120" s="67"/>
      <c r="AW2120" s="67"/>
      <c r="AX2120" s="67"/>
      <c r="AY2120" s="67"/>
      <c r="AZ2120" s="37" t="str">
        <f>IFERROR(IF(COUNTA(H2120,I2120,J2120)=3,DATE(J2120,MATCH(I2120,{"Jan";"Feb";"Mar";"Apr";"May";"Jun";"Jul";"Aug";"Sep";"Oct";"Nov";"Dec"},0),H2120),""),"")</f>
        <v/>
      </c>
      <c r="BA2120" s="67"/>
      <c r="BB2120" s="67"/>
    </row>
    <row r="2121" spans="1:80" ht="16.5" thickBot="1" x14ac:dyDescent="0.3">
      <c r="A2121" s="51"/>
      <c r="B2121" s="80" t="str">
        <f>C1974&amp;" OVERALL TIMEPOINT RESPONSE:"</f>
        <v>V13 OVERALL TIMEPOINT RESPONSE:</v>
      </c>
      <c r="C2121" s="81"/>
      <c r="D2121" s="51"/>
      <c r="E2121" s="51"/>
      <c r="F2121" s="25"/>
      <c r="G2121" s="4"/>
      <c r="H2121" s="25" t="s">
        <v>47</v>
      </c>
      <c r="I2121" s="25" t="s">
        <v>48</v>
      </c>
      <c r="J2121" s="25" t="s">
        <v>49</v>
      </c>
      <c r="K2121" s="51"/>
      <c r="L2121" s="51"/>
      <c r="M2121" s="51"/>
      <c r="N2121" s="51"/>
      <c r="O2121" s="51"/>
      <c r="P2121" s="51"/>
      <c r="Q2121" s="51"/>
      <c r="R2121" s="67"/>
      <c r="S2121" s="67"/>
      <c r="T2121" s="67"/>
      <c r="U2121" s="67"/>
      <c r="V2121" s="67"/>
      <c r="W2121" s="67"/>
      <c r="X2121" s="67"/>
      <c r="Y2121" s="67"/>
      <c r="Z2121" s="67"/>
      <c r="AA2121" s="67"/>
      <c r="AB2121" s="67"/>
      <c r="AC2121" s="67"/>
      <c r="AD2121" s="67"/>
      <c r="AE2121" s="67"/>
      <c r="AF2121" s="67"/>
      <c r="AG2121" s="67"/>
      <c r="AH2121" s="67"/>
      <c r="AI2121" s="67"/>
      <c r="AK2121" s="67"/>
      <c r="AL2121" s="67"/>
      <c r="AM2121" s="67"/>
      <c r="AN2121" s="63" t="s">
        <v>5352</v>
      </c>
      <c r="AO2121" s="67"/>
      <c r="AP2121" s="67"/>
      <c r="AQ2121" s="67"/>
      <c r="AR2121" s="67"/>
      <c r="AS2121" s="67"/>
      <c r="AT2121" s="67"/>
      <c r="AU2121" s="67"/>
      <c r="AV2121" s="67"/>
      <c r="AW2121" s="67"/>
      <c r="AX2121" s="67"/>
      <c r="AY2121" s="67"/>
      <c r="AZ2121" s="37" t="str">
        <f>IFERROR(IF(COUNTA(H2121,I2121,J2121)=3,DATE(J2121,MATCH(I2121,{"Jan";"Feb";"Mar";"Apr";"May";"Jun";"Jul";"Aug";"Sep";"Oct";"Nov";"Dec"},0),H2121),""),"")</f>
        <v/>
      </c>
      <c r="BA2121" s="67"/>
      <c r="BB2121" s="67"/>
    </row>
    <row r="2122" spans="1:80" ht="15.75" thickBot="1" x14ac:dyDescent="0.3">
      <c r="A2122" s="51"/>
      <c r="B2122" s="70"/>
      <c r="C2122" s="85"/>
      <c r="D2122" s="33"/>
      <c r="E2122" s="33"/>
      <c r="F2122" s="25"/>
      <c r="G2122" s="4"/>
      <c r="H2122" s="32"/>
      <c r="I2122" s="32"/>
      <c r="J2122" s="32"/>
      <c r="K2122" s="51"/>
      <c r="L2122" s="83" t="str">
        <f ca="1">BA2122&amp;BB2122&amp;BC2122&amp;BD2122&amp;BE2122&amp;BF2122&amp;BG2122&amp;BH2122&amp;BI2122&amp;BJ2122&amp;BK2122</f>
        <v/>
      </c>
      <c r="M2122" s="84"/>
      <c r="N2122" s="84"/>
      <c r="O2122" s="84"/>
      <c r="P2122" s="84"/>
      <c r="Q2122" s="33"/>
      <c r="R2122" s="65"/>
      <c r="S2122" s="65"/>
      <c r="T2122" s="65"/>
      <c r="U2122" s="65"/>
      <c r="V2122" s="65"/>
      <c r="W2122" s="65"/>
      <c r="X2122" s="67"/>
      <c r="Y2122" s="67"/>
      <c r="Z2122" s="67"/>
      <c r="AA2122" s="67"/>
      <c r="AB2122" s="67"/>
      <c r="AC2122" s="67"/>
      <c r="AD2122" s="67"/>
      <c r="AE2122" s="67"/>
      <c r="AF2122" s="67"/>
      <c r="AG2122" s="67"/>
      <c r="AH2122" s="67"/>
      <c r="AI2122" s="67"/>
      <c r="AK2122" s="67"/>
      <c r="AL2122" s="67"/>
      <c r="AM2122" s="67"/>
      <c r="AN2122" s="63" t="s">
        <v>5353</v>
      </c>
      <c r="AO2122" s="67"/>
      <c r="AP2122" s="67"/>
      <c r="AQ2122" s="67"/>
      <c r="AR2122" s="67"/>
      <c r="AS2122" s="67"/>
      <c r="AT2122" s="67"/>
      <c r="AU2122" s="67"/>
      <c r="AV2122" s="67"/>
      <c r="AW2122" s="67"/>
      <c r="AX2122" s="67"/>
      <c r="AY2122" s="67"/>
      <c r="AZ2122" s="37" t="str">
        <f>IFERROR(IF(COUNTA(H2122,I2122,J2122)=3,DATE(J2122,MATCH(I2122,{"Jan";"Feb";"Mar";"Apr";"May";"Jun";"Jul";"Aug";"Sep";"Oct";"Nov";"Dec"},0),H2122),""),"")</f>
        <v/>
      </c>
      <c r="BA2122" s="37" t="str">
        <f>IF(AND(C1977="",H2122="",B2122&lt;&gt;""),"Please enter a complete visit or assessment date.  ","")</f>
        <v/>
      </c>
      <c r="BB2122" s="37" t="str">
        <f>IF(B2122="","",IF(AND(COUNTA(C1977,D1977,E1977)&gt;1,COUNTA(C1977,D1977,E1977)&lt;3),"Please enter a complete visit date.  ",IF(COUNTA(C1977,D1977,E1977)=0,"",IF(COUNTIF(AN$2:AN$7306,C1977&amp;D1977&amp;E1977)&gt;0,"","Enter a valid visit date.  "))))</f>
        <v/>
      </c>
      <c r="BC2122" s="37" t="str">
        <f>IF(AND(COUNTA(H2122,I2122,J2122)&gt;1,COUNTA(H2122,I2122,J2122)&lt;3),"Please enter a complete assessment date.  ",IF(COUNTA(H2122,I2122,J2122)=0,"",IF(COUNTIF(AN$2:AN$7306,H2122&amp;I2122&amp;J2122)&gt;0,"","Enter a valid assessment date.  ")))</f>
        <v/>
      </c>
      <c r="BD2122" s="37" t="str">
        <f t="shared" ref="BD2122" si="1040">IF(AND(B2122="",H2122&amp;I2122&amp;J2122&lt;&gt;""),"Assessment date entered, but no response is entered.  ","")</f>
        <v/>
      </c>
      <c r="BE2122" s="37" t="str">
        <f ca="1">IF(B2122="","",IF(AZ1977="","",IF(AZ1977&gt;NOW(),"Visit date is in the future.  ","")))</f>
        <v/>
      </c>
      <c r="BF2122" s="37" t="str">
        <f t="shared" ref="BF2122" ca="1" si="1041">IF(AZ2122&lt;&gt;"",IF(AZ2122&gt;NOW(),"Assessment date is in the future.  ",""),"")</f>
        <v/>
      </c>
      <c r="BG2122" s="37" t="str">
        <f t="shared" ref="BG2122" si="1042">IF(AND(B2122&lt;&gt;"",F2122&lt;&gt;""),"The response cannot be provided if indicated as Not Done.  ","")</f>
        <v/>
      </c>
      <c r="BH2122" s="37" t="str">
        <f>IF(AZ1977="","",IF(AZ1977&lt;=AZ1971,"Visit date is not after visit or assessment dates in the prior visit.  ",""))</f>
        <v/>
      </c>
      <c r="BI2122" s="37" t="str">
        <f>IF(AZ2122&lt;&gt;"",IF(AZ2122&lt;=AZ1971,"Assessment date is not after visit or assessment dates in the prior visit.  ",""),"")</f>
        <v/>
      </c>
      <c r="BJ2122" s="37" t="str">
        <f>IF(AND(C1974="",B2122&lt;&gt;""),"The Visit ID is missing.  ","")</f>
        <v/>
      </c>
      <c r="CA2122" s="37" t="str">
        <f ca="1">IF(BA2122&amp;BB2122&amp;BC2122&amp;BD2122&amp;BE2122&amp;BF2122&amp;BG2122&amp;BH2122&amp;BI2122&amp;BJ2122&amp;BK2122&amp;BL2122&amp;BM2122&amp;BN2122&amp;BO2122&amp;BP2122&amp;BQ2122&amp;BR2122&amp;BS2122&amp;BT2122&amp;BU2122&amp;BV2022&amp;BW2122&amp;BX2122&amp;BY2122&amp;BZ2122&lt;&gt;"","V13Issue","V13Clean")</f>
        <v>V13Clean</v>
      </c>
    </row>
    <row r="2123" spans="1:80" x14ac:dyDescent="0.25">
      <c r="A2123" s="51"/>
      <c r="B2123" s="23" t="s">
        <v>2197</v>
      </c>
      <c r="C2123" s="51"/>
      <c r="D2123" s="33"/>
      <c r="E2123" s="33"/>
      <c r="F2123" s="25"/>
      <c r="G2123" s="26"/>
      <c r="H2123" s="23" t="s">
        <v>2198</v>
      </c>
      <c r="I2123" s="23" t="s">
        <v>2199</v>
      </c>
      <c r="J2123" s="23" t="s">
        <v>2200</v>
      </c>
      <c r="K2123" s="51"/>
      <c r="L2123" s="84"/>
      <c r="M2123" s="84"/>
      <c r="N2123" s="84"/>
      <c r="O2123" s="84"/>
      <c r="P2123" s="84"/>
      <c r="Q2123" s="33"/>
      <c r="R2123" s="65"/>
      <c r="S2123" s="65"/>
      <c r="T2123" s="65"/>
      <c r="U2123" s="65"/>
      <c r="V2123" s="65"/>
      <c r="W2123" s="65"/>
      <c r="X2123" s="67"/>
      <c r="Y2123" s="67"/>
      <c r="Z2123" s="67"/>
      <c r="AA2123" s="67"/>
      <c r="AB2123" s="67"/>
      <c r="AC2123" s="67"/>
      <c r="AD2123" s="67"/>
      <c r="AE2123" s="67"/>
      <c r="AF2123" s="67"/>
      <c r="AG2123" s="67"/>
      <c r="AH2123" s="67"/>
      <c r="AI2123" s="67"/>
      <c r="AK2123" s="67"/>
      <c r="AL2123" s="67"/>
      <c r="AM2123" s="67"/>
      <c r="AN2123" s="63" t="s">
        <v>5354</v>
      </c>
      <c r="AO2123" s="67"/>
      <c r="AP2123" s="67"/>
      <c r="AQ2123" s="67"/>
      <c r="AR2123" s="67"/>
      <c r="AS2123" s="67"/>
      <c r="AT2123" s="67"/>
      <c r="AU2123" s="67"/>
      <c r="AV2123" s="67"/>
      <c r="AW2123" s="67"/>
      <c r="AX2123" s="67" t="str">
        <f>C1974&amp;"Max"</f>
        <v>V13Max</v>
      </c>
      <c r="AY2123" s="37" t="s">
        <v>358</v>
      </c>
      <c r="AZ2123" s="37" t="str">
        <f>IF(MAX(AZ1973:AZ2105)=0,"",MAX(AZ1973:AZ2105))</f>
        <v/>
      </c>
      <c r="BA2123" s="67"/>
      <c r="BB2123" s="67"/>
    </row>
    <row r="2124" spans="1:80" x14ac:dyDescent="0.25">
      <c r="A2124" s="33"/>
      <c r="B2124" s="29"/>
      <c r="C2124" s="29"/>
      <c r="D2124" s="29"/>
      <c r="E2124" s="29"/>
      <c r="F2124" s="29"/>
      <c r="G2124" s="29"/>
      <c r="H2124" s="29"/>
      <c r="I2124" s="29"/>
      <c r="J2124" s="29"/>
      <c r="K2124" s="29"/>
      <c r="L2124" s="29"/>
      <c r="M2124" s="29"/>
      <c r="N2124" s="29"/>
      <c r="O2124" s="29"/>
      <c r="P2124" s="29"/>
      <c r="Q2124" s="33"/>
      <c r="R2124" s="65"/>
      <c r="S2124" s="65"/>
      <c r="T2124" s="65"/>
      <c r="AN2124" s="63" t="s">
        <v>5355</v>
      </c>
      <c r="AX2124" s="37" t="str">
        <f>C1974&amp;"Min"</f>
        <v>V13Min</v>
      </c>
      <c r="AY2124" s="37" t="s">
        <v>359</v>
      </c>
      <c r="AZ2124" s="37" t="str">
        <f>IF(MIN(AZ1973:AZ2105)=0,"",MIN(AZ1973:AZ2105))</f>
        <v/>
      </c>
      <c r="BA2124" s="67"/>
      <c r="BB2124" s="67"/>
      <c r="CA2124" s="65"/>
    </row>
    <row r="2125" spans="1:80" x14ac:dyDescent="0.25">
      <c r="A2125" s="50"/>
      <c r="B2125" s="50"/>
      <c r="C2125" s="50"/>
      <c r="D2125" s="50"/>
      <c r="E2125" s="50"/>
      <c r="F2125" s="50"/>
      <c r="G2125" s="50"/>
      <c r="H2125" s="12"/>
      <c r="I2125" s="5"/>
      <c r="J2125" s="5"/>
      <c r="K2125" s="5"/>
      <c r="L2125" s="50"/>
      <c r="M2125" s="50"/>
      <c r="N2125" s="50"/>
      <c r="O2125" s="50"/>
      <c r="P2125" s="50"/>
      <c r="Q2125" s="5"/>
      <c r="R2125" s="65"/>
      <c r="S2125" s="65"/>
      <c r="T2125" s="65"/>
      <c r="U2125" s="65"/>
      <c r="V2125" s="65"/>
      <c r="W2125" s="65"/>
      <c r="X2125" s="65"/>
      <c r="Y2125" s="65"/>
      <c r="Z2125" s="65"/>
      <c r="AA2125" s="65"/>
      <c r="AB2125" s="65"/>
      <c r="AC2125" s="65"/>
      <c r="AD2125" s="65"/>
      <c r="AE2125" s="65"/>
      <c r="AF2125" s="65"/>
      <c r="AG2125" s="65"/>
      <c r="AH2125" s="65"/>
      <c r="AI2125" s="65"/>
      <c r="AJ2125" s="65"/>
      <c r="AK2125" s="65"/>
      <c r="AL2125" s="65"/>
      <c r="AM2125" s="65"/>
      <c r="AN2125" s="63" t="s">
        <v>5356</v>
      </c>
      <c r="AO2125" s="65"/>
      <c r="AP2125" s="65"/>
      <c r="AQ2125" s="65"/>
      <c r="AR2125" s="65"/>
      <c r="AS2125" s="65"/>
      <c r="AT2125" s="65"/>
      <c r="AU2125" s="65"/>
      <c r="AV2125" s="65"/>
      <c r="AW2125" s="65"/>
      <c r="AX2125" s="65"/>
      <c r="AY2125" s="65"/>
      <c r="AZ2125" s="65" t="str">
        <f>IFERROR(IF(COUNTA(C2125,D2125,E2125)=3,DATE(E2125,MATCH(D2125,{"Jan";"Feb";"Mar";"Apr";"May";"Jun";"Jul";"Aug";"Sep";"Oct";"Nov";"Dec"},0),C2125),""),"")</f>
        <v/>
      </c>
      <c r="BD2125" s="65"/>
      <c r="BE2125" s="65"/>
      <c r="BF2125" s="65"/>
      <c r="BG2125" s="65"/>
      <c r="BH2125" s="65"/>
      <c r="BI2125" s="65"/>
      <c r="BK2125" s="65"/>
      <c r="BL2125" s="65"/>
      <c r="BM2125" s="65"/>
      <c r="BN2125" s="65"/>
      <c r="BO2125" s="65"/>
      <c r="BP2125" s="65"/>
      <c r="BQ2125" s="65"/>
      <c r="BR2125" s="65"/>
      <c r="BS2125" s="65"/>
      <c r="BT2125" s="65"/>
      <c r="BU2125" s="65"/>
      <c r="BV2125" s="65"/>
      <c r="BW2125" s="65"/>
      <c r="BX2125" s="65"/>
      <c r="BY2125" s="65"/>
      <c r="BZ2125" s="65"/>
      <c r="CA2125" s="65"/>
      <c r="CB2125" s="65"/>
    </row>
    <row r="2126" spans="1:80" ht="19.5" x14ac:dyDescent="0.4">
      <c r="A2126" s="50"/>
      <c r="B2126" s="53" t="s">
        <v>2201</v>
      </c>
      <c r="C2126" s="86" t="s">
        <v>570</v>
      </c>
      <c r="D2126" s="87"/>
      <c r="E2126" s="87"/>
      <c r="F2126" s="87"/>
      <c r="G2126" s="88"/>
      <c r="H2126" s="5"/>
      <c r="I2126" s="5"/>
      <c r="J2126" s="5"/>
      <c r="K2126" s="5"/>
      <c r="L2126" s="50"/>
      <c r="M2126" s="50"/>
      <c r="N2126" s="50"/>
      <c r="O2126" s="50"/>
      <c r="P2126" s="50"/>
      <c r="Q2126" s="5"/>
      <c r="R2126" s="65"/>
      <c r="AN2126" s="63" t="s">
        <v>5357</v>
      </c>
      <c r="AZ2126" s="37" t="str">
        <f>IFERROR(IF(COUNTA(C2126,D2126,E2126)=3,DATE(E2126,MATCH(D2126,{"Jan";"Feb";"Mar";"Apr";"May";"Jun";"Jul";"Aug";"Sep";"Oct";"Nov";"Dec"},0),C2126),""),"")</f>
        <v/>
      </c>
      <c r="CB2126" s="65"/>
    </row>
    <row r="2127" spans="1:80" x14ac:dyDescent="0.25">
      <c r="A2127" s="50"/>
      <c r="B2127" s="50"/>
      <c r="C2127" s="8" t="s">
        <v>2202</v>
      </c>
      <c r="D2127" s="50"/>
      <c r="E2127" s="50"/>
      <c r="F2127" s="50"/>
      <c r="G2127" s="12"/>
      <c r="H2127" s="5"/>
      <c r="I2127" s="5"/>
      <c r="J2127" s="5"/>
      <c r="K2127" s="5"/>
      <c r="L2127" s="50"/>
      <c r="M2127" s="50"/>
      <c r="N2127" s="50"/>
      <c r="O2127" s="50"/>
      <c r="P2127" s="50"/>
      <c r="Q2127" s="5"/>
      <c r="R2127" s="65"/>
      <c r="AN2127" s="63" t="s">
        <v>5358</v>
      </c>
      <c r="AZ2127" s="37" t="str">
        <f>IFERROR(IF(COUNTA(C2127,D2127,E2127)=3,DATE(E2127,MATCH(D2127,{"Jan";"Feb";"Mar";"Apr";"May";"Jun";"Jul";"Aug";"Sep";"Oct";"Nov";"Dec"},0),C2127),""),"")</f>
        <v/>
      </c>
      <c r="CB2127" s="65"/>
    </row>
    <row r="2128" spans="1:80" x14ac:dyDescent="0.25">
      <c r="A2128" s="50"/>
      <c r="B2128" s="5"/>
      <c r="C2128" s="14" t="s">
        <v>47</v>
      </c>
      <c r="D2128" s="14" t="s">
        <v>48</v>
      </c>
      <c r="E2128" s="14" t="s">
        <v>49</v>
      </c>
      <c r="F2128" s="50"/>
      <c r="G2128" s="50"/>
      <c r="H2128" s="12"/>
      <c r="I2128" s="5"/>
      <c r="J2128" s="5"/>
      <c r="K2128" s="5"/>
      <c r="L2128" s="50"/>
      <c r="M2128" s="50"/>
      <c r="N2128" s="50"/>
      <c r="O2128" s="50"/>
      <c r="P2128" s="50"/>
      <c r="Q2128" s="5"/>
      <c r="R2128" s="65"/>
      <c r="AN2128" s="63" t="s">
        <v>5359</v>
      </c>
      <c r="AZ2128" s="37" t="str">
        <f>IFERROR(IF(COUNTA(C2128,D2128,E2128)=3,DATE(E2128,MATCH(D2128,{"Jan";"Feb";"Mar";"Apr";"May";"Jun";"Jul";"Aug";"Sep";"Oct";"Nov";"Dec"},0),C2128),""),"")</f>
        <v/>
      </c>
      <c r="CB2128" s="65"/>
    </row>
    <row r="2129" spans="1:80" x14ac:dyDescent="0.25">
      <c r="A2129" s="50"/>
      <c r="B2129" s="13" t="s">
        <v>93</v>
      </c>
      <c r="C2129" s="32"/>
      <c r="D2129" s="32"/>
      <c r="E2129" s="32"/>
      <c r="F2129" s="89" t="s">
        <v>369</v>
      </c>
      <c r="G2129" s="77"/>
      <c r="H2129" s="77"/>
      <c r="I2129" s="77"/>
      <c r="J2129" s="77"/>
      <c r="K2129" s="77"/>
      <c r="L2129" s="77"/>
      <c r="M2129" s="77"/>
      <c r="N2129" s="77"/>
      <c r="O2129" s="50"/>
      <c r="P2129" s="50"/>
      <c r="Q2129" s="5"/>
      <c r="R2129" s="65"/>
      <c r="AN2129" s="63" t="s">
        <v>5360</v>
      </c>
      <c r="AZ2129" s="37" t="str">
        <f>IFERROR(IF(COUNTA(C2129,D2129,E2129)=3,DATE(E2129,MATCH(D2129,{"Jan";"Feb";"Mar";"Apr";"May";"Jun";"Jul";"Aug";"Sep";"Oct";"Nov";"Dec"},0),C2129),""),"")</f>
        <v/>
      </c>
      <c r="CB2129" s="65"/>
    </row>
    <row r="2130" spans="1:80" ht="19.5" x14ac:dyDescent="0.4">
      <c r="A2130" s="50"/>
      <c r="B2130" s="53"/>
      <c r="C2130" s="8" t="s">
        <v>2203</v>
      </c>
      <c r="D2130" s="8" t="s">
        <v>2204</v>
      </c>
      <c r="E2130" s="8" t="s">
        <v>2205</v>
      </c>
      <c r="F2130" s="50"/>
      <c r="G2130" s="50"/>
      <c r="H2130" s="12"/>
      <c r="I2130" s="5"/>
      <c r="J2130" s="5"/>
      <c r="K2130" s="5"/>
      <c r="L2130" s="50"/>
      <c r="M2130" s="50"/>
      <c r="N2130" s="50"/>
      <c r="O2130" s="50"/>
      <c r="P2130" s="50"/>
      <c r="Q2130" s="5"/>
      <c r="R2130" s="65"/>
      <c r="AN2130" s="63" t="s">
        <v>5361</v>
      </c>
      <c r="CB2130" s="65"/>
    </row>
    <row r="2131" spans="1:80" x14ac:dyDescent="0.25">
      <c r="A2131" s="50"/>
      <c r="B2131" s="5"/>
      <c r="C2131" s="7"/>
      <c r="D2131" s="7"/>
      <c r="E2131" s="7"/>
      <c r="F2131" s="7"/>
      <c r="G2131" s="5"/>
      <c r="H2131" s="12" t="s">
        <v>92</v>
      </c>
      <c r="I2131" s="5"/>
      <c r="J2131" s="5"/>
      <c r="K2131" s="5"/>
      <c r="L2131" s="50"/>
      <c r="M2131" s="5"/>
      <c r="N2131" s="5"/>
      <c r="O2131" s="5"/>
      <c r="P2131" s="5"/>
      <c r="Q2131" s="38"/>
      <c r="R2131" s="65"/>
      <c r="S2131" s="66"/>
      <c r="T2131" s="66"/>
      <c r="U2131" s="66"/>
      <c r="V2131" s="66"/>
      <c r="W2131" s="66"/>
      <c r="X2131" s="66"/>
      <c r="Y2131" s="66"/>
      <c r="Z2131" s="66"/>
      <c r="AA2131" s="66"/>
      <c r="AB2131" s="66"/>
      <c r="AC2131" s="66"/>
      <c r="AD2131" s="66"/>
      <c r="AE2131" s="66"/>
      <c r="AF2131" s="66"/>
      <c r="AG2131" s="66"/>
      <c r="AH2131" s="66"/>
      <c r="AI2131" s="66"/>
      <c r="AK2131" s="66"/>
      <c r="AL2131" s="66"/>
      <c r="AM2131" s="66"/>
      <c r="AN2131" s="63" t="s">
        <v>5362</v>
      </c>
      <c r="AO2131" s="66"/>
      <c r="AP2131" s="66"/>
      <c r="AQ2131" s="66"/>
      <c r="AR2131" s="66"/>
      <c r="AS2131" s="66"/>
      <c r="AT2131" s="66"/>
      <c r="AU2131" s="66"/>
      <c r="AV2131" s="66"/>
      <c r="AW2131" s="66"/>
      <c r="AX2131" s="66"/>
      <c r="AY2131" s="66"/>
      <c r="BA2131" s="66"/>
      <c r="BB2131" s="66"/>
      <c r="CB2131" s="65"/>
    </row>
    <row r="2132" spans="1:80" x14ac:dyDescent="0.25">
      <c r="A2132" s="50"/>
      <c r="B2132" s="5"/>
      <c r="C2132" s="7" t="s">
        <v>35</v>
      </c>
      <c r="D2132" s="7" t="s">
        <v>36</v>
      </c>
      <c r="E2132" s="7"/>
      <c r="F2132" s="7" t="s">
        <v>315</v>
      </c>
      <c r="G2132" s="5"/>
      <c r="H2132" s="7" t="s">
        <v>47</v>
      </c>
      <c r="I2132" s="7" t="s">
        <v>48</v>
      </c>
      <c r="J2132" s="7" t="s">
        <v>49</v>
      </c>
      <c r="K2132" s="5"/>
      <c r="L2132" s="50"/>
      <c r="M2132" s="5"/>
      <c r="N2132" s="5"/>
      <c r="O2132" s="5"/>
      <c r="P2132" s="5"/>
      <c r="Q2132" s="38"/>
      <c r="R2132" s="65"/>
      <c r="S2132" s="66"/>
      <c r="T2132" s="66"/>
      <c r="U2132" s="66"/>
      <c r="V2132" s="66"/>
      <c r="W2132" s="66"/>
      <c r="X2132" s="66"/>
      <c r="Y2132" s="66"/>
      <c r="Z2132" s="66"/>
      <c r="AA2132" s="66"/>
      <c r="AB2132" s="66"/>
      <c r="AC2132" s="66"/>
      <c r="AD2132" s="66"/>
      <c r="AE2132" s="66"/>
      <c r="AF2132" s="66"/>
      <c r="AG2132" s="66"/>
      <c r="AH2132" s="66"/>
      <c r="AI2132" s="66"/>
      <c r="AK2132" s="66"/>
      <c r="AL2132" s="66"/>
      <c r="AM2132" s="66"/>
      <c r="AN2132" s="63" t="s">
        <v>5363</v>
      </c>
      <c r="AO2132" s="66"/>
      <c r="AP2132" s="66"/>
      <c r="AQ2132" s="66"/>
      <c r="AR2132" s="66"/>
      <c r="AS2132" s="66"/>
      <c r="AT2132" s="66"/>
      <c r="AU2132" s="66"/>
      <c r="AV2132" s="66"/>
      <c r="AW2132" s="66"/>
      <c r="AX2132" s="66"/>
      <c r="AY2132" s="66"/>
      <c r="BA2132" s="66"/>
      <c r="BB2132" s="66"/>
      <c r="CB2132" s="65"/>
    </row>
    <row r="2133" spans="1:80" x14ac:dyDescent="0.25">
      <c r="A2133" s="50"/>
      <c r="B2133" s="39" t="str">
        <f xml:space="preserve"> C2126&amp;" Target Lesion (T1)"</f>
        <v>V14 Target Lesion (T1)</v>
      </c>
      <c r="C2133" s="16"/>
      <c r="D2133" s="15" t="s">
        <v>9</v>
      </c>
      <c r="E2133" s="5"/>
      <c r="F2133" s="17"/>
      <c r="G2133" s="5"/>
      <c r="H2133" s="32"/>
      <c r="I2133" s="32"/>
      <c r="J2133" s="32"/>
      <c r="K2133" s="5"/>
      <c r="L2133" s="50"/>
      <c r="M2133" s="50"/>
      <c r="N2133" s="50"/>
      <c r="O2133" s="50"/>
      <c r="P2133" s="50"/>
      <c r="Q2133" s="50"/>
      <c r="R2133" s="65"/>
      <c r="S2133" s="67"/>
      <c r="T2133" s="67"/>
      <c r="U2133" s="67"/>
      <c r="V2133" s="67"/>
      <c r="W2133" s="67"/>
      <c r="X2133" s="67"/>
      <c r="Y2133" s="67"/>
      <c r="Z2133" s="67"/>
      <c r="AA2133" s="67"/>
      <c r="AB2133" s="67"/>
      <c r="AC2133" s="67"/>
      <c r="AD2133" s="67"/>
      <c r="AE2133" s="67"/>
      <c r="AF2133" s="67"/>
      <c r="AG2133" s="67"/>
      <c r="AH2133" s="67"/>
      <c r="AI2133" s="67"/>
      <c r="AK2133" s="67"/>
      <c r="AL2133" s="67"/>
      <c r="AM2133" s="67"/>
      <c r="AN2133" s="63" t="s">
        <v>5364</v>
      </c>
      <c r="AO2133" s="67"/>
      <c r="AP2133" s="67"/>
      <c r="AQ2133" s="67"/>
      <c r="AR2133" s="67"/>
      <c r="AS2133" s="67"/>
      <c r="AT2133" s="67"/>
      <c r="AU2133" s="67"/>
      <c r="AV2133" s="67"/>
      <c r="AW2133" s="67"/>
      <c r="AX2133" s="67"/>
      <c r="AY2133" s="67"/>
      <c r="AZ2133" s="37" t="str">
        <f>IFERROR(IF(COUNTA(H2133,I2133,J2133)=3,DATE(J2133,MATCH(I2133,{"Jan";"Feb";"Mar";"Apr";"May";"Jun";"Jul";"Aug";"Sep";"Oct";"Nov";"Dec"},0),H2133),""),"")</f>
        <v/>
      </c>
      <c r="BA2133" s="67"/>
      <c r="BB2133" s="67"/>
      <c r="CB2133" s="65"/>
    </row>
    <row r="2134" spans="1:80" x14ac:dyDescent="0.25">
      <c r="A2134" s="50"/>
      <c r="B2134" s="8" t="s">
        <v>2206</v>
      </c>
      <c r="C2134" s="8" t="s">
        <v>2207</v>
      </c>
      <c r="D2134" s="8" t="s">
        <v>2208</v>
      </c>
      <c r="E2134" s="9"/>
      <c r="F2134" s="8" t="s">
        <v>2209</v>
      </c>
      <c r="G2134" s="9"/>
      <c r="H2134" s="8" t="s">
        <v>2210</v>
      </c>
      <c r="I2134" s="8" t="s">
        <v>2211</v>
      </c>
      <c r="J2134" s="8" t="s">
        <v>2212</v>
      </c>
      <c r="K2134" s="5"/>
      <c r="L2134" s="40"/>
      <c r="M2134" s="41"/>
      <c r="N2134" s="40"/>
      <c r="O2134" s="41"/>
      <c r="P2134" s="40"/>
      <c r="Q2134" s="38"/>
      <c r="R2134" s="65"/>
      <c r="S2134" s="66"/>
      <c r="T2134" s="66"/>
      <c r="U2134" s="66"/>
      <c r="V2134" s="66"/>
      <c r="W2134" s="66"/>
      <c r="X2134" s="66"/>
      <c r="Y2134" s="66"/>
      <c r="Z2134" s="66"/>
      <c r="AA2134" s="66"/>
      <c r="AB2134" s="66"/>
      <c r="AC2134" s="66"/>
      <c r="AD2134" s="66"/>
      <c r="AE2134" s="66"/>
      <c r="AF2134" s="66"/>
      <c r="AG2134" s="66"/>
      <c r="AH2134" s="66"/>
      <c r="AI2134" s="66"/>
      <c r="AK2134" s="66"/>
      <c r="AL2134" s="66"/>
      <c r="AM2134" s="66"/>
      <c r="AN2134" s="63" t="s">
        <v>5365</v>
      </c>
      <c r="AO2134" s="66"/>
      <c r="AP2134" s="66"/>
      <c r="AQ2134" s="66"/>
      <c r="AR2134" s="66"/>
      <c r="AS2134" s="66"/>
      <c r="AT2134" s="66"/>
      <c r="AU2134" s="66"/>
      <c r="AV2134" s="66"/>
      <c r="AW2134" s="66"/>
      <c r="AX2134" s="66"/>
      <c r="AY2134" s="66"/>
      <c r="AZ2134" s="37" t="str">
        <f>IFERROR(IF(COUNTA(H2134,I2134,J2134)=3,DATE(J2134,MATCH(I2134,{"Jan";"Feb";"Mar";"Apr";"May";"Jun";"Jul";"Aug";"Sep";"Oct";"Nov";"Dec"},0),H2134),""),"")</f>
        <v/>
      </c>
      <c r="BA2134" s="66"/>
      <c r="BB2134" s="66"/>
      <c r="CB2134" s="65"/>
    </row>
    <row r="2135" spans="1:80" x14ac:dyDescent="0.25">
      <c r="A2135" s="50"/>
      <c r="B2135" s="76" t="str">
        <f ca="1">BA2135&amp;BB2135&amp;BC2135&amp;BD2135&amp;BE2135&amp;BF2135&amp;BG2135&amp;BH2135&amp;BI2135&amp;BJ2135&amp;BK2135&amp;BL2135&amp;BM2135</f>
        <v/>
      </c>
      <c r="C2135" s="77"/>
      <c r="D2135" s="77"/>
      <c r="E2135" s="77"/>
      <c r="F2135" s="77"/>
      <c r="G2135" s="77"/>
      <c r="H2135" s="77"/>
      <c r="I2135" s="77"/>
      <c r="J2135" s="77"/>
      <c r="K2135" s="77"/>
      <c r="L2135" s="77"/>
      <c r="M2135" s="77"/>
      <c r="N2135" s="77"/>
      <c r="O2135" s="77"/>
      <c r="P2135" s="77"/>
      <c r="Q2135" s="5"/>
      <c r="R2135" s="65"/>
      <c r="AN2135" s="63" t="s">
        <v>5366</v>
      </c>
      <c r="AZ2135" s="37" t="str">
        <f>IFERROR(IF(COUNTA(H2135,I2135,J2135)=3,DATE(J2135,MATCH(I2135,{"Jan";"Feb";"Mar";"Apr";"May";"Jun";"Jul";"Aug";"Sep";"Oct";"Nov";"Dec"},0),H2135),""),"")</f>
        <v/>
      </c>
      <c r="BA2135" s="37" t="str">
        <f>IF(AND(C2129="",H2133="",C2133&lt;&gt;""),"Please enter a complete visit or assessment date.  ","")</f>
        <v/>
      </c>
      <c r="BB2135" s="37" t="str">
        <f>IF(C2133="","",IF(AND(COUNTA(C2129,D2129,E2129)&gt;1,COUNTA(C2129,D2129,E2129)&lt;3),"Please enter a complete visit date.  ",IF(COUNTA(C2129,D2129,E2129)=0,"",IF(COUNTIF(AN$2:AN$7306,C2129&amp;D2129&amp;E2129)&gt;0,"","Enter a valid visit date.  "))))</f>
        <v/>
      </c>
      <c r="BC2135" s="37" t="str">
        <f>IF(AND(COUNTA(H2133,I2133,J2133)&gt;1,COUNTA(H2133,I2133,J2133)&lt;3),"Please enter a complete assessment date.  ",IF(COUNTA(H2133,I2133,J2133)=0,"",IF(COUNTIF(AN$2:AN$7306,H2133&amp;I2133&amp;J2133)&gt;0,"","Enter a valid assessment date.  ")))</f>
        <v/>
      </c>
      <c r="BD2135" s="37" t="str">
        <f>IF(AND(C2133="",H2133&amp;I2133&amp;H2133&amp;J2133&lt;&gt;""),"Information on this lesion exists, but no evaluation result is entered.  ","")</f>
        <v/>
      </c>
      <c r="BE2135" s="37" t="str">
        <f ca="1">IF(C2133="","",IF(AZ2129="","",IF(AZ2129&gt;NOW(),"Visit date is in the future.  ","")))</f>
        <v/>
      </c>
      <c r="BF2135" s="37" t="str">
        <f t="shared" ref="BF2135" ca="1" si="1043">IF(AZ2133&lt;&gt;"",IF(AZ2133&gt;NOW(),"Assessment date is in the future.  ",""),"")</f>
        <v/>
      </c>
      <c r="BG2135" s="37" t="str">
        <f>IF(AND(C2133&lt;&gt;"",F2133&lt;&gt;""),"The result cannot be provided if indicated as Not Done.  ","")</f>
        <v/>
      </c>
      <c r="BH2135" s="37" t="str">
        <f>IF(AZ2129="","",IF(AZ2129&lt;=AZ2123,"Visit date is not after visit or assessment dates in the prior visit.  ",""))</f>
        <v/>
      </c>
      <c r="BI2135" s="37" t="str">
        <f>IF(AZ2133&lt;&gt;"",IF(AZ2133&lt;=AZ2123,"Assessment date is not after visit or assessment dates in the prior visit.  ",""),"")</f>
        <v/>
      </c>
      <c r="BJ2135" s="37" t="str">
        <f>IF(AND(C2126="",OR(C2133&lt;&gt;"",F2133&lt;&gt;"")),"The Visit ID is missing.  ","")</f>
        <v/>
      </c>
      <c r="BK2135" s="37" t="str">
        <f>IF(AND(OR(C2133&lt;&gt;"",F2133&lt;&gt;""),C$19=""),"No V0 lesion information exists for this same lesion (if you are adding a NEW lesion, go to New Lesion section).  ","")</f>
        <v/>
      </c>
      <c r="BL2135" s="37" t="str">
        <f>IF(AND(C2133&lt;&gt;"",D2133=""),"Select a Unit.  ","")</f>
        <v/>
      </c>
      <c r="BM2135" s="37" t="str">
        <f>IF(AND(C2133&lt;&gt;"",COUNTIF(AJ$2:AJ$21,C2126)&gt;1),"Visit ID already used.  ","")</f>
        <v/>
      </c>
      <c r="CA2135" s="37" t="e">
        <f ca="1">IF(BA2135&amp;BB2135&amp;BC2135&amp;BD2135&amp;BE2135&amp;BF2135&amp;BG2135&amp;BH2135&amp;BI2135&amp;BJ2135&amp;BK2135&amp;BL2135&amp;BM2135&amp;BN2135&amp;BO2135&amp;BP2135&amp;BQ2135&amp;BR2135&amp;BS2135&amp;BT2135&amp;BU2135&amp;#REF!&amp;BW2135&amp;BX2135&amp;BY2135&amp;BZ2135&lt;&gt;"","V14Issue","V14Clean")</f>
        <v>#REF!</v>
      </c>
      <c r="CB2135" s="65"/>
    </row>
    <row r="2136" spans="1:80" x14ac:dyDescent="0.25">
      <c r="A2136" s="50"/>
      <c r="B2136" s="77"/>
      <c r="C2136" s="77"/>
      <c r="D2136" s="77"/>
      <c r="E2136" s="77"/>
      <c r="F2136" s="77"/>
      <c r="G2136" s="77"/>
      <c r="H2136" s="77"/>
      <c r="I2136" s="77"/>
      <c r="J2136" s="77"/>
      <c r="K2136" s="77"/>
      <c r="L2136" s="77"/>
      <c r="M2136" s="77"/>
      <c r="N2136" s="77"/>
      <c r="O2136" s="77"/>
      <c r="P2136" s="77"/>
      <c r="Q2136" s="5"/>
      <c r="R2136" s="65"/>
      <c r="AN2136" s="63" t="s">
        <v>5367</v>
      </c>
      <c r="AZ2136" s="37" t="str">
        <f>IFERROR(IF(COUNTA(H2136,I2136,J2136)=3,DATE(J2136,MATCH(I2136,{"Jan";"Feb";"Mar";"Apr";"May";"Jun";"Jul";"Aug";"Sep";"Oct";"Nov";"Dec"},0),H2136),""),"")</f>
        <v/>
      </c>
      <c r="CB2136" s="65"/>
    </row>
    <row r="2137" spans="1:80" x14ac:dyDescent="0.25">
      <c r="A2137" s="50"/>
      <c r="B2137" s="5"/>
      <c r="C2137" s="7"/>
      <c r="D2137" s="7"/>
      <c r="E2137" s="7"/>
      <c r="F2137" s="7"/>
      <c r="G2137" s="5"/>
      <c r="H2137" s="12" t="s">
        <v>92</v>
      </c>
      <c r="I2137" s="5"/>
      <c r="J2137" s="5"/>
      <c r="K2137" s="5"/>
      <c r="L2137" s="50"/>
      <c r="M2137" s="5"/>
      <c r="N2137" s="5"/>
      <c r="O2137" s="5"/>
      <c r="P2137" s="5"/>
      <c r="Q2137" s="5"/>
      <c r="R2137" s="65"/>
      <c r="AN2137" s="63" t="s">
        <v>5368</v>
      </c>
      <c r="AZ2137" s="37" t="str">
        <f>IFERROR(IF(COUNTA(H2137,I2137,J2137)=3,DATE(J2137,MATCH(I2137,{"Jan";"Feb";"Mar";"Apr";"May";"Jun";"Jul";"Aug";"Sep";"Oct";"Nov";"Dec"},0),H2137),""),"")</f>
        <v/>
      </c>
      <c r="CB2137" s="65"/>
    </row>
    <row r="2138" spans="1:80" x14ac:dyDescent="0.25">
      <c r="A2138" s="50"/>
      <c r="B2138" s="5"/>
      <c r="C2138" s="7" t="s">
        <v>35</v>
      </c>
      <c r="D2138" s="7" t="s">
        <v>36</v>
      </c>
      <c r="E2138" s="7"/>
      <c r="F2138" s="7" t="s">
        <v>315</v>
      </c>
      <c r="G2138" s="5"/>
      <c r="H2138" s="7" t="s">
        <v>47</v>
      </c>
      <c r="I2138" s="7" t="s">
        <v>48</v>
      </c>
      <c r="J2138" s="7" t="s">
        <v>49</v>
      </c>
      <c r="K2138" s="5"/>
      <c r="L2138" s="50"/>
      <c r="M2138" s="5"/>
      <c r="N2138" s="5"/>
      <c r="O2138" s="5"/>
      <c r="P2138" s="5"/>
      <c r="Q2138" s="5"/>
      <c r="R2138" s="65"/>
      <c r="AN2138" s="63" t="s">
        <v>5369</v>
      </c>
      <c r="AZ2138" s="37" t="str">
        <f>IFERROR(IF(COUNTA(H2138,I2138,J2138)=3,DATE(J2138,MATCH(I2138,{"Jan";"Feb";"Mar";"Apr";"May";"Jun";"Jul";"Aug";"Sep";"Oct";"Nov";"Dec"},0),H2138),""),"")</f>
        <v/>
      </c>
      <c r="CB2138" s="65"/>
    </row>
    <row r="2139" spans="1:80" x14ac:dyDescent="0.25">
      <c r="A2139" s="50"/>
      <c r="B2139" s="39" t="str">
        <f xml:space="preserve"> C2126&amp;" Target Lesion (T2)"</f>
        <v>V14 Target Lesion (T2)</v>
      </c>
      <c r="C2139" s="16"/>
      <c r="D2139" s="15" t="s">
        <v>9</v>
      </c>
      <c r="E2139" s="5"/>
      <c r="F2139" s="17"/>
      <c r="G2139" s="5"/>
      <c r="H2139" s="32"/>
      <c r="I2139" s="32"/>
      <c r="J2139" s="32"/>
      <c r="K2139" s="5"/>
      <c r="L2139" s="50"/>
      <c r="M2139" s="50"/>
      <c r="N2139" s="50"/>
      <c r="O2139" s="50"/>
      <c r="P2139" s="50"/>
      <c r="Q2139" s="5"/>
      <c r="R2139" s="65"/>
      <c r="AN2139" s="63" t="s">
        <v>5370</v>
      </c>
      <c r="AZ2139" s="37" t="str">
        <f>IFERROR(IF(COUNTA(H2139,I2139,J2139)=3,DATE(J2139,MATCH(I2139,{"Jan";"Feb";"Mar";"Apr";"May";"Jun";"Jul";"Aug";"Sep";"Oct";"Nov";"Dec"},0),H2139),""),"")</f>
        <v/>
      </c>
      <c r="CB2139" s="65"/>
    </row>
    <row r="2140" spans="1:80" x14ac:dyDescent="0.25">
      <c r="A2140" s="50"/>
      <c r="B2140" s="8" t="s">
        <v>2213</v>
      </c>
      <c r="C2140" s="8" t="s">
        <v>2214</v>
      </c>
      <c r="D2140" s="8" t="s">
        <v>2215</v>
      </c>
      <c r="E2140" s="9"/>
      <c r="F2140" s="8" t="s">
        <v>2216</v>
      </c>
      <c r="G2140" s="9"/>
      <c r="H2140" s="8" t="s">
        <v>2217</v>
      </c>
      <c r="I2140" s="8" t="s">
        <v>2218</v>
      </c>
      <c r="J2140" s="8" t="s">
        <v>2219</v>
      </c>
      <c r="K2140" s="5"/>
      <c r="L2140" s="40"/>
      <c r="M2140" s="41"/>
      <c r="N2140" s="40"/>
      <c r="O2140" s="41"/>
      <c r="P2140" s="40"/>
      <c r="Q2140" s="5"/>
      <c r="R2140" s="65"/>
      <c r="AN2140" s="63" t="s">
        <v>5371</v>
      </c>
      <c r="AZ2140" s="37" t="str">
        <f>IFERROR(IF(COUNTA(H2140,I2140,J2140)=3,DATE(J2140,MATCH(I2140,{"Jan";"Feb";"Mar";"Apr";"May";"Jun";"Jul";"Aug";"Sep";"Oct";"Nov";"Dec"},0),H2140),""),"")</f>
        <v/>
      </c>
      <c r="CB2140" s="65"/>
    </row>
    <row r="2141" spans="1:80" x14ac:dyDescent="0.25">
      <c r="A2141" s="50"/>
      <c r="B2141" s="76" t="str">
        <f ca="1">BA2141&amp;BB2141&amp;BC2141&amp;BD2141&amp;BE2141&amp;BF2141&amp;BG2141&amp;BH2141&amp;BI2141&amp;BJ2141&amp;BK2141&amp;BL2141&amp;BM2141</f>
        <v/>
      </c>
      <c r="C2141" s="77"/>
      <c r="D2141" s="77"/>
      <c r="E2141" s="77"/>
      <c r="F2141" s="77"/>
      <c r="G2141" s="77"/>
      <c r="H2141" s="77"/>
      <c r="I2141" s="77"/>
      <c r="J2141" s="77"/>
      <c r="K2141" s="77"/>
      <c r="L2141" s="77"/>
      <c r="M2141" s="77"/>
      <c r="N2141" s="77"/>
      <c r="O2141" s="77"/>
      <c r="P2141" s="77"/>
      <c r="Q2141" s="5"/>
      <c r="R2141" s="65"/>
      <c r="AN2141" s="63" t="s">
        <v>5372</v>
      </c>
      <c r="AZ2141" s="37" t="str">
        <f>IFERROR(IF(COUNTA(H2141,I2141,J2141)=3,DATE(J2141,MATCH(I2141,{"Jan";"Feb";"Mar";"Apr";"May";"Jun";"Jul";"Aug";"Sep";"Oct";"Nov";"Dec"},0),H2141),""),"")</f>
        <v/>
      </c>
      <c r="BA2141" s="37" t="str">
        <f>IF(AND(C2129="",H2139="",C2139&lt;&gt;""),"Please enter a complete visit or assessment date.  ","")</f>
        <v/>
      </c>
      <c r="BB2141" s="37" t="str">
        <f>IF(C2139="","",IF(AND(COUNTA(C2129,D2129,E2129)&gt;1,COUNTA(C2129,D2129,E2129)&lt;3),"Please enter a complete visit date.  ",IF(COUNTA(C2129,D2129,E2129)=0,"",IF(COUNTIF(AN$2:AN$7306,C2129&amp;D2129&amp;E2129)&gt;0,"","Enter a valid visit date.  "))))</f>
        <v/>
      </c>
      <c r="BC2141" s="37" t="str">
        <f>IF(AND(COUNTA(H2139,I2139,J2139)&gt;1,COUNTA(H2139,I2139,J2139)&lt;3),"Please enter a complete assessment date.  ",IF(COUNTA(H2139,I2139,J2139)=0,"",IF(COUNTIF(AN$2:AN$7306,H2139&amp;I2139&amp;J2139)&gt;0,"","Enter a valid assessment date.  ")))</f>
        <v/>
      </c>
      <c r="BD2141" s="37" t="str">
        <f t="shared" ref="BD2141" si="1044">IF(AND(C2139="",H2139&amp;I2139&amp;H2139&amp;J2139&lt;&gt;""),"Information on this lesion exists, but no evaluation result is entered.  ","")</f>
        <v/>
      </c>
      <c r="BE2141" s="37" t="str">
        <f ca="1">IF(C2139="","",IF(AZ2129="","",IF(AZ2129&gt;NOW(),"Visit date is in the future.  ","")))</f>
        <v/>
      </c>
      <c r="BF2141" s="37" t="str">
        <f t="shared" ref="BF2141" ca="1" si="1045">IF(AZ2139&lt;&gt;"",IF(AZ2139&gt;NOW(),"Assessment date is in the future.  ",""),"")</f>
        <v/>
      </c>
      <c r="BG2141" s="37" t="str">
        <f t="shared" ref="BG2141" si="1046">IF(AND(C2139&lt;&gt;"",F2139&lt;&gt;""),"The result cannot be provided if indicated as Not Done.  ","")</f>
        <v/>
      </c>
      <c r="BH2141" s="37" t="str">
        <f>IF(AZ2129="","",IF(AZ2129&lt;=AZ2123,"Visit date is not after visit or assessment dates in the prior visit.  ",""))</f>
        <v/>
      </c>
      <c r="BI2141" s="37" t="str">
        <f>IF(AZ2139&lt;&gt;"",IF(AZ2139&lt;=AZ2123,"Assessment date is not after visit or assessment dates in the prior visit.  ",""),"")</f>
        <v/>
      </c>
      <c r="BJ2141" s="37" t="str">
        <f>IF(AND(C2126="",OR(C2139&lt;&gt;"",F2139&lt;&gt;"")),"The Visit ID is missing.  ","")</f>
        <v/>
      </c>
      <c r="BK2141" s="37" t="str">
        <f>IF(AND(OR(C2139&lt;&gt;"",F2139&lt;&gt;""),C$25=""),"No V0 lesion information exists for this same lesion (if you are adding a NEW lesion, go to New Lesion section).  ","")</f>
        <v/>
      </c>
      <c r="BL2141" s="37" t="str">
        <f t="shared" ref="BL2141" si="1047">IF(AND(C2139&lt;&gt;"",D2139=""),"Select a Unit.  ","")</f>
        <v/>
      </c>
      <c r="BM2141" s="37" t="str">
        <f>IF(AND(C2139&lt;&gt;"",COUNTIF(AJ$2:AJ$21,C2126)&gt;1),"Visit ID already used.  ","")</f>
        <v/>
      </c>
      <c r="CA2141" s="37" t="e">
        <f ca="1">IF(BA2141&amp;BB2141&amp;BC2141&amp;BD2141&amp;BE2141&amp;BF2141&amp;BG2141&amp;BH2141&amp;BI2141&amp;BJ2141&amp;BK2141&amp;BL2141&amp;BM2141&amp;BN2141&amp;BO2141&amp;BP2141&amp;BQ2141&amp;BR2141&amp;BS2141&amp;BT2141&amp;BU2141&amp;#REF!&amp;BW2141&amp;BX2141&amp;BY2141&amp;BZ2141&lt;&gt;"","V14Issue","V14Clean")</f>
        <v>#REF!</v>
      </c>
      <c r="CB2141" s="65"/>
    </row>
    <row r="2142" spans="1:80" x14ac:dyDescent="0.25">
      <c r="A2142" s="50"/>
      <c r="B2142" s="77"/>
      <c r="C2142" s="77"/>
      <c r="D2142" s="77"/>
      <c r="E2142" s="77"/>
      <c r="F2142" s="77"/>
      <c r="G2142" s="77"/>
      <c r="H2142" s="77"/>
      <c r="I2142" s="77"/>
      <c r="J2142" s="77"/>
      <c r="K2142" s="77"/>
      <c r="L2142" s="77"/>
      <c r="M2142" s="77"/>
      <c r="N2142" s="77"/>
      <c r="O2142" s="77"/>
      <c r="P2142" s="77"/>
      <c r="Q2142" s="5"/>
      <c r="R2142" s="65"/>
      <c r="AN2142" s="63" t="s">
        <v>5373</v>
      </c>
      <c r="AZ2142" s="37" t="str">
        <f>IFERROR(IF(COUNTA(H2142,I2142,J2142)=3,DATE(J2142,MATCH(I2142,{"Jan";"Feb";"Mar";"Apr";"May";"Jun";"Jul";"Aug";"Sep";"Oct";"Nov";"Dec"},0),H2142),""),"")</f>
        <v/>
      </c>
      <c r="CB2142" s="65"/>
    </row>
    <row r="2143" spans="1:80" x14ac:dyDescent="0.25">
      <c r="A2143" s="50"/>
      <c r="B2143" s="5"/>
      <c r="C2143" s="7"/>
      <c r="D2143" s="7"/>
      <c r="E2143" s="7"/>
      <c r="F2143" s="7"/>
      <c r="G2143" s="5"/>
      <c r="H2143" s="12" t="s">
        <v>92</v>
      </c>
      <c r="I2143" s="5"/>
      <c r="J2143" s="5"/>
      <c r="K2143" s="5"/>
      <c r="L2143" s="50"/>
      <c r="M2143" s="5"/>
      <c r="N2143" s="5"/>
      <c r="O2143" s="5"/>
      <c r="P2143" s="5"/>
      <c r="Q2143" s="5"/>
      <c r="R2143" s="65"/>
      <c r="AN2143" s="63" t="s">
        <v>5374</v>
      </c>
      <c r="AZ2143" s="37" t="str">
        <f>IFERROR(IF(COUNTA(H2143,I2143,J2143)=3,DATE(J2143,MATCH(I2143,{"Jan";"Feb";"Mar";"Apr";"May";"Jun";"Jul";"Aug";"Sep";"Oct";"Nov";"Dec"},0),H2143),""),"")</f>
        <v/>
      </c>
      <c r="CB2143" s="65"/>
    </row>
    <row r="2144" spans="1:80" x14ac:dyDescent="0.25">
      <c r="A2144" s="50"/>
      <c r="B2144" s="5"/>
      <c r="C2144" s="7" t="s">
        <v>35</v>
      </c>
      <c r="D2144" s="7" t="s">
        <v>36</v>
      </c>
      <c r="E2144" s="7"/>
      <c r="F2144" s="7" t="s">
        <v>315</v>
      </c>
      <c r="G2144" s="5"/>
      <c r="H2144" s="7" t="s">
        <v>47</v>
      </c>
      <c r="I2144" s="7" t="s">
        <v>48</v>
      </c>
      <c r="J2144" s="7" t="s">
        <v>49</v>
      </c>
      <c r="K2144" s="5"/>
      <c r="L2144" s="50"/>
      <c r="M2144" s="5"/>
      <c r="N2144" s="5"/>
      <c r="O2144" s="5"/>
      <c r="P2144" s="5"/>
      <c r="Q2144" s="5"/>
      <c r="R2144" s="65"/>
      <c r="AN2144" s="63" t="s">
        <v>5375</v>
      </c>
      <c r="AZ2144" s="37" t="str">
        <f>IFERROR(IF(COUNTA(H2144,I2144,J2144)=3,DATE(J2144,MATCH(I2144,{"Jan";"Feb";"Mar";"Apr";"May";"Jun";"Jul";"Aug";"Sep";"Oct";"Nov";"Dec"},0),H2144),""),"")</f>
        <v/>
      </c>
      <c r="CB2144" s="65"/>
    </row>
    <row r="2145" spans="1:80" x14ac:dyDescent="0.25">
      <c r="A2145" s="50"/>
      <c r="B2145" s="39" t="str">
        <f xml:space="preserve"> C2126&amp;"  Target Lesion (T3)"</f>
        <v>V14  Target Lesion (T3)</v>
      </c>
      <c r="C2145" s="16"/>
      <c r="D2145" s="15" t="s">
        <v>9</v>
      </c>
      <c r="E2145" s="5"/>
      <c r="F2145" s="17"/>
      <c r="G2145" s="5"/>
      <c r="H2145" s="32"/>
      <c r="I2145" s="32"/>
      <c r="J2145" s="32"/>
      <c r="K2145" s="5"/>
      <c r="L2145" s="50"/>
      <c r="M2145" s="50"/>
      <c r="N2145" s="50"/>
      <c r="O2145" s="50"/>
      <c r="P2145" s="50"/>
      <c r="Q2145" s="5"/>
      <c r="R2145" s="65"/>
      <c r="AN2145" s="63" t="s">
        <v>5376</v>
      </c>
      <c r="AZ2145" s="37" t="str">
        <f>IFERROR(IF(COUNTA(H2145,I2145,J2145)=3,DATE(J2145,MATCH(I2145,{"Jan";"Feb";"Mar";"Apr";"May";"Jun";"Jul";"Aug";"Sep";"Oct";"Nov";"Dec"},0),H2145),""),"")</f>
        <v/>
      </c>
      <c r="CB2145" s="65"/>
    </row>
    <row r="2146" spans="1:80" x14ac:dyDescent="0.25">
      <c r="A2146" s="50"/>
      <c r="B2146" s="8" t="s">
        <v>2220</v>
      </c>
      <c r="C2146" s="8" t="s">
        <v>2221</v>
      </c>
      <c r="D2146" s="8" t="s">
        <v>2222</v>
      </c>
      <c r="E2146" s="9"/>
      <c r="F2146" s="8" t="s">
        <v>2223</v>
      </c>
      <c r="G2146" s="9"/>
      <c r="H2146" s="8" t="s">
        <v>2224</v>
      </c>
      <c r="I2146" s="8" t="s">
        <v>2225</v>
      </c>
      <c r="J2146" s="8" t="s">
        <v>2226</v>
      </c>
      <c r="K2146" s="5"/>
      <c r="L2146" s="40"/>
      <c r="M2146" s="41"/>
      <c r="N2146" s="40"/>
      <c r="O2146" s="41"/>
      <c r="P2146" s="40"/>
      <c r="Q2146" s="5"/>
      <c r="R2146" s="65"/>
      <c r="AN2146" s="63" t="s">
        <v>5377</v>
      </c>
      <c r="AZ2146" s="37" t="str">
        <f>IFERROR(IF(COUNTA(H2146,I2146,J2146)=3,DATE(J2146,MATCH(I2146,{"Jan";"Feb";"Mar";"Apr";"May";"Jun";"Jul";"Aug";"Sep";"Oct";"Nov";"Dec"},0),H2146),""),"")</f>
        <v/>
      </c>
      <c r="CB2146" s="65"/>
    </row>
    <row r="2147" spans="1:80" x14ac:dyDescent="0.25">
      <c r="A2147" s="50"/>
      <c r="B2147" s="76" t="str">
        <f ca="1">BA2147&amp;BB2147&amp;BC2147&amp;BD2147&amp;BE2147&amp;BF2147&amp;BG2147&amp;BH2147&amp;BI2147&amp;BJ2147&amp;BK2147&amp;BL2147&amp;BM2147</f>
        <v/>
      </c>
      <c r="C2147" s="77"/>
      <c r="D2147" s="77"/>
      <c r="E2147" s="77"/>
      <c r="F2147" s="77"/>
      <c r="G2147" s="77"/>
      <c r="H2147" s="77"/>
      <c r="I2147" s="77"/>
      <c r="J2147" s="77"/>
      <c r="K2147" s="77"/>
      <c r="L2147" s="77"/>
      <c r="M2147" s="77"/>
      <c r="N2147" s="77"/>
      <c r="O2147" s="77"/>
      <c r="P2147" s="77"/>
      <c r="Q2147" s="5"/>
      <c r="R2147" s="65"/>
      <c r="AN2147" s="63" t="s">
        <v>5378</v>
      </c>
      <c r="AZ2147" s="37" t="str">
        <f>IFERROR(IF(COUNTA(H2147,I2147,J2147)=3,DATE(J2147,MATCH(I2147,{"Jan";"Feb";"Mar";"Apr";"May";"Jun";"Jul";"Aug";"Sep";"Oct";"Nov";"Dec"},0),H2147),""),"")</f>
        <v/>
      </c>
      <c r="BA2147" s="37" t="str">
        <f>IF(AND(C2129="",H2145="",C2145&lt;&gt;""),"Please enter a complete visit or assessment date.  ","")</f>
        <v/>
      </c>
      <c r="BB2147" s="37" t="str">
        <f>IF(C2145="","",IF(AND(COUNTA(C2129,D2129,E2129)&gt;1,COUNTA(C2129,D2129,E2129)&lt;3),"Please enter a complete visit date.  ",IF(COUNTA(C2129,D2129,E2129)=0,"",IF(COUNTIF(AN$2:AN$7306,C2129&amp;D2129&amp;E2129)&gt;0,"","Enter a valid visit date.  "))))</f>
        <v/>
      </c>
      <c r="BC2147" s="37" t="str">
        <f>IF(AND(COUNTA(H2145,I2145,J2145)&gt;1,COUNTA(H2145,I2145,J2145)&lt;3),"Please enter a complete assessment date.  ",IF(COUNTA(H2145,I2145,J2145)=0,"",IF(COUNTIF(AN$2:AN$7306,H2145&amp;I2145&amp;J2145)&gt;0,"","Enter a valid assessment date.  ")))</f>
        <v/>
      </c>
      <c r="BD2147" s="37" t="str">
        <f t="shared" ref="BD2147" si="1048">IF(AND(C2145="",H2145&amp;I2145&amp;H2145&amp;J2145&lt;&gt;""),"Information on this lesion exists, but no evaluation result is entered.  ","")</f>
        <v/>
      </c>
      <c r="BE2147" s="37" t="str">
        <f ca="1">IF(C2145="","",IF(AZ2129="","",IF(AZ2129&gt;NOW(),"Visit date is in the future.  ","")))</f>
        <v/>
      </c>
      <c r="BF2147" s="37" t="str">
        <f t="shared" ref="BF2147" ca="1" si="1049">IF(AZ2145&lt;&gt;"",IF(AZ2145&gt;NOW(),"Assessment date is in the future.  ",""),"")</f>
        <v/>
      </c>
      <c r="BG2147" s="37" t="str">
        <f t="shared" ref="BG2147" si="1050">IF(AND(C2145&lt;&gt;"",F2145&lt;&gt;""),"The result cannot be provided if indicated as Not Done.  ","")</f>
        <v/>
      </c>
      <c r="BH2147" s="37" t="str">
        <f>IF(AZ2129="","",IF(AZ2129&lt;=AZ2123,"Visit date is not after visit or assessment dates in the prior visit.  ",""))</f>
        <v/>
      </c>
      <c r="BI2147" s="37" t="str">
        <f>IF(AZ2145&lt;&gt;"",IF(AZ2145&lt;=AZ2123,"Assessment date is not after visit or assessment dates in the prior visit.  ",""),"")</f>
        <v/>
      </c>
      <c r="BJ2147" s="37" t="str">
        <f>IF(AND(C2126="",OR(C2145&lt;&gt;"",F2145&lt;&gt;"")),"The Visit ID is missing.  ","")</f>
        <v/>
      </c>
      <c r="BK2147" s="37" t="str">
        <f>IF(AND(OR(C2145&lt;&gt;"",F2145&lt;&gt;""),C$31=""),"No V0 lesion information exists for this same lesion (if you are adding a NEW lesion, go to New Lesion section).  ","")</f>
        <v/>
      </c>
      <c r="BL2147" s="37" t="str">
        <f t="shared" ref="BL2147" si="1051">IF(AND(C2145&lt;&gt;"",D2145=""),"Select a Unit.  ","")</f>
        <v/>
      </c>
      <c r="BM2147" s="37" t="str">
        <f>IF(AND(C2145&lt;&gt;"",COUNTIF(AJ$2:AJ$21,C2126)&gt;1),"Visit ID already used.  ","")</f>
        <v/>
      </c>
      <c r="CA2147" s="37" t="e">
        <f ca="1">IF(BA2147&amp;BB2147&amp;BC2147&amp;BD2147&amp;BE2147&amp;BF2147&amp;BG2147&amp;BH2147&amp;BI2147&amp;BJ2147&amp;BK2147&amp;BL2147&amp;BM2147&amp;BN2147&amp;BO2147&amp;BP2147&amp;BQ2147&amp;BR2147&amp;BS2147&amp;BT2147&amp;BU2147&amp;#REF!&amp;BW2147&amp;BX2147&amp;BY2147&amp;BZ2147&lt;&gt;"","V14Issue","V14Clean")</f>
        <v>#REF!</v>
      </c>
      <c r="CB2147" s="65"/>
    </row>
    <row r="2148" spans="1:80" x14ac:dyDescent="0.25">
      <c r="A2148" s="50"/>
      <c r="B2148" s="77"/>
      <c r="C2148" s="77"/>
      <c r="D2148" s="77"/>
      <c r="E2148" s="77"/>
      <c r="F2148" s="77"/>
      <c r="G2148" s="77"/>
      <c r="H2148" s="77"/>
      <c r="I2148" s="77"/>
      <c r="J2148" s="77"/>
      <c r="K2148" s="77"/>
      <c r="L2148" s="77"/>
      <c r="M2148" s="77"/>
      <c r="N2148" s="77"/>
      <c r="O2148" s="77"/>
      <c r="P2148" s="77"/>
      <c r="Q2148" s="5"/>
      <c r="R2148" s="65"/>
      <c r="AN2148" s="63" t="s">
        <v>5379</v>
      </c>
      <c r="AZ2148" s="37" t="str">
        <f>IFERROR(IF(COUNTA(H2148,I2148,J2148)=3,DATE(J2148,MATCH(I2148,{"Jan";"Feb";"Mar";"Apr";"May";"Jun";"Jul";"Aug";"Sep";"Oct";"Nov";"Dec"},0),H2148),""),"")</f>
        <v/>
      </c>
      <c r="CB2148" s="65"/>
    </row>
    <row r="2149" spans="1:80" x14ac:dyDescent="0.25">
      <c r="A2149" s="50"/>
      <c r="B2149" s="5"/>
      <c r="C2149" s="7"/>
      <c r="D2149" s="7"/>
      <c r="E2149" s="7"/>
      <c r="F2149" s="7"/>
      <c r="G2149" s="5"/>
      <c r="H2149" s="12" t="s">
        <v>92</v>
      </c>
      <c r="I2149" s="5"/>
      <c r="J2149" s="5"/>
      <c r="K2149" s="5"/>
      <c r="L2149" s="50"/>
      <c r="M2149" s="5"/>
      <c r="N2149" s="5"/>
      <c r="O2149" s="5"/>
      <c r="P2149" s="5"/>
      <c r="Q2149" s="5"/>
      <c r="R2149" s="65"/>
      <c r="AN2149" s="63" t="s">
        <v>5380</v>
      </c>
      <c r="AZ2149" s="37" t="str">
        <f>IFERROR(IF(COUNTA(H2149,I2149,J2149)=3,DATE(J2149,MATCH(I2149,{"Jan";"Feb";"Mar";"Apr";"May";"Jun";"Jul";"Aug";"Sep";"Oct";"Nov";"Dec"},0),H2149),""),"")</f>
        <v/>
      </c>
      <c r="CB2149" s="65"/>
    </row>
    <row r="2150" spans="1:80" x14ac:dyDescent="0.25">
      <c r="A2150" s="50"/>
      <c r="B2150" s="5"/>
      <c r="C2150" s="7" t="s">
        <v>35</v>
      </c>
      <c r="D2150" s="7" t="s">
        <v>36</v>
      </c>
      <c r="E2150" s="7"/>
      <c r="F2150" s="7" t="s">
        <v>315</v>
      </c>
      <c r="G2150" s="5"/>
      <c r="H2150" s="7" t="s">
        <v>47</v>
      </c>
      <c r="I2150" s="7" t="s">
        <v>48</v>
      </c>
      <c r="J2150" s="7" t="s">
        <v>49</v>
      </c>
      <c r="K2150" s="5"/>
      <c r="L2150" s="50"/>
      <c r="M2150" s="5"/>
      <c r="N2150" s="5"/>
      <c r="O2150" s="5"/>
      <c r="P2150" s="5"/>
      <c r="Q2150" s="5"/>
      <c r="R2150" s="65"/>
      <c r="AN2150" s="63" t="s">
        <v>5381</v>
      </c>
      <c r="AZ2150" s="37" t="str">
        <f>IFERROR(IF(COUNTA(H2150,I2150,J2150)=3,DATE(J2150,MATCH(I2150,{"Jan";"Feb";"Mar";"Apr";"May";"Jun";"Jul";"Aug";"Sep";"Oct";"Nov";"Dec"},0),H2150),""),"")</f>
        <v/>
      </c>
      <c r="CB2150" s="65"/>
    </row>
    <row r="2151" spans="1:80" x14ac:dyDescent="0.25">
      <c r="A2151" s="50"/>
      <c r="B2151" s="39" t="str">
        <f xml:space="preserve"> C2126&amp;"  Target Lesion (T4)"</f>
        <v>V14  Target Lesion (T4)</v>
      </c>
      <c r="C2151" s="16"/>
      <c r="D2151" s="15" t="s">
        <v>9</v>
      </c>
      <c r="E2151" s="5"/>
      <c r="F2151" s="17"/>
      <c r="G2151" s="5"/>
      <c r="H2151" s="32"/>
      <c r="I2151" s="32"/>
      <c r="J2151" s="32"/>
      <c r="K2151" s="5"/>
      <c r="L2151" s="50"/>
      <c r="M2151" s="50"/>
      <c r="N2151" s="50"/>
      <c r="O2151" s="50"/>
      <c r="P2151" s="50"/>
      <c r="Q2151" s="5"/>
      <c r="R2151" s="65"/>
      <c r="AN2151" s="63" t="s">
        <v>5382</v>
      </c>
      <c r="AZ2151" s="37" t="str">
        <f>IFERROR(IF(COUNTA(H2151,I2151,J2151)=3,DATE(J2151,MATCH(I2151,{"Jan";"Feb";"Mar";"Apr";"May";"Jun";"Jul";"Aug";"Sep";"Oct";"Nov";"Dec"},0),H2151),""),"")</f>
        <v/>
      </c>
      <c r="CB2151" s="65"/>
    </row>
    <row r="2152" spans="1:80" x14ac:dyDescent="0.25">
      <c r="A2152" s="50"/>
      <c r="B2152" s="8" t="s">
        <v>2227</v>
      </c>
      <c r="C2152" s="8" t="s">
        <v>2228</v>
      </c>
      <c r="D2152" s="8" t="s">
        <v>2229</v>
      </c>
      <c r="E2152" s="9"/>
      <c r="F2152" s="8" t="s">
        <v>2230</v>
      </c>
      <c r="G2152" s="9"/>
      <c r="H2152" s="8" t="s">
        <v>2231</v>
      </c>
      <c r="I2152" s="8" t="s">
        <v>2232</v>
      </c>
      <c r="J2152" s="8" t="s">
        <v>2233</v>
      </c>
      <c r="K2152" s="5"/>
      <c r="L2152" s="40"/>
      <c r="M2152" s="41"/>
      <c r="N2152" s="40"/>
      <c r="O2152" s="41"/>
      <c r="P2152" s="40"/>
      <c r="Q2152" s="5"/>
      <c r="R2152" s="65"/>
      <c r="AN2152" s="63" t="s">
        <v>5383</v>
      </c>
      <c r="AZ2152" s="37" t="str">
        <f>IFERROR(IF(COUNTA(H2152,I2152,J2152)=3,DATE(J2152,MATCH(I2152,{"Jan";"Feb";"Mar";"Apr";"May";"Jun";"Jul";"Aug";"Sep";"Oct";"Nov";"Dec"},0),H2152),""),"")</f>
        <v/>
      </c>
      <c r="CB2152" s="65"/>
    </row>
    <row r="2153" spans="1:80" x14ac:dyDescent="0.25">
      <c r="A2153" s="50"/>
      <c r="B2153" s="76" t="str">
        <f ca="1">BA2153&amp;BB2153&amp;BC2153&amp;BD2153&amp;BE2153&amp;BF2153&amp;BG2153&amp;BH2153&amp;BI2153&amp;BJ2153&amp;BK2153&amp;BL2153&amp;BM2153</f>
        <v/>
      </c>
      <c r="C2153" s="77"/>
      <c r="D2153" s="77"/>
      <c r="E2153" s="77"/>
      <c r="F2153" s="77"/>
      <c r="G2153" s="77"/>
      <c r="H2153" s="77"/>
      <c r="I2153" s="77"/>
      <c r="J2153" s="77"/>
      <c r="K2153" s="77"/>
      <c r="L2153" s="77"/>
      <c r="M2153" s="77"/>
      <c r="N2153" s="77"/>
      <c r="O2153" s="77"/>
      <c r="P2153" s="77"/>
      <c r="Q2153" s="5"/>
      <c r="R2153" s="65"/>
      <c r="AN2153" s="63" t="s">
        <v>5384</v>
      </c>
      <c r="AZ2153" s="37" t="str">
        <f>IFERROR(IF(COUNTA(H2153,I2153,J2153)=3,DATE(J2153,MATCH(I2153,{"Jan";"Feb";"Mar";"Apr";"May";"Jun";"Jul";"Aug";"Sep";"Oct";"Nov";"Dec"},0),H2153),""),"")</f>
        <v/>
      </c>
      <c r="BA2153" s="37" t="str">
        <f>IF(AND(C2129="",H2151="",C2151&lt;&gt;""),"Please enter a complete visit or assessment date.  ","")</f>
        <v/>
      </c>
      <c r="BB2153" s="37" t="str">
        <f>IF(C2151="","",IF(AND(COUNTA(C2129,D2129,E2129)&gt;1,COUNTA(C2129,D2129,E2129)&lt;3),"Please enter a complete visit date.  ",IF(COUNTA(C2129,D2129,E2129)=0,"",IF(COUNTIF(AN$2:AN$7306,C2129&amp;D2129&amp;E2129)&gt;0,"","Enter a valid visit date.  "))))</f>
        <v/>
      </c>
      <c r="BC2153" s="37" t="str">
        <f>IF(AND(COUNTA(H2151,I2151,J2151)&gt;1,COUNTA(H2151,I2151,J2151)&lt;3),"Please enter a complete assessment date.  ",IF(COUNTA(H2151,I2151,J2151)=0,"",IF(COUNTIF(AN$2:AN$7306,H2151&amp;I2151&amp;J2151)&gt;0,"","Enter a valid assessment date.  ")))</f>
        <v/>
      </c>
      <c r="BD2153" s="37" t="str">
        <f t="shared" ref="BD2153" si="1052">IF(AND(C2151="",H2151&amp;I2151&amp;H2151&amp;J2151&lt;&gt;""),"Information on this lesion exists, but no evaluation result is entered.  ","")</f>
        <v/>
      </c>
      <c r="BE2153" s="37" t="str">
        <f ca="1">IF(C2151="","",IF(AZ2129="","",IF(AZ2129&gt;NOW(),"Visit date is in the future.  ","")))</f>
        <v/>
      </c>
      <c r="BF2153" s="37" t="str">
        <f t="shared" ref="BF2153" ca="1" si="1053">IF(AZ2151&lt;&gt;"",IF(AZ2151&gt;NOW(),"Assessment date is in the future.  ",""),"")</f>
        <v/>
      </c>
      <c r="BG2153" s="37" t="str">
        <f t="shared" ref="BG2153" si="1054">IF(AND(C2151&lt;&gt;"",F2151&lt;&gt;""),"The result cannot be provided if indicated as Not Done.  ","")</f>
        <v/>
      </c>
      <c r="BH2153" s="37" t="str">
        <f>IF(AZ2129="","",IF(AZ2129&lt;=AZ2123,"Visit date is not after visit or assessment dates in the prior visit.  ",""))</f>
        <v/>
      </c>
      <c r="BI2153" s="37" t="str">
        <f>IF(AZ2151&lt;&gt;"",IF(AZ2151&lt;=AZ2123,"Assessment date is not after visit or assessment dates in the prior visit.  ",""),"")</f>
        <v/>
      </c>
      <c r="BJ2153" s="37" t="str">
        <f>IF(AND(C2126="",OR(C2151&lt;&gt;"",F2151&lt;&gt;"")),"The Visit ID is missing.  ","")</f>
        <v/>
      </c>
      <c r="BK2153" s="37" t="str">
        <f>IF(AND(OR(C2151&lt;&gt;"",F2151&lt;&gt;""),C$37=""),"No V0 lesion information exists for this same lesion (if you are adding a NEW lesion, go to New Lesion section).  ","")</f>
        <v/>
      </c>
      <c r="BL2153" s="37" t="str">
        <f t="shared" ref="BL2153" si="1055">IF(AND(C2151&lt;&gt;"",D2151=""),"Select a Unit.  ","")</f>
        <v/>
      </c>
      <c r="BM2153" s="37" t="str">
        <f>IF(AND(C2151&lt;&gt;"",COUNTIF(AJ$2:AJ$21,C2126)&gt;1),"Visit ID already used.  ","")</f>
        <v/>
      </c>
      <c r="CA2153" s="37" t="e">
        <f ca="1">IF(BA2153&amp;BB2153&amp;BC2153&amp;BD2153&amp;BE2153&amp;BF2153&amp;BG2153&amp;BH2153&amp;BI2153&amp;BJ2153&amp;BK2153&amp;BL2153&amp;BM2153&amp;BN2153&amp;BO2153&amp;BP2153&amp;BQ2153&amp;BR2153&amp;BS2153&amp;BT2153&amp;BU2153&amp;#REF!&amp;BW2153&amp;BX2153&amp;BY2153&amp;BZ2153&lt;&gt;"","V14Issue","V14Clean")</f>
        <v>#REF!</v>
      </c>
      <c r="CB2153" s="65"/>
    </row>
    <row r="2154" spans="1:80" x14ac:dyDescent="0.25">
      <c r="A2154" s="50"/>
      <c r="B2154" s="77"/>
      <c r="C2154" s="77"/>
      <c r="D2154" s="77"/>
      <c r="E2154" s="77"/>
      <c r="F2154" s="77"/>
      <c r="G2154" s="77"/>
      <c r="H2154" s="77"/>
      <c r="I2154" s="77"/>
      <c r="J2154" s="77"/>
      <c r="K2154" s="77"/>
      <c r="L2154" s="77"/>
      <c r="M2154" s="77"/>
      <c r="N2154" s="77"/>
      <c r="O2154" s="77"/>
      <c r="P2154" s="77"/>
      <c r="Q2154" s="50"/>
      <c r="R2154" s="65"/>
      <c r="S2154" s="67"/>
      <c r="T2154" s="67"/>
      <c r="U2154" s="67"/>
      <c r="V2154" s="67"/>
      <c r="W2154" s="67"/>
      <c r="X2154" s="67"/>
      <c r="Y2154" s="67"/>
      <c r="Z2154" s="67"/>
      <c r="AA2154" s="67"/>
      <c r="AB2154" s="67"/>
      <c r="AC2154" s="67"/>
      <c r="AD2154" s="67"/>
      <c r="AE2154" s="67"/>
      <c r="AF2154" s="67"/>
      <c r="AG2154" s="67"/>
      <c r="AH2154" s="67"/>
      <c r="AI2154" s="67"/>
      <c r="AK2154" s="67"/>
      <c r="AL2154" s="67"/>
      <c r="AM2154" s="67"/>
      <c r="AN2154" s="63" t="s">
        <v>5385</v>
      </c>
      <c r="AO2154" s="67"/>
      <c r="AP2154" s="67"/>
      <c r="AQ2154" s="67"/>
      <c r="AR2154" s="67"/>
      <c r="AS2154" s="67"/>
      <c r="AT2154" s="67"/>
      <c r="AU2154" s="67"/>
      <c r="AV2154" s="67"/>
      <c r="AW2154" s="67"/>
      <c r="AX2154" s="67"/>
      <c r="AY2154" s="67"/>
      <c r="AZ2154" s="37" t="str">
        <f>IFERROR(IF(COUNTA(H2154,I2154,J2154)=3,DATE(J2154,MATCH(I2154,{"Jan";"Feb";"Mar";"Apr";"May";"Jun";"Jul";"Aug";"Sep";"Oct";"Nov";"Dec"},0),H2154),""),"")</f>
        <v/>
      </c>
      <c r="CB2154" s="65"/>
    </row>
    <row r="2155" spans="1:80" x14ac:dyDescent="0.25">
      <c r="A2155" s="50"/>
      <c r="B2155" s="5"/>
      <c r="C2155" s="7"/>
      <c r="D2155" s="7"/>
      <c r="E2155" s="7"/>
      <c r="F2155" s="7"/>
      <c r="G2155" s="5"/>
      <c r="H2155" s="12" t="s">
        <v>92</v>
      </c>
      <c r="I2155" s="5"/>
      <c r="J2155" s="5"/>
      <c r="K2155" s="5"/>
      <c r="L2155" s="50"/>
      <c r="M2155" s="5"/>
      <c r="N2155" s="5"/>
      <c r="O2155" s="5"/>
      <c r="P2155" s="5"/>
      <c r="Q2155" s="50"/>
      <c r="R2155" s="65"/>
      <c r="S2155" s="67"/>
      <c r="T2155" s="67"/>
      <c r="U2155" s="67"/>
      <c r="V2155" s="67"/>
      <c r="W2155" s="67"/>
      <c r="X2155" s="67"/>
      <c r="Y2155" s="67"/>
      <c r="Z2155" s="67"/>
      <c r="AA2155" s="67"/>
      <c r="AB2155" s="67"/>
      <c r="AC2155" s="67"/>
      <c r="AD2155" s="67"/>
      <c r="AE2155" s="67"/>
      <c r="AF2155" s="67"/>
      <c r="AG2155" s="67"/>
      <c r="AH2155" s="67"/>
      <c r="AI2155" s="67"/>
      <c r="AK2155" s="67"/>
      <c r="AL2155" s="67"/>
      <c r="AM2155" s="67"/>
      <c r="AN2155" s="63" t="s">
        <v>5386</v>
      </c>
      <c r="AO2155" s="67"/>
      <c r="AP2155" s="67"/>
      <c r="AQ2155" s="67"/>
      <c r="AR2155" s="67"/>
      <c r="AS2155" s="67"/>
      <c r="AT2155" s="67"/>
      <c r="AU2155" s="67"/>
      <c r="AV2155" s="67"/>
      <c r="AW2155" s="67"/>
      <c r="AX2155" s="67"/>
      <c r="AY2155" s="67"/>
      <c r="AZ2155" s="37" t="str">
        <f>IFERROR(IF(COUNTA(H2155,I2155,J2155)=3,DATE(J2155,MATCH(I2155,{"Jan";"Feb";"Mar";"Apr";"May";"Jun";"Jul";"Aug";"Sep";"Oct";"Nov";"Dec"},0),H2155),""),"")</f>
        <v/>
      </c>
      <c r="CB2155" s="65"/>
    </row>
    <row r="2156" spans="1:80" x14ac:dyDescent="0.25">
      <c r="A2156" s="50"/>
      <c r="B2156" s="5"/>
      <c r="C2156" s="7" t="s">
        <v>35</v>
      </c>
      <c r="D2156" s="7" t="s">
        <v>36</v>
      </c>
      <c r="E2156" s="7"/>
      <c r="F2156" s="7" t="s">
        <v>315</v>
      </c>
      <c r="G2156" s="5"/>
      <c r="H2156" s="7" t="s">
        <v>47</v>
      </c>
      <c r="I2156" s="7" t="s">
        <v>48</v>
      </c>
      <c r="J2156" s="7" t="s">
        <v>49</v>
      </c>
      <c r="K2156" s="5"/>
      <c r="L2156" s="50"/>
      <c r="M2156" s="5"/>
      <c r="N2156" s="5"/>
      <c r="O2156" s="5"/>
      <c r="P2156" s="5"/>
      <c r="Q2156" s="50"/>
      <c r="R2156" s="65"/>
      <c r="S2156" s="67"/>
      <c r="T2156" s="67"/>
      <c r="U2156" s="67"/>
      <c r="V2156" s="67"/>
      <c r="W2156" s="67"/>
      <c r="X2156" s="67"/>
      <c r="Y2156" s="67"/>
      <c r="Z2156" s="67"/>
      <c r="AA2156" s="67"/>
      <c r="AB2156" s="67"/>
      <c r="AC2156" s="67"/>
      <c r="AD2156" s="67"/>
      <c r="AE2156" s="67"/>
      <c r="AF2156" s="67"/>
      <c r="AG2156" s="67"/>
      <c r="AH2156" s="67"/>
      <c r="AI2156" s="67"/>
      <c r="AK2156" s="67"/>
      <c r="AL2156" s="67"/>
      <c r="AM2156" s="67"/>
      <c r="AN2156" s="63" t="s">
        <v>5387</v>
      </c>
      <c r="AO2156" s="67"/>
      <c r="AP2156" s="67"/>
      <c r="AQ2156" s="67"/>
      <c r="AR2156" s="67"/>
      <c r="AS2156" s="67"/>
      <c r="AT2156" s="67"/>
      <c r="AU2156" s="67"/>
      <c r="AV2156" s="67"/>
      <c r="AW2156" s="67"/>
      <c r="AX2156" s="67"/>
      <c r="AY2156" s="67"/>
      <c r="AZ2156" s="37" t="str">
        <f>IFERROR(IF(COUNTA(H2156,I2156,J2156)=3,DATE(J2156,MATCH(I2156,{"Jan";"Feb";"Mar";"Apr";"May";"Jun";"Jul";"Aug";"Sep";"Oct";"Nov";"Dec"},0),H2156),""),"")</f>
        <v/>
      </c>
      <c r="CB2156" s="65"/>
    </row>
    <row r="2157" spans="1:80" x14ac:dyDescent="0.25">
      <c r="A2157" s="50"/>
      <c r="B2157" s="39" t="str">
        <f xml:space="preserve"> C2126&amp;"  Target Lesion (T5)"</f>
        <v>V14  Target Lesion (T5)</v>
      </c>
      <c r="C2157" s="16"/>
      <c r="D2157" s="15" t="s">
        <v>9</v>
      </c>
      <c r="E2157" s="5"/>
      <c r="F2157" s="17"/>
      <c r="G2157" s="5"/>
      <c r="H2157" s="32"/>
      <c r="I2157" s="32"/>
      <c r="J2157" s="32"/>
      <c r="K2157" s="5"/>
      <c r="L2157" s="50"/>
      <c r="M2157" s="50"/>
      <c r="N2157" s="50"/>
      <c r="O2157" s="50"/>
      <c r="P2157" s="50"/>
      <c r="Q2157" s="50"/>
      <c r="R2157" s="65"/>
      <c r="S2157" s="67"/>
      <c r="T2157" s="67"/>
      <c r="U2157" s="67"/>
      <c r="V2157" s="67"/>
      <c r="W2157" s="67"/>
      <c r="X2157" s="67"/>
      <c r="Y2157" s="67"/>
      <c r="Z2157" s="67"/>
      <c r="AA2157" s="67"/>
      <c r="AB2157" s="67"/>
      <c r="AC2157" s="67"/>
      <c r="AD2157" s="67"/>
      <c r="AE2157" s="67"/>
      <c r="AF2157" s="67"/>
      <c r="AG2157" s="67"/>
      <c r="AH2157" s="67"/>
      <c r="AI2157" s="67"/>
      <c r="AK2157" s="67"/>
      <c r="AL2157" s="67"/>
      <c r="AM2157" s="67"/>
      <c r="AN2157" s="63" t="s">
        <v>5388</v>
      </c>
      <c r="AO2157" s="67"/>
      <c r="AP2157" s="67"/>
      <c r="AQ2157" s="67"/>
      <c r="AR2157" s="67"/>
      <c r="AS2157" s="67"/>
      <c r="AT2157" s="67"/>
      <c r="AU2157" s="67"/>
      <c r="AV2157" s="67"/>
      <c r="AW2157" s="67"/>
      <c r="AX2157" s="67"/>
      <c r="AY2157" s="67"/>
      <c r="AZ2157" s="37" t="str">
        <f>IFERROR(IF(COUNTA(H2157,I2157,J2157)=3,DATE(J2157,MATCH(I2157,{"Jan";"Feb";"Mar";"Apr";"May";"Jun";"Jul";"Aug";"Sep";"Oct";"Nov";"Dec"},0),H2157),""),"")</f>
        <v/>
      </c>
      <c r="CB2157" s="65"/>
    </row>
    <row r="2158" spans="1:80" x14ac:dyDescent="0.25">
      <c r="A2158" s="50"/>
      <c r="B2158" s="8" t="s">
        <v>2234</v>
      </c>
      <c r="C2158" s="8" t="s">
        <v>2235</v>
      </c>
      <c r="D2158" s="8" t="s">
        <v>2236</v>
      </c>
      <c r="E2158" s="9"/>
      <c r="F2158" s="8" t="s">
        <v>2237</v>
      </c>
      <c r="G2158" s="9"/>
      <c r="H2158" s="8" t="s">
        <v>2238</v>
      </c>
      <c r="I2158" s="8" t="s">
        <v>2239</v>
      </c>
      <c r="J2158" s="8" t="s">
        <v>2240</v>
      </c>
      <c r="K2158" s="5"/>
      <c r="L2158" s="40"/>
      <c r="M2158" s="41"/>
      <c r="N2158" s="40"/>
      <c r="O2158" s="41"/>
      <c r="P2158" s="40"/>
      <c r="Q2158" s="50"/>
      <c r="R2158" s="65"/>
      <c r="S2158" s="67"/>
      <c r="T2158" s="67"/>
      <c r="U2158" s="67"/>
      <c r="V2158" s="67"/>
      <c r="W2158" s="67"/>
      <c r="X2158" s="67"/>
      <c r="Y2158" s="67"/>
      <c r="Z2158" s="67"/>
      <c r="AA2158" s="67"/>
      <c r="AB2158" s="67"/>
      <c r="AC2158" s="67"/>
      <c r="AD2158" s="67"/>
      <c r="AE2158" s="67"/>
      <c r="AF2158" s="67"/>
      <c r="AG2158" s="67"/>
      <c r="AH2158" s="67"/>
      <c r="AI2158" s="67"/>
      <c r="AK2158" s="67"/>
      <c r="AL2158" s="67"/>
      <c r="AM2158" s="67"/>
      <c r="AN2158" s="63" t="s">
        <v>5389</v>
      </c>
      <c r="AO2158" s="67"/>
      <c r="AP2158" s="67"/>
      <c r="AQ2158" s="67"/>
      <c r="AR2158" s="67"/>
      <c r="AS2158" s="67"/>
      <c r="AT2158" s="67"/>
      <c r="AU2158" s="67"/>
      <c r="AV2158" s="67"/>
      <c r="AW2158" s="67"/>
      <c r="AX2158" s="67"/>
      <c r="AY2158" s="67"/>
      <c r="AZ2158" s="37" t="str">
        <f>IFERROR(IF(COUNTA(H2158,I2158,J2158)=3,DATE(J2158,MATCH(I2158,{"Jan";"Feb";"Mar";"Apr";"May";"Jun";"Jul";"Aug";"Sep";"Oct";"Nov";"Dec"},0),H2158),""),"")</f>
        <v/>
      </c>
      <c r="CB2158" s="65"/>
    </row>
    <row r="2159" spans="1:80" x14ac:dyDescent="0.25">
      <c r="A2159" s="50"/>
      <c r="B2159" s="76" t="str">
        <f ca="1">BA2159&amp;BB2159&amp;BC2159&amp;BD2159&amp;BE2159&amp;BF2159&amp;BG2159&amp;BH2159&amp;BI2159&amp;BJ2159&amp;BK2159&amp;BL2159&amp;BM2159</f>
        <v/>
      </c>
      <c r="C2159" s="77"/>
      <c r="D2159" s="77"/>
      <c r="E2159" s="77"/>
      <c r="F2159" s="77"/>
      <c r="G2159" s="77"/>
      <c r="H2159" s="77"/>
      <c r="I2159" s="77"/>
      <c r="J2159" s="77"/>
      <c r="K2159" s="77"/>
      <c r="L2159" s="77"/>
      <c r="M2159" s="77"/>
      <c r="N2159" s="77"/>
      <c r="O2159" s="77"/>
      <c r="P2159" s="77"/>
      <c r="Q2159" s="50"/>
      <c r="R2159" s="65"/>
      <c r="S2159" s="67"/>
      <c r="T2159" s="67"/>
      <c r="U2159" s="67"/>
      <c r="V2159" s="67"/>
      <c r="W2159" s="67"/>
      <c r="X2159" s="67"/>
      <c r="Y2159" s="67"/>
      <c r="Z2159" s="67"/>
      <c r="AA2159" s="67"/>
      <c r="AB2159" s="67"/>
      <c r="AC2159" s="67"/>
      <c r="AD2159" s="67"/>
      <c r="AE2159" s="67"/>
      <c r="AF2159" s="67"/>
      <c r="AG2159" s="67"/>
      <c r="AH2159" s="67"/>
      <c r="AI2159" s="67"/>
      <c r="AK2159" s="67"/>
      <c r="AL2159" s="67"/>
      <c r="AM2159" s="67"/>
      <c r="AN2159" s="63" t="s">
        <v>5390</v>
      </c>
      <c r="AO2159" s="67"/>
      <c r="AP2159" s="67"/>
      <c r="AQ2159" s="67"/>
      <c r="AR2159" s="67"/>
      <c r="AS2159" s="67"/>
      <c r="AT2159" s="67"/>
      <c r="AU2159" s="67"/>
      <c r="AV2159" s="67"/>
      <c r="AW2159" s="67"/>
      <c r="AX2159" s="67"/>
      <c r="AY2159" s="67"/>
      <c r="AZ2159" s="37" t="str">
        <f>IFERROR(IF(COUNTA(H2159,I2159,J2159)=3,DATE(J2159,MATCH(I2159,{"Jan";"Feb";"Mar";"Apr";"May";"Jun";"Jul";"Aug";"Sep";"Oct";"Nov";"Dec"},0),H2159),""),"")</f>
        <v/>
      </c>
      <c r="BA2159" s="37" t="str">
        <f>IF(AND(C2129="",H2157="",C2157&lt;&gt;""),"Please enter a complete visit or assessment date.  ","")</f>
        <v/>
      </c>
      <c r="BB2159" s="37" t="str">
        <f>IF(C2157="","",IF(AND(COUNTA(C2129,D2129,E2129)&gt;1,COUNTA(C2129,D2129,E2129)&lt;3),"Please enter a complete visit date.  ",IF(COUNTA(C2129,D2129,E2129)=0,"",IF(COUNTIF(AN$2:AN$7306,C2129&amp;D2129&amp;E2129)&gt;0,"","Enter a valid visit date.  "))))</f>
        <v/>
      </c>
      <c r="BC2159" s="37" t="str">
        <f>IF(AND(COUNTA(H2157,I2157,J2157)&gt;1,COUNTA(H2157,I2157,J2157)&lt;3),"Please enter a complete assessment date.  ",IF(COUNTA(H2157,I2157,J2157)=0,"",IF(COUNTIF(AN$2:AN$7306,H2157&amp;I2157&amp;J2157)&gt;0,"","Enter a valid assessment date.  ")))</f>
        <v/>
      </c>
      <c r="BD2159" s="37" t="str">
        <f t="shared" ref="BD2159" si="1056">IF(AND(C2157="",H2157&amp;I2157&amp;H2157&amp;J2157&lt;&gt;""),"Information on this lesion exists, but no evaluation result is entered.  ","")</f>
        <v/>
      </c>
      <c r="BE2159" s="37" t="str">
        <f ca="1">IF(C2157="","",IF(AZ2129="","",IF(AZ2129&gt;NOW(),"Visit date is in the future.  ","")))</f>
        <v/>
      </c>
      <c r="BF2159" s="37" t="str">
        <f t="shared" ref="BF2159" ca="1" si="1057">IF(AZ2157&lt;&gt;"",IF(AZ2157&gt;NOW(),"Assessment date is in the future.  ",""),"")</f>
        <v/>
      </c>
      <c r="BG2159" s="37" t="str">
        <f t="shared" ref="BG2159" si="1058">IF(AND(C2157&lt;&gt;"",F2157&lt;&gt;""),"The result cannot be provided if indicated as Not Done.  ","")</f>
        <v/>
      </c>
      <c r="BH2159" s="37" t="str">
        <f>IF(AZ2129="","",IF(AZ2129&lt;=AZ2123,"Visit date is not after visit or assessment dates in the prior visit.  ",""))</f>
        <v/>
      </c>
      <c r="BI2159" s="37" t="str">
        <f>IF(AZ2157&lt;&gt;"",IF(AZ2157&lt;=AZ2123,"Assessment date is not after visit or assessment dates in the prior visit.  ",""),"")</f>
        <v/>
      </c>
      <c r="BJ2159" s="37" t="str">
        <f>IF(AND(C2126="",OR(C2157&lt;&gt;"",F2157&lt;&gt;"")),"The Visit ID is missing.  ","")</f>
        <v/>
      </c>
      <c r="BK2159" s="37" t="str">
        <f>IF(AND(OR(C2157&lt;&gt;"",F2157&lt;&gt;""),C$43=""),"No V0 lesion information exists for this same lesion (if you are adding a NEW lesion, go to New Lesion section).  ","")</f>
        <v/>
      </c>
      <c r="BL2159" s="37" t="str">
        <f t="shared" ref="BL2159" si="1059">IF(AND(C2157&lt;&gt;"",D2157=""),"Select a Unit.  ","")</f>
        <v/>
      </c>
      <c r="BM2159" s="37" t="str">
        <f>IF(AND(C2157&lt;&gt;"",COUNTIF(AJ$2:AJ$21,C2126)&gt;1),"Visit ID already used.  ","")</f>
        <v/>
      </c>
      <c r="CA2159" s="37" t="e">
        <f ca="1">IF(BA2159&amp;BB2159&amp;BC2159&amp;BD2159&amp;BE2159&amp;BF2159&amp;BG2159&amp;BH2159&amp;BI2159&amp;BJ2159&amp;BK2159&amp;BL2159&amp;BM2159&amp;BN2159&amp;BO2159&amp;BP2159&amp;BQ2159&amp;BR2159&amp;BS2159&amp;BT2159&amp;BU2159&amp;#REF!&amp;BW2159&amp;BX2159&amp;BY2159&amp;BZ2159&lt;&gt;"","V14Issue","V14Clean")</f>
        <v>#REF!</v>
      </c>
      <c r="CB2159" s="65"/>
    </row>
    <row r="2160" spans="1:80" x14ac:dyDescent="0.25">
      <c r="A2160" s="50"/>
      <c r="B2160" s="77"/>
      <c r="C2160" s="77"/>
      <c r="D2160" s="77"/>
      <c r="E2160" s="77"/>
      <c r="F2160" s="77"/>
      <c r="G2160" s="77"/>
      <c r="H2160" s="77"/>
      <c r="I2160" s="77"/>
      <c r="J2160" s="77"/>
      <c r="K2160" s="77"/>
      <c r="L2160" s="77"/>
      <c r="M2160" s="77"/>
      <c r="N2160" s="77"/>
      <c r="O2160" s="77"/>
      <c r="P2160" s="77"/>
      <c r="Q2160" s="50"/>
      <c r="R2160" s="65"/>
      <c r="S2160" s="67"/>
      <c r="T2160" s="67"/>
      <c r="U2160" s="67"/>
      <c r="V2160" s="67"/>
      <c r="W2160" s="67"/>
      <c r="X2160" s="67"/>
      <c r="Y2160" s="67"/>
      <c r="Z2160" s="67"/>
      <c r="AA2160" s="67"/>
      <c r="AB2160" s="67"/>
      <c r="AC2160" s="67"/>
      <c r="AD2160" s="67"/>
      <c r="AE2160" s="67"/>
      <c r="AF2160" s="67"/>
      <c r="AG2160" s="67"/>
      <c r="AH2160" s="67"/>
      <c r="AI2160" s="67"/>
      <c r="AK2160" s="67"/>
      <c r="AL2160" s="67"/>
      <c r="AM2160" s="67"/>
      <c r="AN2160" s="63" t="s">
        <v>5391</v>
      </c>
      <c r="AO2160" s="67"/>
      <c r="AP2160" s="67"/>
      <c r="AQ2160" s="67"/>
      <c r="AR2160" s="67"/>
      <c r="AS2160" s="67"/>
      <c r="AT2160" s="67"/>
      <c r="AU2160" s="67"/>
      <c r="AV2160" s="67"/>
      <c r="AW2160" s="67"/>
      <c r="AX2160" s="67"/>
      <c r="AY2160" s="67"/>
      <c r="AZ2160" s="37" t="str">
        <f>IFERROR(IF(COUNTA(H2160,I2160,J2160)=3,DATE(J2160,MATCH(I2160,{"Jan";"Feb";"Mar";"Apr";"May";"Jun";"Jul";"Aug";"Sep";"Oct";"Nov";"Dec"},0),H2160),""),"")</f>
        <v/>
      </c>
      <c r="CB2160" s="65"/>
    </row>
    <row r="2161" spans="1:80" x14ac:dyDescent="0.25">
      <c r="A2161" s="50"/>
      <c r="B2161" s="5"/>
      <c r="C2161" s="7"/>
      <c r="D2161" s="7"/>
      <c r="E2161" s="7"/>
      <c r="F2161" s="7"/>
      <c r="G2161" s="5"/>
      <c r="H2161" s="12" t="s">
        <v>92</v>
      </c>
      <c r="I2161" s="5"/>
      <c r="J2161" s="5"/>
      <c r="K2161" s="5"/>
      <c r="L2161" s="50"/>
      <c r="M2161" s="5"/>
      <c r="N2161" s="5"/>
      <c r="O2161" s="5"/>
      <c r="P2161" s="5"/>
      <c r="Q2161" s="50"/>
      <c r="R2161" s="65"/>
      <c r="S2161" s="67"/>
      <c r="T2161" s="67"/>
      <c r="U2161" s="67"/>
      <c r="V2161" s="67"/>
      <c r="W2161" s="67"/>
      <c r="X2161" s="67"/>
      <c r="Y2161" s="67"/>
      <c r="Z2161" s="67"/>
      <c r="AA2161" s="67"/>
      <c r="AB2161" s="67"/>
      <c r="AC2161" s="67"/>
      <c r="AD2161" s="67"/>
      <c r="AE2161" s="67"/>
      <c r="AF2161" s="67"/>
      <c r="AG2161" s="67"/>
      <c r="AH2161" s="67"/>
      <c r="AI2161" s="67"/>
      <c r="AK2161" s="67"/>
      <c r="AL2161" s="67"/>
      <c r="AM2161" s="67"/>
      <c r="AN2161" s="63" t="s">
        <v>5392</v>
      </c>
      <c r="AO2161" s="67"/>
      <c r="AP2161" s="67"/>
      <c r="AQ2161" s="67"/>
      <c r="AR2161" s="67"/>
      <c r="AS2161" s="67"/>
      <c r="AT2161" s="67"/>
      <c r="AU2161" s="67"/>
      <c r="AV2161" s="67"/>
      <c r="AW2161" s="67"/>
      <c r="AX2161" s="67"/>
      <c r="AY2161" s="67"/>
      <c r="AZ2161" s="37" t="str">
        <f>IFERROR(IF(COUNTA(H2161,I2161,J2161)=3,DATE(J2161,MATCH(I2161,{"Jan";"Feb";"Mar";"Apr";"May";"Jun";"Jul";"Aug";"Sep";"Oct";"Nov";"Dec"},0),H2161),""),"")</f>
        <v/>
      </c>
      <c r="CB2161" s="65"/>
    </row>
    <row r="2162" spans="1:80" x14ac:dyDescent="0.25">
      <c r="A2162" s="50"/>
      <c r="B2162" s="5"/>
      <c r="C2162" s="7" t="s">
        <v>35</v>
      </c>
      <c r="D2162" s="7" t="s">
        <v>36</v>
      </c>
      <c r="E2162" s="7"/>
      <c r="F2162" s="7" t="s">
        <v>315</v>
      </c>
      <c r="G2162" s="5"/>
      <c r="H2162" s="7" t="s">
        <v>47</v>
      </c>
      <c r="I2162" s="7" t="s">
        <v>48</v>
      </c>
      <c r="J2162" s="7" t="s">
        <v>49</v>
      </c>
      <c r="K2162" s="5"/>
      <c r="L2162" s="50"/>
      <c r="M2162" s="5"/>
      <c r="N2162" s="5"/>
      <c r="O2162" s="5"/>
      <c r="P2162" s="5"/>
      <c r="Q2162" s="50"/>
      <c r="R2162" s="65"/>
      <c r="S2162" s="67"/>
      <c r="T2162" s="67"/>
      <c r="U2162" s="67"/>
      <c r="V2162" s="67"/>
      <c r="W2162" s="67"/>
      <c r="X2162" s="67"/>
      <c r="Y2162" s="67"/>
      <c r="Z2162" s="67"/>
      <c r="AA2162" s="67"/>
      <c r="AB2162" s="67"/>
      <c r="AC2162" s="67"/>
      <c r="AD2162" s="67"/>
      <c r="AE2162" s="67"/>
      <c r="AF2162" s="67"/>
      <c r="AG2162" s="67"/>
      <c r="AH2162" s="67"/>
      <c r="AI2162" s="67"/>
      <c r="AK2162" s="67"/>
      <c r="AL2162" s="67"/>
      <c r="AM2162" s="67"/>
      <c r="AN2162" s="63" t="s">
        <v>5393</v>
      </c>
      <c r="AO2162" s="67"/>
      <c r="AP2162" s="67"/>
      <c r="AQ2162" s="67"/>
      <c r="AR2162" s="67"/>
      <c r="AS2162" s="67"/>
      <c r="AT2162" s="67"/>
      <c r="AU2162" s="67"/>
      <c r="AV2162" s="67"/>
      <c r="AW2162" s="67"/>
      <c r="AX2162" s="67"/>
      <c r="AY2162" s="67"/>
      <c r="AZ2162" s="37" t="str">
        <f>IFERROR(IF(COUNTA(H2162,I2162,J2162)=3,DATE(J2162,MATCH(I2162,{"Jan";"Feb";"Mar";"Apr";"May";"Jun";"Jul";"Aug";"Sep";"Oct";"Nov";"Dec"},0),H2162),""),"")</f>
        <v/>
      </c>
      <c r="CB2162" s="65"/>
    </row>
    <row r="2163" spans="1:80" x14ac:dyDescent="0.25">
      <c r="A2163" s="50"/>
      <c r="B2163" s="39" t="str">
        <f xml:space="preserve"> C2126&amp;" Target Lesion (T6)"</f>
        <v>V14 Target Lesion (T6)</v>
      </c>
      <c r="C2163" s="16"/>
      <c r="D2163" s="15" t="s">
        <v>9</v>
      </c>
      <c r="E2163" s="5"/>
      <c r="F2163" s="17"/>
      <c r="G2163" s="5"/>
      <c r="H2163" s="32"/>
      <c r="I2163" s="32"/>
      <c r="J2163" s="32"/>
      <c r="K2163" s="5"/>
      <c r="L2163" s="50"/>
      <c r="M2163" s="50"/>
      <c r="N2163" s="50"/>
      <c r="O2163" s="50"/>
      <c r="P2163" s="50"/>
      <c r="Q2163" s="50"/>
      <c r="R2163" s="65"/>
      <c r="S2163" s="67"/>
      <c r="T2163" s="67"/>
      <c r="U2163" s="67"/>
      <c r="V2163" s="67"/>
      <c r="W2163" s="67"/>
      <c r="X2163" s="67"/>
      <c r="Y2163" s="67"/>
      <c r="Z2163" s="67"/>
      <c r="AA2163" s="67"/>
      <c r="AB2163" s="67"/>
      <c r="AC2163" s="67"/>
      <c r="AD2163" s="67"/>
      <c r="AE2163" s="67"/>
      <c r="AF2163" s="67"/>
      <c r="AG2163" s="67"/>
      <c r="AH2163" s="67"/>
      <c r="AI2163" s="67"/>
      <c r="AK2163" s="67"/>
      <c r="AL2163" s="67"/>
      <c r="AM2163" s="67"/>
      <c r="AN2163" s="63" t="s">
        <v>5394</v>
      </c>
      <c r="AO2163" s="67"/>
      <c r="AP2163" s="67"/>
      <c r="AQ2163" s="67"/>
      <c r="AR2163" s="67"/>
      <c r="AS2163" s="67"/>
      <c r="AT2163" s="67"/>
      <c r="AU2163" s="67"/>
      <c r="AV2163" s="67"/>
      <c r="AW2163" s="67"/>
      <c r="AX2163" s="67"/>
      <c r="AY2163" s="67"/>
      <c r="AZ2163" s="37" t="str">
        <f>IFERROR(IF(COUNTA(H2163,I2163,J2163)=3,DATE(J2163,MATCH(I2163,{"Jan";"Feb";"Mar";"Apr";"May";"Jun";"Jul";"Aug";"Sep";"Oct";"Nov";"Dec"},0),H2163),""),"")</f>
        <v/>
      </c>
      <c r="CB2163" s="65"/>
    </row>
    <row r="2164" spans="1:80" x14ac:dyDescent="0.25">
      <c r="A2164" s="50"/>
      <c r="B2164" s="8" t="s">
        <v>2241</v>
      </c>
      <c r="C2164" s="8" t="s">
        <v>2242</v>
      </c>
      <c r="D2164" s="8" t="s">
        <v>2243</v>
      </c>
      <c r="E2164" s="9"/>
      <c r="F2164" s="8" t="s">
        <v>2244</v>
      </c>
      <c r="G2164" s="9"/>
      <c r="H2164" s="8" t="s">
        <v>2245</v>
      </c>
      <c r="I2164" s="8" t="s">
        <v>2246</v>
      </c>
      <c r="J2164" s="8" t="s">
        <v>2247</v>
      </c>
      <c r="K2164" s="5"/>
      <c r="L2164" s="40"/>
      <c r="M2164" s="41"/>
      <c r="N2164" s="40"/>
      <c r="O2164" s="41"/>
      <c r="P2164" s="40"/>
      <c r="Q2164" s="50"/>
      <c r="R2164" s="65"/>
      <c r="S2164" s="67"/>
      <c r="T2164" s="67"/>
      <c r="U2164" s="67"/>
      <c r="V2164" s="67"/>
      <c r="W2164" s="67"/>
      <c r="X2164" s="67"/>
      <c r="Y2164" s="67"/>
      <c r="Z2164" s="67"/>
      <c r="AA2164" s="67"/>
      <c r="AB2164" s="67"/>
      <c r="AC2164" s="67"/>
      <c r="AD2164" s="67"/>
      <c r="AE2164" s="67"/>
      <c r="AF2164" s="67"/>
      <c r="AG2164" s="67"/>
      <c r="AH2164" s="67"/>
      <c r="AI2164" s="67"/>
      <c r="AK2164" s="67"/>
      <c r="AL2164" s="67"/>
      <c r="AM2164" s="67"/>
      <c r="AN2164" s="63" t="s">
        <v>5395</v>
      </c>
      <c r="AO2164" s="67"/>
      <c r="AP2164" s="67"/>
      <c r="AQ2164" s="67"/>
      <c r="AR2164" s="67"/>
      <c r="AS2164" s="67"/>
      <c r="AT2164" s="67"/>
      <c r="AU2164" s="67"/>
      <c r="AV2164" s="67"/>
      <c r="AW2164" s="67"/>
      <c r="AX2164" s="67"/>
      <c r="AY2164" s="67"/>
      <c r="AZ2164" s="37" t="str">
        <f>IFERROR(IF(COUNTA(H2164,I2164,J2164)=3,DATE(J2164,MATCH(I2164,{"Jan";"Feb";"Mar";"Apr";"May";"Jun";"Jul";"Aug";"Sep";"Oct";"Nov";"Dec"},0),H2164),""),"")</f>
        <v/>
      </c>
      <c r="CB2164" s="65"/>
    </row>
    <row r="2165" spans="1:80" x14ac:dyDescent="0.25">
      <c r="A2165" s="50"/>
      <c r="B2165" s="76" t="str">
        <f ca="1">BA2165&amp;BB2165&amp;BC2165&amp;BD2165&amp;BE2165&amp;BF2165&amp;BG2165&amp;BH2165&amp;BI2165&amp;BJ2165&amp;BK2165&amp;BL2165&amp;BM2165</f>
        <v/>
      </c>
      <c r="C2165" s="77"/>
      <c r="D2165" s="77"/>
      <c r="E2165" s="77"/>
      <c r="F2165" s="77"/>
      <c r="G2165" s="77"/>
      <c r="H2165" s="77"/>
      <c r="I2165" s="77"/>
      <c r="J2165" s="77"/>
      <c r="K2165" s="77"/>
      <c r="L2165" s="77"/>
      <c r="M2165" s="77"/>
      <c r="N2165" s="77"/>
      <c r="O2165" s="77"/>
      <c r="P2165" s="77"/>
      <c r="Q2165" s="50"/>
      <c r="R2165" s="65"/>
      <c r="S2165" s="67"/>
      <c r="T2165" s="67"/>
      <c r="U2165" s="67"/>
      <c r="V2165" s="67"/>
      <c r="W2165" s="67"/>
      <c r="X2165" s="67"/>
      <c r="Y2165" s="67"/>
      <c r="Z2165" s="67"/>
      <c r="AA2165" s="67"/>
      <c r="AB2165" s="67"/>
      <c r="AC2165" s="67"/>
      <c r="AD2165" s="67"/>
      <c r="AE2165" s="67"/>
      <c r="AF2165" s="67"/>
      <c r="AG2165" s="67"/>
      <c r="AH2165" s="67"/>
      <c r="AI2165" s="67"/>
      <c r="AK2165" s="67"/>
      <c r="AL2165" s="67"/>
      <c r="AM2165" s="67"/>
      <c r="AN2165" s="63" t="s">
        <v>5396</v>
      </c>
      <c r="AO2165" s="67"/>
      <c r="AP2165" s="67"/>
      <c r="AQ2165" s="67"/>
      <c r="AR2165" s="67"/>
      <c r="AS2165" s="67"/>
      <c r="AT2165" s="67"/>
      <c r="AU2165" s="67"/>
      <c r="AV2165" s="67"/>
      <c r="AW2165" s="67"/>
      <c r="AX2165" s="67"/>
      <c r="AY2165" s="67"/>
      <c r="AZ2165" s="37" t="str">
        <f>IFERROR(IF(COUNTA(H2165,I2165,J2165)=3,DATE(J2165,MATCH(I2165,{"Jan";"Feb";"Mar";"Apr";"May";"Jun";"Jul";"Aug";"Sep";"Oct";"Nov";"Dec"},0),H2165),""),"")</f>
        <v/>
      </c>
      <c r="BA2165" s="37" t="str">
        <f>IF(AND(C2129="",H2163="",C2163&lt;&gt;""),"Please enter a complete visit or assessment date.  ","")</f>
        <v/>
      </c>
      <c r="BB2165" s="37" t="str">
        <f>IF(C2163="","",IF(AND(COUNTA(C2129,D2129,E2129)&gt;1,COUNTA(C2129,D2129,E2129)&lt;3),"Please enter a complete visit date.  ",IF(COUNTA(C2129,D2129,E2129)=0,"",IF(COUNTIF(AN$2:AN$7306,C2129&amp;D2129&amp;E2129)&gt;0,"","Enter a valid visit date.  "))))</f>
        <v/>
      </c>
      <c r="BC2165" s="37" t="str">
        <f>IF(AND(COUNTA(H2163,I2163,J2163)&gt;1,COUNTA(H2163,I2163,J2163)&lt;3),"Please enter a complete assessment date.  ",IF(COUNTA(H2163,I2163,J2163)=0,"",IF(COUNTIF(AN$2:AN$7306,H2163&amp;I2163&amp;J2163)&gt;0,"","Enter a valid assessment date.  ")))</f>
        <v/>
      </c>
      <c r="BD2165" s="37" t="str">
        <f t="shared" ref="BD2165" si="1060">IF(AND(C2163="",H2163&amp;I2163&amp;H2163&amp;J2163&lt;&gt;""),"Information on this lesion exists, but no evaluation result is entered.  ","")</f>
        <v/>
      </c>
      <c r="BE2165" s="37" t="str">
        <f ca="1">IF(C2163="","",IF(AZ2129="","",IF(AZ2129&gt;NOW(),"Visit date is in the future.  ","")))</f>
        <v/>
      </c>
      <c r="BF2165" s="37" t="str">
        <f t="shared" ref="BF2165" ca="1" si="1061">IF(AZ2163&lt;&gt;"",IF(AZ2163&gt;NOW(),"Assessment date is in the future.  ",""),"")</f>
        <v/>
      </c>
      <c r="BG2165" s="37" t="str">
        <f t="shared" ref="BG2165" si="1062">IF(AND(C2163&lt;&gt;"",F2163&lt;&gt;""),"The result cannot be provided if indicated as Not Done.  ","")</f>
        <v/>
      </c>
      <c r="BH2165" s="37" t="str">
        <f>IF(AZ2129="","",IF(AZ2129&lt;=AZ2123,"Visit date is not after visit or assessment dates in the prior visit.  ",""))</f>
        <v/>
      </c>
      <c r="BI2165" s="37" t="str">
        <f>IF(AZ2163&lt;&gt;"",IF(AZ2163&lt;=AZ2123,"Assessment date is not after visit or assessment dates in the prior visit.  ",""),"")</f>
        <v/>
      </c>
      <c r="BJ2165" s="37" t="str">
        <f>IF(AND(C2126="",OR(C2163&lt;&gt;"",F2163&lt;&gt;"")),"The Visit ID is missing.  ","")</f>
        <v/>
      </c>
      <c r="BK2165" s="37" t="str">
        <f>IF(AND(OR(C2163&lt;&gt;"",F2163&lt;&gt;""),C$49=""),"No V0 lesion information exists for this same lesion (if you are adding a NEW lesion, go to New Lesion section).  ","")</f>
        <v/>
      </c>
      <c r="BL2165" s="37" t="str">
        <f t="shared" ref="BL2165" si="1063">IF(AND(C2163&lt;&gt;"",D2163=""),"Select a Unit.  ","")</f>
        <v/>
      </c>
      <c r="BM2165" s="37" t="str">
        <f t="shared" ref="BM2165" si="1064">IF(AND(C2163&lt;&gt;"",COUNTIF(AJ$2:AJ$21,C2132)&gt;1),"Visit ID already used.  ","")</f>
        <v/>
      </c>
      <c r="CA2165" s="37" t="e">
        <f ca="1">IF(BA2165&amp;BB2165&amp;BC2165&amp;BD2165&amp;BE2165&amp;BF2165&amp;BG2165&amp;BH2165&amp;BI2165&amp;BJ2165&amp;BK2165&amp;BL2165&amp;BM2165&amp;BN2165&amp;BO2165&amp;BP2165&amp;BQ2165&amp;BR2165&amp;BS2165&amp;BT2165&amp;BU2165&amp;#REF!&amp;BW2165&amp;BX2165&amp;BY2165&amp;BZ2165&lt;&gt;"","V14Issue","V14Clean")</f>
        <v>#REF!</v>
      </c>
      <c r="CB2165" s="65"/>
    </row>
    <row r="2166" spans="1:80" x14ac:dyDescent="0.25">
      <c r="A2166" s="50"/>
      <c r="B2166" s="77"/>
      <c r="C2166" s="77"/>
      <c r="D2166" s="77"/>
      <c r="E2166" s="77"/>
      <c r="F2166" s="77"/>
      <c r="G2166" s="77"/>
      <c r="H2166" s="77"/>
      <c r="I2166" s="77"/>
      <c r="J2166" s="77"/>
      <c r="K2166" s="77"/>
      <c r="L2166" s="77"/>
      <c r="M2166" s="77"/>
      <c r="N2166" s="77"/>
      <c r="O2166" s="77"/>
      <c r="P2166" s="77"/>
      <c r="Q2166" s="50"/>
      <c r="R2166" s="65"/>
      <c r="S2166" s="67"/>
      <c r="T2166" s="67"/>
      <c r="U2166" s="67"/>
      <c r="V2166" s="67"/>
      <c r="W2166" s="67"/>
      <c r="X2166" s="67"/>
      <c r="Y2166" s="67"/>
      <c r="Z2166" s="67"/>
      <c r="AA2166" s="67"/>
      <c r="AB2166" s="67"/>
      <c r="AC2166" s="67"/>
      <c r="AD2166" s="67"/>
      <c r="AE2166" s="67"/>
      <c r="AF2166" s="67"/>
      <c r="AG2166" s="67"/>
      <c r="AH2166" s="67"/>
      <c r="AI2166" s="67"/>
      <c r="AK2166" s="67"/>
      <c r="AL2166" s="67"/>
      <c r="AM2166" s="67"/>
      <c r="AN2166" s="63" t="s">
        <v>5397</v>
      </c>
      <c r="AO2166" s="67"/>
      <c r="AP2166" s="67"/>
      <c r="AQ2166" s="67"/>
      <c r="AR2166" s="67"/>
      <c r="AS2166" s="67"/>
      <c r="AT2166" s="67"/>
      <c r="AU2166" s="67"/>
      <c r="AV2166" s="67"/>
      <c r="AW2166" s="67"/>
      <c r="AX2166" s="67"/>
      <c r="AY2166" s="67"/>
      <c r="AZ2166" s="37" t="str">
        <f>IFERROR(IF(COUNTA(H2166,I2166,J2166)=3,DATE(J2166,MATCH(I2166,{"Jan";"Feb";"Mar";"Apr";"May";"Jun";"Jul";"Aug";"Sep";"Oct";"Nov";"Dec"},0),H2166),""),"")</f>
        <v/>
      </c>
      <c r="CB2166" s="65"/>
    </row>
    <row r="2167" spans="1:80" x14ac:dyDescent="0.25">
      <c r="A2167" s="50"/>
      <c r="B2167" s="5"/>
      <c r="C2167" s="7"/>
      <c r="D2167" s="7"/>
      <c r="E2167" s="7"/>
      <c r="F2167" s="7"/>
      <c r="G2167" s="5"/>
      <c r="H2167" s="12" t="s">
        <v>92</v>
      </c>
      <c r="I2167" s="5"/>
      <c r="J2167" s="5"/>
      <c r="K2167" s="5"/>
      <c r="L2167" s="50"/>
      <c r="M2167" s="5"/>
      <c r="N2167" s="5"/>
      <c r="O2167" s="5"/>
      <c r="P2167" s="5"/>
      <c r="Q2167" s="50"/>
      <c r="R2167" s="65"/>
      <c r="S2167" s="67"/>
      <c r="T2167" s="67"/>
      <c r="U2167" s="67"/>
      <c r="V2167" s="67"/>
      <c r="W2167" s="67"/>
      <c r="X2167" s="67"/>
      <c r="Y2167" s="67"/>
      <c r="Z2167" s="67"/>
      <c r="AA2167" s="67"/>
      <c r="AB2167" s="67"/>
      <c r="AC2167" s="67"/>
      <c r="AD2167" s="67"/>
      <c r="AE2167" s="67"/>
      <c r="AF2167" s="67"/>
      <c r="AG2167" s="67"/>
      <c r="AH2167" s="67"/>
      <c r="AI2167" s="67"/>
      <c r="AK2167" s="67"/>
      <c r="AL2167" s="67"/>
      <c r="AM2167" s="67"/>
      <c r="AN2167" s="63" t="s">
        <v>5398</v>
      </c>
      <c r="AO2167" s="67"/>
      <c r="AP2167" s="67"/>
      <c r="AQ2167" s="67"/>
      <c r="AR2167" s="67"/>
      <c r="AS2167" s="67"/>
      <c r="AT2167" s="67"/>
      <c r="AU2167" s="67"/>
      <c r="AV2167" s="67"/>
      <c r="AW2167" s="67"/>
      <c r="AX2167" s="67"/>
      <c r="AY2167" s="67"/>
      <c r="AZ2167" s="37" t="str">
        <f>IFERROR(IF(COUNTA(H2167,I2167,J2167)=3,DATE(J2167,MATCH(I2167,{"Jan";"Feb";"Mar";"Apr";"May";"Jun";"Jul";"Aug";"Sep";"Oct";"Nov";"Dec"},0),H2167),""),"")</f>
        <v/>
      </c>
      <c r="CB2167" s="65"/>
    </row>
    <row r="2168" spans="1:80" x14ac:dyDescent="0.25">
      <c r="A2168" s="50"/>
      <c r="B2168" s="5"/>
      <c r="C2168" s="7" t="s">
        <v>35</v>
      </c>
      <c r="D2168" s="7" t="s">
        <v>36</v>
      </c>
      <c r="E2168" s="7"/>
      <c r="F2168" s="7" t="s">
        <v>315</v>
      </c>
      <c r="G2168" s="5"/>
      <c r="H2168" s="7" t="s">
        <v>47</v>
      </c>
      <c r="I2168" s="7" t="s">
        <v>48</v>
      </c>
      <c r="J2168" s="7" t="s">
        <v>49</v>
      </c>
      <c r="K2168" s="5"/>
      <c r="L2168" s="50"/>
      <c r="M2168" s="5"/>
      <c r="N2168" s="5"/>
      <c r="O2168" s="5"/>
      <c r="P2168" s="5"/>
      <c r="Q2168" s="50"/>
      <c r="R2168" s="65"/>
      <c r="S2168" s="67"/>
      <c r="T2168" s="67"/>
      <c r="U2168" s="67"/>
      <c r="V2168" s="67"/>
      <c r="W2168" s="67"/>
      <c r="X2168" s="67"/>
      <c r="Y2168" s="67"/>
      <c r="Z2168" s="67"/>
      <c r="AA2168" s="67"/>
      <c r="AB2168" s="67"/>
      <c r="AC2168" s="67"/>
      <c r="AD2168" s="67"/>
      <c r="AE2168" s="67"/>
      <c r="AF2168" s="67"/>
      <c r="AG2168" s="67"/>
      <c r="AH2168" s="67"/>
      <c r="AI2168" s="67"/>
      <c r="AK2168" s="67"/>
      <c r="AL2168" s="67"/>
      <c r="AM2168" s="67"/>
      <c r="AN2168" s="63" t="s">
        <v>5399</v>
      </c>
      <c r="AO2168" s="67"/>
      <c r="AP2168" s="67"/>
      <c r="AQ2168" s="67"/>
      <c r="AR2168" s="67"/>
      <c r="AS2168" s="67"/>
      <c r="AT2168" s="67"/>
      <c r="AU2168" s="67"/>
      <c r="AV2168" s="67"/>
      <c r="AW2168" s="67"/>
      <c r="AX2168" s="67"/>
      <c r="AY2168" s="67"/>
      <c r="AZ2168" s="37" t="str">
        <f>IFERROR(IF(COUNTA(H2168,I2168,J2168)=3,DATE(J2168,MATCH(I2168,{"Jan";"Feb";"Mar";"Apr";"May";"Jun";"Jul";"Aug";"Sep";"Oct";"Nov";"Dec"},0),H2168),""),"")</f>
        <v/>
      </c>
      <c r="CB2168" s="65"/>
    </row>
    <row r="2169" spans="1:80" x14ac:dyDescent="0.25">
      <c r="A2169" s="50"/>
      <c r="B2169" s="39" t="str">
        <f xml:space="preserve"> C2126&amp;"  Target Lesion (T7)"</f>
        <v>V14  Target Lesion (T7)</v>
      </c>
      <c r="C2169" s="16"/>
      <c r="D2169" s="15" t="s">
        <v>9</v>
      </c>
      <c r="E2169" s="5"/>
      <c r="F2169" s="17"/>
      <c r="G2169" s="5"/>
      <c r="H2169" s="32"/>
      <c r="I2169" s="32"/>
      <c r="J2169" s="32"/>
      <c r="K2169" s="5"/>
      <c r="L2169" s="50"/>
      <c r="M2169" s="50"/>
      <c r="N2169" s="50"/>
      <c r="O2169" s="50"/>
      <c r="P2169" s="50"/>
      <c r="Q2169" s="50"/>
      <c r="R2169" s="65"/>
      <c r="S2169" s="67"/>
      <c r="T2169" s="67"/>
      <c r="U2169" s="67"/>
      <c r="V2169" s="67"/>
      <c r="W2169" s="67"/>
      <c r="X2169" s="67"/>
      <c r="Y2169" s="67"/>
      <c r="Z2169" s="67"/>
      <c r="AA2169" s="67"/>
      <c r="AB2169" s="67"/>
      <c r="AC2169" s="67"/>
      <c r="AD2169" s="67"/>
      <c r="AE2169" s="67"/>
      <c r="AF2169" s="67"/>
      <c r="AG2169" s="67"/>
      <c r="AH2169" s="67"/>
      <c r="AI2169" s="67"/>
      <c r="AK2169" s="67"/>
      <c r="AL2169" s="67"/>
      <c r="AM2169" s="67"/>
      <c r="AN2169" s="63" t="s">
        <v>5400</v>
      </c>
      <c r="AO2169" s="67"/>
      <c r="AP2169" s="67"/>
      <c r="AQ2169" s="67"/>
      <c r="AR2169" s="67"/>
      <c r="AS2169" s="67"/>
      <c r="AT2169" s="67"/>
      <c r="AU2169" s="67"/>
      <c r="AV2169" s="67"/>
      <c r="AW2169" s="67"/>
      <c r="AX2169" s="67"/>
      <c r="AY2169" s="67"/>
      <c r="AZ2169" s="37" t="str">
        <f>IFERROR(IF(COUNTA(H2169,I2169,J2169)=3,DATE(J2169,MATCH(I2169,{"Jan";"Feb";"Mar";"Apr";"May";"Jun";"Jul";"Aug";"Sep";"Oct";"Nov";"Dec"},0),H2169),""),"")</f>
        <v/>
      </c>
      <c r="CB2169" s="65"/>
    </row>
    <row r="2170" spans="1:80" x14ac:dyDescent="0.25">
      <c r="A2170" s="50"/>
      <c r="B2170" s="8" t="s">
        <v>2248</v>
      </c>
      <c r="C2170" s="8" t="s">
        <v>2249</v>
      </c>
      <c r="D2170" s="8" t="s">
        <v>2250</v>
      </c>
      <c r="E2170" s="9"/>
      <c r="F2170" s="8" t="s">
        <v>2251</v>
      </c>
      <c r="G2170" s="9"/>
      <c r="H2170" s="8" t="s">
        <v>2252</v>
      </c>
      <c r="I2170" s="8" t="s">
        <v>2253</v>
      </c>
      <c r="J2170" s="8" t="s">
        <v>2254</v>
      </c>
      <c r="K2170" s="5"/>
      <c r="L2170" s="40"/>
      <c r="M2170" s="41"/>
      <c r="N2170" s="40"/>
      <c r="O2170" s="41"/>
      <c r="P2170" s="40"/>
      <c r="Q2170" s="50"/>
      <c r="R2170" s="65"/>
      <c r="S2170" s="67"/>
      <c r="T2170" s="67"/>
      <c r="U2170" s="67"/>
      <c r="V2170" s="67"/>
      <c r="W2170" s="67"/>
      <c r="X2170" s="67"/>
      <c r="Y2170" s="67"/>
      <c r="Z2170" s="67"/>
      <c r="AA2170" s="67"/>
      <c r="AB2170" s="67"/>
      <c r="AC2170" s="67"/>
      <c r="AD2170" s="67"/>
      <c r="AE2170" s="67"/>
      <c r="AF2170" s="67"/>
      <c r="AG2170" s="67"/>
      <c r="AH2170" s="67"/>
      <c r="AI2170" s="67"/>
      <c r="AK2170" s="67"/>
      <c r="AL2170" s="67"/>
      <c r="AM2170" s="67"/>
      <c r="AN2170" s="63" t="s">
        <v>5401</v>
      </c>
      <c r="AO2170" s="67"/>
      <c r="AP2170" s="67"/>
      <c r="AQ2170" s="67"/>
      <c r="AR2170" s="67"/>
      <c r="AS2170" s="67"/>
      <c r="AT2170" s="67"/>
      <c r="AU2170" s="67"/>
      <c r="AV2170" s="67"/>
      <c r="AW2170" s="67"/>
      <c r="AX2170" s="67"/>
      <c r="AY2170" s="67"/>
      <c r="AZ2170" s="37" t="str">
        <f>IFERROR(IF(COUNTA(H2170,I2170,J2170)=3,DATE(J2170,MATCH(I2170,{"Jan";"Feb";"Mar";"Apr";"May";"Jun";"Jul";"Aug";"Sep";"Oct";"Nov";"Dec"},0),H2170),""),"")</f>
        <v/>
      </c>
      <c r="CB2170" s="65"/>
    </row>
    <row r="2171" spans="1:80" x14ac:dyDescent="0.25">
      <c r="A2171" s="50"/>
      <c r="B2171" s="76" t="str">
        <f ca="1">BA2171&amp;BB2171&amp;BC2171&amp;BD2171&amp;BE2171&amp;BF2171&amp;BG2171&amp;BH2171&amp;BI2171&amp;BJ2171&amp;BK2171&amp;BL2171&amp;BM2171</f>
        <v/>
      </c>
      <c r="C2171" s="77"/>
      <c r="D2171" s="77"/>
      <c r="E2171" s="77"/>
      <c r="F2171" s="77"/>
      <c r="G2171" s="77"/>
      <c r="H2171" s="77"/>
      <c r="I2171" s="77"/>
      <c r="J2171" s="77"/>
      <c r="K2171" s="77"/>
      <c r="L2171" s="77"/>
      <c r="M2171" s="77"/>
      <c r="N2171" s="77"/>
      <c r="O2171" s="77"/>
      <c r="P2171" s="77"/>
      <c r="Q2171" s="50"/>
      <c r="R2171" s="65"/>
      <c r="S2171" s="67"/>
      <c r="T2171" s="67"/>
      <c r="U2171" s="67"/>
      <c r="V2171" s="67"/>
      <c r="W2171" s="67"/>
      <c r="X2171" s="67"/>
      <c r="Y2171" s="67"/>
      <c r="Z2171" s="67"/>
      <c r="AA2171" s="67"/>
      <c r="AB2171" s="67"/>
      <c r="AC2171" s="67"/>
      <c r="AD2171" s="67"/>
      <c r="AE2171" s="67"/>
      <c r="AF2171" s="67"/>
      <c r="AG2171" s="67"/>
      <c r="AH2171" s="67"/>
      <c r="AI2171" s="67"/>
      <c r="AK2171" s="67"/>
      <c r="AL2171" s="67"/>
      <c r="AM2171" s="67"/>
      <c r="AN2171" s="63" t="s">
        <v>5402</v>
      </c>
      <c r="AO2171" s="67"/>
      <c r="AP2171" s="67"/>
      <c r="AQ2171" s="67"/>
      <c r="AR2171" s="67"/>
      <c r="AS2171" s="67"/>
      <c r="AT2171" s="67"/>
      <c r="AU2171" s="67"/>
      <c r="AV2171" s="67"/>
      <c r="AW2171" s="67"/>
      <c r="AX2171" s="67"/>
      <c r="AY2171" s="67"/>
      <c r="AZ2171" s="37" t="str">
        <f>IFERROR(IF(COUNTA(H2171,I2171,J2171)=3,DATE(J2171,MATCH(I2171,{"Jan";"Feb";"Mar";"Apr";"May";"Jun";"Jul";"Aug";"Sep";"Oct";"Nov";"Dec"},0),H2171),""),"")</f>
        <v/>
      </c>
      <c r="BA2171" s="37" t="str">
        <f>IF(AND(C2129="",H2169="",C2169&lt;&gt;""),"Please enter a complete visit or assessment date.  ","")</f>
        <v/>
      </c>
      <c r="BB2171" s="37" t="str">
        <f>IF(C2169="","",IF(AND(COUNTA(C2129,D2129,E2129)&gt;1,COUNTA(C2129,D2129,E2129)&lt;3),"Please enter a complete visit date.  ",IF(COUNTA(C2129,D2129,E2129)=0,"",IF(COUNTIF(AN$2:AN$7306,C2129&amp;D2129&amp;E2129)&gt;0,"","Enter a valid visit date.  "))))</f>
        <v/>
      </c>
      <c r="BC2171" s="37" t="str">
        <f>IF(AND(COUNTA(H2169,I2169,J2169)&gt;1,COUNTA(H2169,I2169,J2169)&lt;3),"Please enter a complete assessment date.  ",IF(COUNTA(H2169,I2169,J2169)=0,"",IF(COUNTIF(AN$2:AN$7306,H2169&amp;I2169&amp;J2169)&gt;0,"","Enter a valid assessment date.  ")))</f>
        <v/>
      </c>
      <c r="BD2171" s="37" t="str">
        <f t="shared" ref="BD2171" si="1065">IF(AND(C2169="",H2169&amp;I2169&amp;H2169&amp;J2169&lt;&gt;""),"Information on this lesion exists, but no evaluation result is entered.  ","")</f>
        <v/>
      </c>
      <c r="BE2171" s="37" t="str">
        <f ca="1">IF(C2169="","",IF(AZ2129="","",IF(AZ2129&gt;NOW(),"Visit date is in the future.  ","")))</f>
        <v/>
      </c>
      <c r="BF2171" s="37" t="str">
        <f t="shared" ref="BF2171" ca="1" si="1066">IF(AZ2169&lt;&gt;"",IF(AZ2169&gt;NOW(),"Assessment date is in the future.  ",""),"")</f>
        <v/>
      </c>
      <c r="BG2171" s="37" t="str">
        <f t="shared" ref="BG2171" si="1067">IF(AND(C2169&lt;&gt;"",F2169&lt;&gt;""),"The result cannot be provided if indicated as Not Done.  ","")</f>
        <v/>
      </c>
      <c r="BH2171" s="37" t="str">
        <f>IF(AZ2129="","",IF(AZ2129&lt;=AZ2123,"Visit date is not after visit or assessment dates in the prior visit.  ",""))</f>
        <v/>
      </c>
      <c r="BI2171" s="37" t="str">
        <f>IF(AZ2169&lt;&gt;"",IF(AZ2169&lt;=AZ2123,"Assessment date is not after visit or assessment dates in the prior visit.  ",""),"")</f>
        <v/>
      </c>
      <c r="BJ2171" s="37" t="str">
        <f>IF(AND(C2126="",OR(C2169&lt;&gt;"",F2169&lt;&gt;"")),"The Visit ID is missing.  ","")</f>
        <v/>
      </c>
      <c r="BK2171" s="37" t="str">
        <f>IF(AND(OR(C2169&lt;&gt;"",F2169&lt;&gt;""),C$55=""),"No V0 lesion information exists for this same lesion (if you are adding a NEW lesion, go to New Lesion section).  ","")</f>
        <v/>
      </c>
      <c r="BL2171" s="37" t="str">
        <f t="shared" ref="BL2171" si="1068">IF(AND(C2169&lt;&gt;"",D2169=""),"Select a Unit.  ","")</f>
        <v/>
      </c>
      <c r="BM2171" s="37" t="str">
        <f>IF(AND(C2169&lt;&gt;"",COUNTIF(AJ$2:AJ$21,C2126)&gt;1),"Visit ID already used.  ","")</f>
        <v/>
      </c>
      <c r="CA2171" s="37" t="e">
        <f ca="1">IF(BA2171&amp;BB2171&amp;BC2171&amp;BD2171&amp;BE2171&amp;BF2171&amp;BG2171&amp;BH2171&amp;BI2171&amp;BJ2171&amp;BK2171&amp;BL2171&amp;BM2171&amp;BN2171&amp;BO2171&amp;BP2171&amp;BQ2171&amp;BR2171&amp;BS2171&amp;BT2171&amp;BU2171&amp;#REF!&amp;BW2171&amp;BX2171&amp;BY2171&amp;BZ2171&lt;&gt;"","V14Issue","V14Clean")</f>
        <v>#REF!</v>
      </c>
      <c r="CB2171" s="65"/>
    </row>
    <row r="2172" spans="1:80" x14ac:dyDescent="0.25">
      <c r="A2172" s="50"/>
      <c r="B2172" s="77"/>
      <c r="C2172" s="77"/>
      <c r="D2172" s="77"/>
      <c r="E2172" s="77"/>
      <c r="F2172" s="77"/>
      <c r="G2172" s="77"/>
      <c r="H2172" s="77"/>
      <c r="I2172" s="77"/>
      <c r="J2172" s="77"/>
      <c r="K2172" s="77"/>
      <c r="L2172" s="77"/>
      <c r="M2172" s="77"/>
      <c r="N2172" s="77"/>
      <c r="O2172" s="77"/>
      <c r="P2172" s="77"/>
      <c r="Q2172" s="50"/>
      <c r="R2172" s="65"/>
      <c r="S2172" s="67"/>
      <c r="T2172" s="67"/>
      <c r="U2172" s="67"/>
      <c r="V2172" s="67"/>
      <c r="W2172" s="67"/>
      <c r="X2172" s="67"/>
      <c r="Y2172" s="67"/>
      <c r="Z2172" s="67"/>
      <c r="AA2172" s="67"/>
      <c r="AB2172" s="67"/>
      <c r="AC2172" s="67"/>
      <c r="AD2172" s="67"/>
      <c r="AE2172" s="67"/>
      <c r="AF2172" s="67"/>
      <c r="AG2172" s="67"/>
      <c r="AH2172" s="67"/>
      <c r="AI2172" s="67"/>
      <c r="AK2172" s="67"/>
      <c r="AL2172" s="67"/>
      <c r="AM2172" s="67"/>
      <c r="AN2172" s="63" t="s">
        <v>5403</v>
      </c>
      <c r="AO2172" s="67"/>
      <c r="AP2172" s="67"/>
      <c r="AQ2172" s="67"/>
      <c r="AR2172" s="67"/>
      <c r="AS2172" s="67"/>
      <c r="AT2172" s="67"/>
      <c r="AU2172" s="67"/>
      <c r="AV2172" s="67"/>
      <c r="AW2172" s="67"/>
      <c r="AX2172" s="67"/>
      <c r="AY2172" s="67"/>
      <c r="AZ2172" s="37" t="str">
        <f>IFERROR(IF(COUNTA(H2172,I2172,J2172)=3,DATE(J2172,MATCH(I2172,{"Jan";"Feb";"Mar";"Apr";"May";"Jun";"Jul";"Aug";"Sep";"Oct";"Nov";"Dec"},0),H2172),""),"")</f>
        <v/>
      </c>
      <c r="CB2172" s="65"/>
    </row>
    <row r="2173" spans="1:80" x14ac:dyDescent="0.25">
      <c r="A2173" s="50"/>
      <c r="B2173" s="5"/>
      <c r="C2173" s="7"/>
      <c r="D2173" s="7"/>
      <c r="E2173" s="7"/>
      <c r="F2173" s="7"/>
      <c r="G2173" s="5"/>
      <c r="H2173" s="12" t="s">
        <v>92</v>
      </c>
      <c r="I2173" s="5"/>
      <c r="J2173" s="5"/>
      <c r="K2173" s="5"/>
      <c r="L2173" s="50"/>
      <c r="M2173" s="5"/>
      <c r="N2173" s="5"/>
      <c r="O2173" s="5"/>
      <c r="P2173" s="5"/>
      <c r="Q2173" s="50"/>
      <c r="R2173" s="65"/>
      <c r="S2173" s="67"/>
      <c r="T2173" s="67"/>
      <c r="U2173" s="67"/>
      <c r="V2173" s="67"/>
      <c r="W2173" s="67"/>
      <c r="X2173" s="67"/>
      <c r="Y2173" s="67"/>
      <c r="Z2173" s="67"/>
      <c r="AA2173" s="67"/>
      <c r="AB2173" s="67"/>
      <c r="AC2173" s="67"/>
      <c r="AD2173" s="67"/>
      <c r="AE2173" s="67"/>
      <c r="AF2173" s="67"/>
      <c r="AG2173" s="67"/>
      <c r="AH2173" s="67"/>
      <c r="AI2173" s="67"/>
      <c r="AK2173" s="67"/>
      <c r="AL2173" s="67"/>
      <c r="AM2173" s="67"/>
      <c r="AN2173" s="63" t="s">
        <v>5404</v>
      </c>
      <c r="AO2173" s="67"/>
      <c r="AP2173" s="67"/>
      <c r="AQ2173" s="67"/>
      <c r="AR2173" s="67"/>
      <c r="AS2173" s="67"/>
      <c r="AT2173" s="67"/>
      <c r="AU2173" s="67"/>
      <c r="AV2173" s="67"/>
      <c r="AW2173" s="67"/>
      <c r="AX2173" s="67"/>
      <c r="AY2173" s="67"/>
      <c r="AZ2173" s="37" t="str">
        <f>IFERROR(IF(COUNTA(H2173,I2173,J2173)=3,DATE(J2173,MATCH(I2173,{"Jan";"Feb";"Mar";"Apr";"May";"Jun";"Jul";"Aug";"Sep";"Oct";"Nov";"Dec"},0),H2173),""),"")</f>
        <v/>
      </c>
      <c r="CB2173" s="65"/>
    </row>
    <row r="2174" spans="1:80" x14ac:dyDescent="0.25">
      <c r="A2174" s="50"/>
      <c r="B2174" s="5"/>
      <c r="C2174" s="7" t="s">
        <v>35</v>
      </c>
      <c r="D2174" s="7" t="s">
        <v>36</v>
      </c>
      <c r="E2174" s="7"/>
      <c r="F2174" s="7" t="s">
        <v>315</v>
      </c>
      <c r="G2174" s="5"/>
      <c r="H2174" s="7" t="s">
        <v>47</v>
      </c>
      <c r="I2174" s="7" t="s">
        <v>48</v>
      </c>
      <c r="J2174" s="7" t="s">
        <v>49</v>
      </c>
      <c r="K2174" s="5"/>
      <c r="L2174" s="50"/>
      <c r="M2174" s="5"/>
      <c r="N2174" s="5"/>
      <c r="O2174" s="5"/>
      <c r="P2174" s="5"/>
      <c r="Q2174" s="50"/>
      <c r="R2174" s="65"/>
      <c r="S2174" s="67"/>
      <c r="T2174" s="67"/>
      <c r="U2174" s="67"/>
      <c r="V2174" s="67"/>
      <c r="W2174" s="67"/>
      <c r="X2174" s="67"/>
      <c r="Y2174" s="67"/>
      <c r="Z2174" s="67"/>
      <c r="AA2174" s="67"/>
      <c r="AB2174" s="67"/>
      <c r="AC2174" s="67"/>
      <c r="AD2174" s="67"/>
      <c r="AE2174" s="67"/>
      <c r="AF2174" s="67"/>
      <c r="AG2174" s="67"/>
      <c r="AH2174" s="67"/>
      <c r="AI2174" s="67"/>
      <c r="AK2174" s="67"/>
      <c r="AL2174" s="67"/>
      <c r="AM2174" s="67"/>
      <c r="AN2174" s="63" t="s">
        <v>5405</v>
      </c>
      <c r="AO2174" s="67"/>
      <c r="AP2174" s="67"/>
      <c r="AQ2174" s="67"/>
      <c r="AR2174" s="67"/>
      <c r="AS2174" s="67"/>
      <c r="AT2174" s="67"/>
      <c r="AU2174" s="67"/>
      <c r="AV2174" s="67"/>
      <c r="AW2174" s="67"/>
      <c r="AX2174" s="67"/>
      <c r="AY2174" s="67"/>
      <c r="AZ2174" s="37" t="str">
        <f>IFERROR(IF(COUNTA(H2174,I2174,J2174)=3,DATE(J2174,MATCH(I2174,{"Jan";"Feb";"Mar";"Apr";"May";"Jun";"Jul";"Aug";"Sep";"Oct";"Nov";"Dec"},0),H2174),""),"")</f>
        <v/>
      </c>
      <c r="CB2174" s="65"/>
    </row>
    <row r="2175" spans="1:80" x14ac:dyDescent="0.25">
      <c r="A2175" s="50"/>
      <c r="B2175" s="39" t="str">
        <f xml:space="preserve"> C2126&amp;"  Target Lesion (T8)"</f>
        <v>V14  Target Lesion (T8)</v>
      </c>
      <c r="C2175" s="16"/>
      <c r="D2175" s="15" t="s">
        <v>9</v>
      </c>
      <c r="E2175" s="5"/>
      <c r="F2175" s="17"/>
      <c r="G2175" s="5"/>
      <c r="H2175" s="32"/>
      <c r="I2175" s="32"/>
      <c r="J2175" s="32"/>
      <c r="K2175" s="5"/>
      <c r="L2175" s="50"/>
      <c r="M2175" s="50"/>
      <c r="N2175" s="50"/>
      <c r="O2175" s="50"/>
      <c r="P2175" s="50"/>
      <c r="Q2175" s="50"/>
      <c r="R2175" s="65"/>
      <c r="S2175" s="67"/>
      <c r="T2175" s="67"/>
      <c r="U2175" s="67"/>
      <c r="V2175" s="67"/>
      <c r="W2175" s="67"/>
      <c r="X2175" s="67"/>
      <c r="Y2175" s="67"/>
      <c r="Z2175" s="67"/>
      <c r="AA2175" s="67"/>
      <c r="AB2175" s="67"/>
      <c r="AC2175" s="67"/>
      <c r="AD2175" s="67"/>
      <c r="AE2175" s="67"/>
      <c r="AF2175" s="67"/>
      <c r="AG2175" s="67"/>
      <c r="AH2175" s="67"/>
      <c r="AI2175" s="67"/>
      <c r="AK2175" s="67"/>
      <c r="AL2175" s="67"/>
      <c r="AM2175" s="67"/>
      <c r="AN2175" s="63" t="s">
        <v>5406</v>
      </c>
      <c r="AO2175" s="67"/>
      <c r="AP2175" s="67"/>
      <c r="AQ2175" s="67"/>
      <c r="AR2175" s="67"/>
      <c r="AS2175" s="67"/>
      <c r="AT2175" s="67"/>
      <c r="AU2175" s="67"/>
      <c r="AV2175" s="67"/>
      <c r="AW2175" s="67"/>
      <c r="AX2175" s="67"/>
      <c r="AY2175" s="67"/>
      <c r="AZ2175" s="37" t="str">
        <f>IFERROR(IF(COUNTA(H2175,I2175,J2175)=3,DATE(J2175,MATCH(I2175,{"Jan";"Feb";"Mar";"Apr";"May";"Jun";"Jul";"Aug";"Sep";"Oct";"Nov";"Dec"},0),H2175),""),"")</f>
        <v/>
      </c>
      <c r="CB2175" s="65"/>
    </row>
    <row r="2176" spans="1:80" x14ac:dyDescent="0.25">
      <c r="A2176" s="50"/>
      <c r="B2176" s="8" t="s">
        <v>2255</v>
      </c>
      <c r="C2176" s="8" t="s">
        <v>2256</v>
      </c>
      <c r="D2176" s="8" t="s">
        <v>2257</v>
      </c>
      <c r="E2176" s="9"/>
      <c r="F2176" s="8" t="s">
        <v>2258</v>
      </c>
      <c r="G2176" s="9"/>
      <c r="H2176" s="8" t="s">
        <v>2259</v>
      </c>
      <c r="I2176" s="8" t="s">
        <v>2260</v>
      </c>
      <c r="J2176" s="8" t="s">
        <v>2261</v>
      </c>
      <c r="K2176" s="5"/>
      <c r="L2176" s="40"/>
      <c r="M2176" s="41"/>
      <c r="N2176" s="40"/>
      <c r="O2176" s="41"/>
      <c r="P2176" s="40"/>
      <c r="Q2176" s="50"/>
      <c r="R2176" s="65"/>
      <c r="S2176" s="67"/>
      <c r="T2176" s="67"/>
      <c r="U2176" s="67"/>
      <c r="V2176" s="67"/>
      <c r="W2176" s="67"/>
      <c r="X2176" s="67"/>
      <c r="Y2176" s="67"/>
      <c r="Z2176" s="67"/>
      <c r="AA2176" s="67"/>
      <c r="AB2176" s="67"/>
      <c r="AC2176" s="67"/>
      <c r="AD2176" s="67"/>
      <c r="AE2176" s="67"/>
      <c r="AF2176" s="67"/>
      <c r="AG2176" s="67"/>
      <c r="AH2176" s="67"/>
      <c r="AI2176" s="67"/>
      <c r="AK2176" s="67"/>
      <c r="AL2176" s="67"/>
      <c r="AM2176" s="67"/>
      <c r="AN2176" s="63" t="s">
        <v>5407</v>
      </c>
      <c r="AO2176" s="67"/>
      <c r="AP2176" s="67"/>
      <c r="AQ2176" s="67"/>
      <c r="AR2176" s="67"/>
      <c r="AS2176" s="67"/>
      <c r="AT2176" s="67"/>
      <c r="AU2176" s="67"/>
      <c r="AV2176" s="67"/>
      <c r="AW2176" s="67"/>
      <c r="AX2176" s="67"/>
      <c r="AY2176" s="67"/>
      <c r="AZ2176" s="37" t="str">
        <f>IFERROR(IF(COUNTA(H2176,I2176,J2176)=3,DATE(J2176,MATCH(I2176,{"Jan";"Feb";"Mar";"Apr";"May";"Jun";"Jul";"Aug";"Sep";"Oct";"Nov";"Dec"},0),H2176),""),"")</f>
        <v/>
      </c>
      <c r="CB2176" s="65"/>
    </row>
    <row r="2177" spans="1:80" x14ac:dyDescent="0.25">
      <c r="A2177" s="50"/>
      <c r="B2177" s="76" t="str">
        <f ca="1">BA2177&amp;BB2177&amp;BC2177&amp;BD2177&amp;BE2177&amp;BF2177&amp;BG2177&amp;BH2177&amp;BI2177&amp;BJ2177&amp;BK2177&amp;BL2177&amp;BM2177</f>
        <v/>
      </c>
      <c r="C2177" s="77"/>
      <c r="D2177" s="77"/>
      <c r="E2177" s="77"/>
      <c r="F2177" s="77"/>
      <c r="G2177" s="77"/>
      <c r="H2177" s="77"/>
      <c r="I2177" s="77"/>
      <c r="J2177" s="77"/>
      <c r="K2177" s="77"/>
      <c r="L2177" s="77"/>
      <c r="M2177" s="77"/>
      <c r="N2177" s="77"/>
      <c r="O2177" s="77"/>
      <c r="P2177" s="77"/>
      <c r="Q2177" s="50"/>
      <c r="R2177" s="65"/>
      <c r="S2177" s="67"/>
      <c r="T2177" s="67"/>
      <c r="U2177" s="67"/>
      <c r="V2177" s="67"/>
      <c r="W2177" s="67"/>
      <c r="X2177" s="67"/>
      <c r="Y2177" s="67"/>
      <c r="Z2177" s="67"/>
      <c r="AA2177" s="67"/>
      <c r="AB2177" s="67"/>
      <c r="AC2177" s="67"/>
      <c r="AD2177" s="67"/>
      <c r="AE2177" s="67"/>
      <c r="AF2177" s="67"/>
      <c r="AG2177" s="67"/>
      <c r="AH2177" s="67"/>
      <c r="AI2177" s="67"/>
      <c r="AK2177" s="67"/>
      <c r="AL2177" s="67"/>
      <c r="AM2177" s="67"/>
      <c r="AN2177" s="63" t="s">
        <v>5408</v>
      </c>
      <c r="AO2177" s="67"/>
      <c r="AP2177" s="67"/>
      <c r="AQ2177" s="67"/>
      <c r="AR2177" s="67"/>
      <c r="AS2177" s="67"/>
      <c r="AT2177" s="67"/>
      <c r="AU2177" s="67"/>
      <c r="AV2177" s="67"/>
      <c r="AW2177" s="67"/>
      <c r="AX2177" s="67"/>
      <c r="AY2177" s="67"/>
      <c r="AZ2177" s="37" t="str">
        <f>IFERROR(IF(COUNTA(H2177,I2177,J2177)=3,DATE(J2177,MATCH(I2177,{"Jan";"Feb";"Mar";"Apr";"May";"Jun";"Jul";"Aug";"Sep";"Oct";"Nov";"Dec"},0),H2177),""),"")</f>
        <v/>
      </c>
      <c r="BA2177" s="37" t="str">
        <f>IF(AND(C2129="",H2175="",C2175&lt;&gt;""),"Please enter a complete visit or assessment date.  ","")</f>
        <v/>
      </c>
      <c r="BB2177" s="37" t="str">
        <f>IF(C2175="","",IF(AND(COUNTA(C2129,D2129,E2129)&gt;1,COUNTA(C2129,D2129,E2129)&lt;3),"Please enter a complete visit date.  ",IF(COUNTA(C2129,D2129,E2129)=0,"",IF(COUNTIF(AN$2:AN$7306,C2129&amp;D2129&amp;E2129)&gt;0,"","Enter a valid visit date.  "))))</f>
        <v/>
      </c>
      <c r="BC2177" s="37" t="str">
        <f>IF(AND(COUNTA(H2175,I2175,J2175)&gt;1,COUNTA(H2175,I2175,J2175)&lt;3),"Please enter a complete assessment date.  ",IF(COUNTA(H2175,I2175,J2175)=0,"",IF(COUNTIF(AN$2:AN$7306,H2175&amp;I2175&amp;J2175)&gt;0,"","Enter a valid assessment date.  ")))</f>
        <v/>
      </c>
      <c r="BD2177" s="37" t="str">
        <f t="shared" ref="BD2177" si="1069">IF(AND(C2175="",H2175&amp;I2175&amp;H2175&amp;J2175&lt;&gt;""),"Information on this lesion exists, but no evaluation result is entered.  ","")</f>
        <v/>
      </c>
      <c r="BE2177" s="37" t="str">
        <f ca="1">IF(C2175="","",IF(AZ2129="","",IF(AZ2129&gt;NOW(),"Visit date is in the future.  ","")))</f>
        <v/>
      </c>
      <c r="BF2177" s="37" t="str">
        <f t="shared" ref="BF2177" ca="1" si="1070">IF(AZ2175&lt;&gt;"",IF(AZ2175&gt;NOW(),"Assessment date is in the future.  ",""),"")</f>
        <v/>
      </c>
      <c r="BG2177" s="37" t="str">
        <f t="shared" ref="BG2177" si="1071">IF(AND(C2175&lt;&gt;"",F2175&lt;&gt;""),"The result cannot be provided if indicated as Not Done.  ","")</f>
        <v/>
      </c>
      <c r="BH2177" s="37" t="str">
        <f>IF(AZ2129="","",IF(AZ2129&lt;=AZ2123,"Visit date is not after visit or assessment dates in the prior visit.  ",""))</f>
        <v/>
      </c>
      <c r="BI2177" s="37" t="str">
        <f>IF(AZ2175&lt;&gt;"",IF(AZ2175&lt;=AZ2123,"Assessment date is not after visit or assessment dates in the prior visit.  ",""),"")</f>
        <v/>
      </c>
      <c r="BJ2177" s="37" t="str">
        <f>IF(AND(C2126="",OR(C2175&lt;&gt;"",F2175&lt;&gt;"")),"The Visit ID is missing.  ","")</f>
        <v/>
      </c>
      <c r="BK2177" s="37" t="str">
        <f>IF(AND(OR(C2175&lt;&gt;"",F2175&lt;&gt;""),C$61=""),"No V0 lesion information exists for this same lesion (if you are adding a NEW lesion, go to New Lesion section).  ","")</f>
        <v/>
      </c>
      <c r="BL2177" s="37" t="str">
        <f t="shared" ref="BL2177" si="1072">IF(AND(C2175&lt;&gt;"",D2175=""),"Select a Unit.  ","")</f>
        <v/>
      </c>
      <c r="BM2177" s="37" t="str">
        <f>IF(AND(C2175&lt;&gt;"",COUNTIF(AJ$2:AJ$21,C2126)&gt;1),"Visit ID already used.  ","")</f>
        <v/>
      </c>
      <c r="CA2177" s="37" t="e">
        <f ca="1">IF(BA2177&amp;BB2177&amp;BC2177&amp;BD2177&amp;BE2177&amp;BF2177&amp;BG2177&amp;BH2177&amp;BI2177&amp;BJ2177&amp;BK2177&amp;BL2177&amp;BM2177&amp;BN2177&amp;BO2177&amp;BP2177&amp;BQ2177&amp;BR2177&amp;BS2177&amp;BT2177&amp;BU2177&amp;#REF!&amp;BW2177&amp;BX2177&amp;BY2177&amp;BZ2177&lt;&gt;"","V14Issue","V14Clean")</f>
        <v>#REF!</v>
      </c>
      <c r="CB2177" s="65"/>
    </row>
    <row r="2178" spans="1:80" x14ac:dyDescent="0.25">
      <c r="A2178" s="50"/>
      <c r="B2178" s="77"/>
      <c r="C2178" s="77"/>
      <c r="D2178" s="77"/>
      <c r="E2178" s="77"/>
      <c r="F2178" s="77"/>
      <c r="G2178" s="77"/>
      <c r="H2178" s="77"/>
      <c r="I2178" s="77"/>
      <c r="J2178" s="77"/>
      <c r="K2178" s="77"/>
      <c r="L2178" s="77"/>
      <c r="M2178" s="77"/>
      <c r="N2178" s="77"/>
      <c r="O2178" s="77"/>
      <c r="P2178" s="77"/>
      <c r="Q2178" s="50"/>
      <c r="R2178" s="65"/>
      <c r="S2178" s="67"/>
      <c r="T2178" s="67"/>
      <c r="U2178" s="67"/>
      <c r="V2178" s="67"/>
      <c r="W2178" s="67"/>
      <c r="X2178" s="67"/>
      <c r="Y2178" s="67"/>
      <c r="Z2178" s="67"/>
      <c r="AA2178" s="67"/>
      <c r="AB2178" s="67"/>
      <c r="AC2178" s="67"/>
      <c r="AD2178" s="67"/>
      <c r="AE2178" s="67"/>
      <c r="AF2178" s="67"/>
      <c r="AG2178" s="67"/>
      <c r="AH2178" s="67"/>
      <c r="AI2178" s="67"/>
      <c r="AK2178" s="67"/>
      <c r="AL2178" s="67"/>
      <c r="AM2178" s="67"/>
      <c r="AN2178" s="63" t="s">
        <v>5409</v>
      </c>
      <c r="AO2178" s="67"/>
      <c r="AP2178" s="67"/>
      <c r="AQ2178" s="67"/>
      <c r="AR2178" s="67"/>
      <c r="AS2178" s="67"/>
      <c r="AT2178" s="67"/>
      <c r="AU2178" s="67"/>
      <c r="AV2178" s="67"/>
      <c r="AW2178" s="67"/>
      <c r="AX2178" s="67"/>
      <c r="AY2178" s="67"/>
      <c r="AZ2178" s="37" t="str">
        <f>IFERROR(IF(COUNTA(H2178,I2178,J2178)=3,DATE(J2178,MATCH(I2178,{"Jan";"Feb";"Mar";"Apr";"May";"Jun";"Jul";"Aug";"Sep";"Oct";"Nov";"Dec"},0),H2178),""),"")</f>
        <v/>
      </c>
      <c r="CB2178" s="65"/>
    </row>
    <row r="2179" spans="1:80" x14ac:dyDescent="0.25">
      <c r="A2179" s="50"/>
      <c r="B2179" s="5"/>
      <c r="C2179" s="7"/>
      <c r="D2179" s="7"/>
      <c r="E2179" s="7"/>
      <c r="F2179" s="7"/>
      <c r="G2179" s="5"/>
      <c r="H2179" s="12" t="s">
        <v>92</v>
      </c>
      <c r="I2179" s="5"/>
      <c r="J2179" s="5"/>
      <c r="K2179" s="5"/>
      <c r="L2179" s="50"/>
      <c r="M2179" s="5"/>
      <c r="N2179" s="5"/>
      <c r="O2179" s="5"/>
      <c r="P2179" s="5"/>
      <c r="Q2179" s="50"/>
      <c r="R2179" s="65"/>
      <c r="S2179" s="67"/>
      <c r="T2179" s="67"/>
      <c r="U2179" s="67"/>
      <c r="V2179" s="67"/>
      <c r="W2179" s="67"/>
      <c r="X2179" s="67"/>
      <c r="Y2179" s="67"/>
      <c r="Z2179" s="67"/>
      <c r="AA2179" s="67"/>
      <c r="AB2179" s="67"/>
      <c r="AC2179" s="67"/>
      <c r="AD2179" s="67"/>
      <c r="AE2179" s="67"/>
      <c r="AF2179" s="67"/>
      <c r="AG2179" s="67"/>
      <c r="AH2179" s="67"/>
      <c r="AI2179" s="67"/>
      <c r="AK2179" s="67"/>
      <c r="AL2179" s="67"/>
      <c r="AM2179" s="67"/>
      <c r="AN2179" s="63" t="s">
        <v>5410</v>
      </c>
      <c r="AO2179" s="67"/>
      <c r="AP2179" s="67"/>
      <c r="AQ2179" s="67"/>
      <c r="AR2179" s="67"/>
      <c r="AS2179" s="67"/>
      <c r="AT2179" s="67"/>
      <c r="AU2179" s="67"/>
      <c r="AV2179" s="67"/>
      <c r="AW2179" s="67"/>
      <c r="AX2179" s="67"/>
      <c r="AY2179" s="67"/>
      <c r="AZ2179" s="37" t="str">
        <f>IFERROR(IF(COUNTA(H2179,I2179,J2179)=3,DATE(J2179,MATCH(I2179,{"Jan";"Feb";"Mar";"Apr";"May";"Jun";"Jul";"Aug";"Sep";"Oct";"Nov";"Dec"},0),H2179),""),"")</f>
        <v/>
      </c>
      <c r="CB2179" s="65"/>
    </row>
    <row r="2180" spans="1:80" x14ac:dyDescent="0.25">
      <c r="A2180" s="50"/>
      <c r="B2180" s="5"/>
      <c r="C2180" s="7" t="s">
        <v>35</v>
      </c>
      <c r="D2180" s="7" t="s">
        <v>36</v>
      </c>
      <c r="E2180" s="7"/>
      <c r="F2180" s="7" t="s">
        <v>315</v>
      </c>
      <c r="G2180" s="5"/>
      <c r="H2180" s="7" t="s">
        <v>47</v>
      </c>
      <c r="I2180" s="7" t="s">
        <v>48</v>
      </c>
      <c r="J2180" s="7" t="s">
        <v>49</v>
      </c>
      <c r="K2180" s="5"/>
      <c r="L2180" s="50"/>
      <c r="M2180" s="5"/>
      <c r="N2180" s="5"/>
      <c r="O2180" s="5"/>
      <c r="P2180" s="5"/>
      <c r="Q2180" s="50"/>
      <c r="R2180" s="65"/>
      <c r="S2180" s="67"/>
      <c r="T2180" s="67"/>
      <c r="U2180" s="67"/>
      <c r="V2180" s="67"/>
      <c r="W2180" s="67"/>
      <c r="X2180" s="67"/>
      <c r="Y2180" s="67"/>
      <c r="Z2180" s="67"/>
      <c r="AA2180" s="67"/>
      <c r="AB2180" s="67"/>
      <c r="AC2180" s="67"/>
      <c r="AD2180" s="67"/>
      <c r="AE2180" s="67"/>
      <c r="AF2180" s="67"/>
      <c r="AG2180" s="67"/>
      <c r="AH2180" s="67"/>
      <c r="AI2180" s="67"/>
      <c r="AK2180" s="67"/>
      <c r="AL2180" s="67"/>
      <c r="AM2180" s="67"/>
      <c r="AN2180" s="63" t="s">
        <v>5411</v>
      </c>
      <c r="AO2180" s="67"/>
      <c r="AP2180" s="67"/>
      <c r="AQ2180" s="67"/>
      <c r="AR2180" s="67"/>
      <c r="AS2180" s="67"/>
      <c r="AT2180" s="67"/>
      <c r="AU2180" s="67"/>
      <c r="AV2180" s="67"/>
      <c r="AW2180" s="67"/>
      <c r="AX2180" s="67"/>
      <c r="AY2180" s="67"/>
      <c r="AZ2180" s="37" t="str">
        <f>IFERROR(IF(COUNTA(H2180,I2180,J2180)=3,DATE(J2180,MATCH(I2180,{"Jan";"Feb";"Mar";"Apr";"May";"Jun";"Jul";"Aug";"Sep";"Oct";"Nov";"Dec"},0),H2180),""),"")</f>
        <v/>
      </c>
      <c r="CB2180" s="65"/>
    </row>
    <row r="2181" spans="1:80" x14ac:dyDescent="0.25">
      <c r="A2181" s="50"/>
      <c r="B2181" s="39" t="str">
        <f xml:space="preserve"> C2126&amp;"  Target Lesion (T9)"</f>
        <v>V14  Target Lesion (T9)</v>
      </c>
      <c r="C2181" s="16"/>
      <c r="D2181" s="15" t="s">
        <v>9</v>
      </c>
      <c r="E2181" s="5"/>
      <c r="F2181" s="17"/>
      <c r="G2181" s="5"/>
      <c r="H2181" s="32"/>
      <c r="I2181" s="32"/>
      <c r="J2181" s="32"/>
      <c r="K2181" s="5"/>
      <c r="L2181" s="50"/>
      <c r="M2181" s="50"/>
      <c r="N2181" s="50"/>
      <c r="O2181" s="50"/>
      <c r="P2181" s="50"/>
      <c r="Q2181" s="50"/>
      <c r="R2181" s="65"/>
      <c r="S2181" s="67"/>
      <c r="T2181" s="67"/>
      <c r="U2181" s="67"/>
      <c r="V2181" s="67"/>
      <c r="W2181" s="67"/>
      <c r="X2181" s="67"/>
      <c r="Y2181" s="67"/>
      <c r="Z2181" s="67"/>
      <c r="AA2181" s="67"/>
      <c r="AB2181" s="67"/>
      <c r="AC2181" s="67"/>
      <c r="AD2181" s="67"/>
      <c r="AE2181" s="67"/>
      <c r="AF2181" s="67"/>
      <c r="AG2181" s="67"/>
      <c r="AH2181" s="67"/>
      <c r="AI2181" s="67"/>
      <c r="AK2181" s="67"/>
      <c r="AL2181" s="67"/>
      <c r="AM2181" s="67"/>
      <c r="AN2181" s="63" t="s">
        <v>5412</v>
      </c>
      <c r="AO2181" s="67"/>
      <c r="AP2181" s="67"/>
      <c r="AQ2181" s="67"/>
      <c r="AR2181" s="67"/>
      <c r="AS2181" s="67"/>
      <c r="AT2181" s="67"/>
      <c r="AU2181" s="67"/>
      <c r="AV2181" s="67"/>
      <c r="AW2181" s="67"/>
      <c r="AX2181" s="67"/>
      <c r="AY2181" s="67"/>
      <c r="AZ2181" s="37" t="str">
        <f>IFERROR(IF(COUNTA(H2181,I2181,J2181)=3,DATE(J2181,MATCH(I2181,{"Jan";"Feb";"Mar";"Apr";"May";"Jun";"Jul";"Aug";"Sep";"Oct";"Nov";"Dec"},0),H2181),""),"")</f>
        <v/>
      </c>
      <c r="CB2181" s="65"/>
    </row>
    <row r="2182" spans="1:80" x14ac:dyDescent="0.25">
      <c r="A2182" s="50"/>
      <c r="B2182" s="8" t="s">
        <v>2262</v>
      </c>
      <c r="C2182" s="8" t="s">
        <v>2263</v>
      </c>
      <c r="D2182" s="8" t="s">
        <v>2264</v>
      </c>
      <c r="E2182" s="9"/>
      <c r="F2182" s="8" t="s">
        <v>2265</v>
      </c>
      <c r="G2182" s="9"/>
      <c r="H2182" s="8" t="s">
        <v>2266</v>
      </c>
      <c r="I2182" s="8" t="s">
        <v>2267</v>
      </c>
      <c r="J2182" s="8" t="s">
        <v>2268</v>
      </c>
      <c r="K2182" s="5"/>
      <c r="L2182" s="40"/>
      <c r="M2182" s="41"/>
      <c r="N2182" s="40"/>
      <c r="O2182" s="41"/>
      <c r="P2182" s="40"/>
      <c r="Q2182" s="50"/>
      <c r="R2182" s="65"/>
      <c r="S2182" s="67"/>
      <c r="T2182" s="67"/>
      <c r="U2182" s="67"/>
      <c r="V2182" s="67"/>
      <c r="W2182" s="67"/>
      <c r="X2182" s="67"/>
      <c r="Y2182" s="67"/>
      <c r="Z2182" s="67"/>
      <c r="AA2182" s="67"/>
      <c r="AB2182" s="67"/>
      <c r="AC2182" s="67"/>
      <c r="AD2182" s="67"/>
      <c r="AE2182" s="67"/>
      <c r="AF2182" s="67"/>
      <c r="AG2182" s="67"/>
      <c r="AH2182" s="67"/>
      <c r="AI2182" s="67"/>
      <c r="AK2182" s="67"/>
      <c r="AL2182" s="67"/>
      <c r="AM2182" s="67"/>
      <c r="AN2182" s="63" t="s">
        <v>5413</v>
      </c>
      <c r="AO2182" s="67"/>
      <c r="AP2182" s="67"/>
      <c r="AQ2182" s="67"/>
      <c r="AR2182" s="67"/>
      <c r="AS2182" s="67"/>
      <c r="AT2182" s="67"/>
      <c r="AU2182" s="67"/>
      <c r="AV2182" s="67"/>
      <c r="AW2182" s="67"/>
      <c r="AX2182" s="67"/>
      <c r="AY2182" s="67"/>
      <c r="AZ2182" s="37" t="str">
        <f>IFERROR(IF(COUNTA(H2182,I2182,J2182)=3,DATE(J2182,MATCH(I2182,{"Jan";"Feb";"Mar";"Apr";"May";"Jun";"Jul";"Aug";"Sep";"Oct";"Nov";"Dec"},0),H2182),""),"")</f>
        <v/>
      </c>
      <c r="CB2182" s="65"/>
    </row>
    <row r="2183" spans="1:80" x14ac:dyDescent="0.25">
      <c r="A2183" s="50"/>
      <c r="B2183" s="76" t="str">
        <f ca="1">BA2183&amp;BB2183&amp;BC2183&amp;BD2183&amp;BE2183&amp;BF2183&amp;BG2183&amp;BH2183&amp;BI2183&amp;BJ2183&amp;BK2183&amp;BL2183&amp;BM2183</f>
        <v/>
      </c>
      <c r="C2183" s="77"/>
      <c r="D2183" s="77"/>
      <c r="E2183" s="77"/>
      <c r="F2183" s="77"/>
      <c r="G2183" s="77"/>
      <c r="H2183" s="77"/>
      <c r="I2183" s="77"/>
      <c r="J2183" s="77"/>
      <c r="K2183" s="77"/>
      <c r="L2183" s="77"/>
      <c r="M2183" s="77"/>
      <c r="N2183" s="77"/>
      <c r="O2183" s="77"/>
      <c r="P2183" s="77"/>
      <c r="Q2183" s="50"/>
      <c r="R2183" s="65"/>
      <c r="S2183" s="67"/>
      <c r="T2183" s="67"/>
      <c r="U2183" s="67"/>
      <c r="V2183" s="67"/>
      <c r="W2183" s="67"/>
      <c r="X2183" s="67"/>
      <c r="Y2183" s="67"/>
      <c r="Z2183" s="67"/>
      <c r="AA2183" s="67"/>
      <c r="AB2183" s="67"/>
      <c r="AC2183" s="67"/>
      <c r="AD2183" s="67"/>
      <c r="AE2183" s="67"/>
      <c r="AF2183" s="67"/>
      <c r="AG2183" s="67"/>
      <c r="AH2183" s="67"/>
      <c r="AI2183" s="67"/>
      <c r="AK2183" s="67"/>
      <c r="AL2183" s="67"/>
      <c r="AM2183" s="67"/>
      <c r="AN2183" s="63" t="s">
        <v>5414</v>
      </c>
      <c r="AO2183" s="67"/>
      <c r="AP2183" s="67"/>
      <c r="AQ2183" s="67"/>
      <c r="AR2183" s="67"/>
      <c r="AS2183" s="67"/>
      <c r="AT2183" s="67"/>
      <c r="AU2183" s="67"/>
      <c r="AV2183" s="67"/>
      <c r="AW2183" s="67"/>
      <c r="AX2183" s="67"/>
      <c r="AY2183" s="67"/>
      <c r="AZ2183" s="37" t="str">
        <f>IFERROR(IF(COUNTA(H2183,I2183,J2183)=3,DATE(J2183,MATCH(I2183,{"Jan";"Feb";"Mar";"Apr";"May";"Jun";"Jul";"Aug";"Sep";"Oct";"Nov";"Dec"},0),H2183),""),"")</f>
        <v/>
      </c>
      <c r="BA2183" s="37" t="str">
        <f>IF(AND(C2129="",H2181="",C2181&lt;&gt;""),"Please enter a complete visit or assessment date.  ","")</f>
        <v/>
      </c>
      <c r="BB2183" s="37" t="str">
        <f>IF(C2181="","",IF(AND(COUNTA(C2129,D2129,E2129)&gt;1,COUNTA(C2129,D2129,E2129)&lt;3),"Please enter a complete visit date.  ",IF(COUNTA(C2129,D2129,E2129)=0,"",IF(COUNTIF(AN$2:AN$7306,C2129&amp;D2129&amp;E2129)&gt;0,"","Enter a valid visit date.  "))))</f>
        <v/>
      </c>
      <c r="BC2183" s="37" t="str">
        <f>IF(AND(COUNTA(H2181,I2181,J2181)&gt;1,COUNTA(H2181,I2181,J2181)&lt;3),"Please enter a complete assessment date.  ",IF(COUNTA(H2181,I2181,J2181)=0,"",IF(COUNTIF(AN$2:AN$7306,H2181&amp;I2181&amp;J2181)&gt;0,"","Enter a valid assessment date.  ")))</f>
        <v/>
      </c>
      <c r="BD2183" s="37" t="str">
        <f t="shared" ref="BD2183" si="1073">IF(AND(C2181="",H2181&amp;I2181&amp;H2181&amp;J2181&lt;&gt;""),"Information on this lesion exists, but no evaluation result is entered.  ","")</f>
        <v/>
      </c>
      <c r="BE2183" s="37" t="str">
        <f ca="1">IF(C2181="","",IF(AZ2129="","",IF(AZ2129&gt;NOW(),"Visit date is in the future.  ","")))</f>
        <v/>
      </c>
      <c r="BF2183" s="37" t="str">
        <f t="shared" ref="BF2183" ca="1" si="1074">IF(AZ2181&lt;&gt;"",IF(AZ2181&gt;NOW(),"Assessment date is in the future.  ",""),"")</f>
        <v/>
      </c>
      <c r="BG2183" s="37" t="str">
        <f t="shared" ref="BG2183" si="1075">IF(AND(C2181&lt;&gt;"",F2181&lt;&gt;""),"The result cannot be provided if indicated as Not Done.  ","")</f>
        <v/>
      </c>
      <c r="BH2183" s="37" t="str">
        <f>IF(AZ2129="","",IF(AZ2129&lt;=AZ2123,"Visit date is not after visit or assessment dates in the prior visit.  ",""))</f>
        <v/>
      </c>
      <c r="BI2183" s="37" t="str">
        <f>IF(AZ2181&lt;&gt;"",IF(AZ2181&lt;=AZ2123,"Assessment date is not after visit or assessment dates in the prior visit.  ",""),"")</f>
        <v/>
      </c>
      <c r="BJ2183" s="37" t="str">
        <f>IF(AND(C2126="",OR(C2181&lt;&gt;"",F2181&lt;&gt;"")),"The Visit ID is missing.  ","")</f>
        <v/>
      </c>
      <c r="BK2183" s="37" t="str">
        <f>IF(AND(OR(C2181&lt;&gt;"",F2181&lt;&gt;""),C$67=""),"No V0 lesion information exists for this same lesion (if you are adding a NEW lesion, go to New Lesion section).  ","")</f>
        <v/>
      </c>
      <c r="BL2183" s="37" t="str">
        <f t="shared" ref="BL2183" si="1076">IF(AND(C2181&lt;&gt;"",D2181=""),"Select a Unit.  ","")</f>
        <v/>
      </c>
      <c r="BM2183" s="37" t="str">
        <f>IF(AND(C2181&lt;&gt;"",COUNTIF(AJ$2:AJ$21,C2126)&gt;1),"Visit ID already used.  ","")</f>
        <v/>
      </c>
      <c r="CA2183" s="37" t="e">
        <f ca="1">IF(BA2183&amp;BB2183&amp;BC2183&amp;BD2183&amp;BE2183&amp;BF2183&amp;BG2183&amp;BH2183&amp;BI2183&amp;BJ2183&amp;BK2183&amp;BL2183&amp;BM2183&amp;BN2183&amp;BO2183&amp;BP2183&amp;BQ2183&amp;BR2183&amp;BS2183&amp;BT2183&amp;BU2183&amp;#REF!&amp;BW2183&amp;BX2183&amp;BY2183&amp;BZ2183&lt;&gt;"","V14Issue","V14Clean")</f>
        <v>#REF!</v>
      </c>
      <c r="CB2183" s="65"/>
    </row>
    <row r="2184" spans="1:80" x14ac:dyDescent="0.25">
      <c r="A2184" s="50"/>
      <c r="B2184" s="77"/>
      <c r="C2184" s="77"/>
      <c r="D2184" s="77"/>
      <c r="E2184" s="77"/>
      <c r="F2184" s="77"/>
      <c r="G2184" s="77"/>
      <c r="H2184" s="77"/>
      <c r="I2184" s="77"/>
      <c r="J2184" s="77"/>
      <c r="K2184" s="77"/>
      <c r="L2184" s="77"/>
      <c r="M2184" s="77"/>
      <c r="N2184" s="77"/>
      <c r="O2184" s="77"/>
      <c r="P2184" s="77"/>
      <c r="Q2184" s="50"/>
      <c r="R2184" s="65"/>
      <c r="S2184" s="67"/>
      <c r="T2184" s="67"/>
      <c r="U2184" s="67"/>
      <c r="V2184" s="67"/>
      <c r="W2184" s="67"/>
      <c r="X2184" s="67"/>
      <c r="Y2184" s="67"/>
      <c r="Z2184" s="67"/>
      <c r="AA2184" s="67"/>
      <c r="AB2184" s="67"/>
      <c r="AC2184" s="67"/>
      <c r="AD2184" s="67"/>
      <c r="AE2184" s="67"/>
      <c r="AF2184" s="67"/>
      <c r="AG2184" s="67"/>
      <c r="AH2184" s="67"/>
      <c r="AI2184" s="67"/>
      <c r="AK2184" s="67"/>
      <c r="AL2184" s="67"/>
      <c r="AM2184" s="67"/>
      <c r="AN2184" s="63" t="s">
        <v>5415</v>
      </c>
      <c r="AO2184" s="67"/>
      <c r="AP2184" s="67"/>
      <c r="AQ2184" s="67"/>
      <c r="AR2184" s="67"/>
      <c r="AS2184" s="67"/>
      <c r="AT2184" s="67"/>
      <c r="AU2184" s="67"/>
      <c r="AV2184" s="67"/>
      <c r="AW2184" s="67"/>
      <c r="AX2184" s="67"/>
      <c r="AY2184" s="67"/>
      <c r="AZ2184" s="37" t="str">
        <f>IFERROR(IF(COUNTA(H2184,I2184,J2184)=3,DATE(J2184,MATCH(I2184,{"Jan";"Feb";"Mar";"Apr";"May";"Jun";"Jul";"Aug";"Sep";"Oct";"Nov";"Dec"},0),H2184),""),"")</f>
        <v/>
      </c>
      <c r="CB2184" s="65"/>
    </row>
    <row r="2185" spans="1:80" x14ac:dyDescent="0.25">
      <c r="A2185" s="50"/>
      <c r="B2185" s="5"/>
      <c r="C2185" s="7"/>
      <c r="D2185" s="7"/>
      <c r="E2185" s="7"/>
      <c r="F2185" s="7"/>
      <c r="G2185" s="5"/>
      <c r="H2185" s="12" t="s">
        <v>92</v>
      </c>
      <c r="I2185" s="5"/>
      <c r="J2185" s="5"/>
      <c r="K2185" s="5"/>
      <c r="L2185" s="50"/>
      <c r="M2185" s="5"/>
      <c r="N2185" s="5"/>
      <c r="O2185" s="5"/>
      <c r="P2185" s="5"/>
      <c r="Q2185" s="50"/>
      <c r="R2185" s="65"/>
      <c r="S2185" s="67"/>
      <c r="T2185" s="67"/>
      <c r="U2185" s="67"/>
      <c r="V2185" s="67"/>
      <c r="W2185" s="67"/>
      <c r="X2185" s="67"/>
      <c r="Y2185" s="67"/>
      <c r="Z2185" s="67"/>
      <c r="AA2185" s="67"/>
      <c r="AB2185" s="67"/>
      <c r="AC2185" s="67"/>
      <c r="AD2185" s="67"/>
      <c r="AE2185" s="67"/>
      <c r="AF2185" s="67"/>
      <c r="AG2185" s="67"/>
      <c r="AH2185" s="67"/>
      <c r="AI2185" s="67"/>
      <c r="AK2185" s="67"/>
      <c r="AL2185" s="67"/>
      <c r="AM2185" s="67"/>
      <c r="AN2185" s="63" t="s">
        <v>5416</v>
      </c>
      <c r="AO2185" s="67"/>
      <c r="AP2185" s="67"/>
      <c r="AQ2185" s="67"/>
      <c r="AR2185" s="67"/>
      <c r="AS2185" s="67"/>
      <c r="AT2185" s="67"/>
      <c r="AU2185" s="67"/>
      <c r="AV2185" s="67"/>
      <c r="AW2185" s="67"/>
      <c r="AX2185" s="67"/>
      <c r="AY2185" s="67"/>
      <c r="AZ2185" s="37" t="str">
        <f>IFERROR(IF(COUNTA(H2185,I2185,J2185)=3,DATE(J2185,MATCH(I2185,{"Jan";"Feb";"Mar";"Apr";"May";"Jun";"Jul";"Aug";"Sep";"Oct";"Nov";"Dec"},0),H2185),""),"")</f>
        <v/>
      </c>
      <c r="CB2185" s="65"/>
    </row>
    <row r="2186" spans="1:80" x14ac:dyDescent="0.25">
      <c r="A2186" s="50"/>
      <c r="B2186" s="5"/>
      <c r="C2186" s="7" t="s">
        <v>35</v>
      </c>
      <c r="D2186" s="7" t="s">
        <v>36</v>
      </c>
      <c r="E2186" s="7"/>
      <c r="F2186" s="7" t="s">
        <v>315</v>
      </c>
      <c r="G2186" s="5"/>
      <c r="H2186" s="7" t="s">
        <v>47</v>
      </c>
      <c r="I2186" s="7" t="s">
        <v>48</v>
      </c>
      <c r="J2186" s="7" t="s">
        <v>49</v>
      </c>
      <c r="K2186" s="5"/>
      <c r="L2186" s="50"/>
      <c r="M2186" s="5"/>
      <c r="N2186" s="5"/>
      <c r="O2186" s="5"/>
      <c r="P2186" s="5"/>
      <c r="Q2186" s="50"/>
      <c r="R2186" s="65"/>
      <c r="S2186" s="67"/>
      <c r="T2186" s="67"/>
      <c r="U2186" s="67"/>
      <c r="V2186" s="67"/>
      <c r="W2186" s="67"/>
      <c r="X2186" s="67"/>
      <c r="Y2186" s="67"/>
      <c r="Z2186" s="67"/>
      <c r="AA2186" s="67"/>
      <c r="AB2186" s="67"/>
      <c r="AC2186" s="67"/>
      <c r="AD2186" s="67"/>
      <c r="AE2186" s="67"/>
      <c r="AF2186" s="67"/>
      <c r="AG2186" s="67"/>
      <c r="AH2186" s="67"/>
      <c r="AI2186" s="67"/>
      <c r="AK2186" s="67"/>
      <c r="AL2186" s="67"/>
      <c r="AM2186" s="67"/>
      <c r="AN2186" s="63" t="s">
        <v>5417</v>
      </c>
      <c r="AO2186" s="67"/>
      <c r="AP2186" s="67"/>
      <c r="AQ2186" s="67"/>
      <c r="AR2186" s="67"/>
      <c r="AS2186" s="67"/>
      <c r="AT2186" s="67"/>
      <c r="AU2186" s="67"/>
      <c r="AV2186" s="67"/>
      <c r="AW2186" s="67"/>
      <c r="AX2186" s="67"/>
      <c r="AY2186" s="67"/>
      <c r="AZ2186" s="37" t="str">
        <f>IFERROR(IF(COUNTA(H2186,I2186,J2186)=3,DATE(J2186,MATCH(I2186,{"Jan";"Feb";"Mar";"Apr";"May";"Jun";"Jul";"Aug";"Sep";"Oct";"Nov";"Dec"},0),H2186),""),"")</f>
        <v/>
      </c>
      <c r="CB2186" s="65"/>
    </row>
    <row r="2187" spans="1:80" x14ac:dyDescent="0.25">
      <c r="A2187" s="50"/>
      <c r="B2187" s="39" t="str">
        <f xml:space="preserve"> C2126&amp;" Target Lesion (T10)"</f>
        <v>V14 Target Lesion (T10)</v>
      </c>
      <c r="C2187" s="16"/>
      <c r="D2187" s="15" t="s">
        <v>9</v>
      </c>
      <c r="E2187" s="5"/>
      <c r="F2187" s="17"/>
      <c r="G2187" s="5"/>
      <c r="H2187" s="32"/>
      <c r="I2187" s="32"/>
      <c r="J2187" s="32"/>
      <c r="K2187" s="5"/>
      <c r="L2187" s="50"/>
      <c r="M2187" s="50"/>
      <c r="N2187" s="50"/>
      <c r="O2187" s="50"/>
      <c r="P2187" s="50"/>
      <c r="Q2187" s="50"/>
      <c r="R2187" s="65"/>
      <c r="S2187" s="67"/>
      <c r="T2187" s="67"/>
      <c r="U2187" s="67"/>
      <c r="V2187" s="67"/>
      <c r="W2187" s="67"/>
      <c r="X2187" s="67"/>
      <c r="Y2187" s="67"/>
      <c r="Z2187" s="67"/>
      <c r="AA2187" s="67"/>
      <c r="AB2187" s="67"/>
      <c r="AC2187" s="67"/>
      <c r="AD2187" s="67"/>
      <c r="AE2187" s="67"/>
      <c r="AF2187" s="67"/>
      <c r="AG2187" s="67"/>
      <c r="AH2187" s="67"/>
      <c r="AI2187" s="67"/>
      <c r="AK2187" s="67"/>
      <c r="AL2187" s="67"/>
      <c r="AM2187" s="67"/>
      <c r="AN2187" s="63" t="s">
        <v>5418</v>
      </c>
      <c r="AO2187" s="67"/>
      <c r="AP2187" s="67"/>
      <c r="AQ2187" s="67"/>
      <c r="AR2187" s="67"/>
      <c r="AS2187" s="67"/>
      <c r="AT2187" s="67"/>
      <c r="AU2187" s="67"/>
      <c r="AV2187" s="67"/>
      <c r="AW2187" s="67"/>
      <c r="AX2187" s="67"/>
      <c r="AY2187" s="67"/>
      <c r="AZ2187" s="37" t="str">
        <f>IFERROR(IF(COUNTA(H2187,I2187,J2187)=3,DATE(J2187,MATCH(I2187,{"Jan";"Feb";"Mar";"Apr";"May";"Jun";"Jul";"Aug";"Sep";"Oct";"Nov";"Dec"},0),H2187),""),"")</f>
        <v/>
      </c>
      <c r="CB2187" s="65"/>
    </row>
    <row r="2188" spans="1:80" x14ac:dyDescent="0.25">
      <c r="A2188" s="50"/>
      <c r="B2188" s="8" t="s">
        <v>2269</v>
      </c>
      <c r="C2188" s="8" t="s">
        <v>2270</v>
      </c>
      <c r="D2188" s="8" t="s">
        <v>2271</v>
      </c>
      <c r="E2188" s="9"/>
      <c r="F2188" s="8" t="s">
        <v>2272</v>
      </c>
      <c r="G2188" s="9"/>
      <c r="H2188" s="8" t="s">
        <v>2273</v>
      </c>
      <c r="I2188" s="8" t="s">
        <v>2274</v>
      </c>
      <c r="J2188" s="8" t="s">
        <v>2275</v>
      </c>
      <c r="K2188" s="5"/>
      <c r="L2188" s="40"/>
      <c r="M2188" s="41"/>
      <c r="N2188" s="40"/>
      <c r="O2188" s="41"/>
      <c r="P2188" s="40"/>
      <c r="Q2188" s="50"/>
      <c r="R2188" s="65"/>
      <c r="S2188" s="67"/>
      <c r="T2188" s="67"/>
      <c r="U2188" s="67"/>
      <c r="V2188" s="67"/>
      <c r="W2188" s="67"/>
      <c r="X2188" s="67"/>
      <c r="Y2188" s="67"/>
      <c r="Z2188" s="67"/>
      <c r="AA2188" s="67"/>
      <c r="AB2188" s="67"/>
      <c r="AC2188" s="67"/>
      <c r="AD2188" s="67"/>
      <c r="AE2188" s="67"/>
      <c r="AF2188" s="67"/>
      <c r="AG2188" s="67"/>
      <c r="AH2188" s="67"/>
      <c r="AI2188" s="67"/>
      <c r="AK2188" s="67"/>
      <c r="AL2188" s="67"/>
      <c r="AM2188" s="67"/>
      <c r="AN2188" s="63" t="s">
        <v>5419</v>
      </c>
      <c r="AO2188" s="67"/>
      <c r="AP2188" s="67"/>
      <c r="AQ2188" s="67"/>
      <c r="AR2188" s="67"/>
      <c r="AS2188" s="67"/>
      <c r="AT2188" s="67"/>
      <c r="AU2188" s="67"/>
      <c r="AV2188" s="67"/>
      <c r="AW2188" s="67"/>
      <c r="AX2188" s="67"/>
      <c r="AY2188" s="67"/>
      <c r="AZ2188" s="37" t="str">
        <f>IFERROR(IF(COUNTA(H2188,I2188,J2188)=3,DATE(J2188,MATCH(I2188,{"Jan";"Feb";"Mar";"Apr";"May";"Jun";"Jul";"Aug";"Sep";"Oct";"Nov";"Dec"},0),H2188),""),"")</f>
        <v/>
      </c>
      <c r="CB2188" s="65"/>
    </row>
    <row r="2189" spans="1:80" x14ac:dyDescent="0.25">
      <c r="A2189" s="50"/>
      <c r="B2189" s="76" t="str">
        <f ca="1">BA2189&amp;BB2189&amp;BC2189&amp;BD2189&amp;BE2189&amp;BF2189&amp;BG2189&amp;BH2189&amp;BI2189&amp;BJ2189&amp;BK2189&amp;BL2189&amp;BM2189</f>
        <v/>
      </c>
      <c r="C2189" s="77"/>
      <c r="D2189" s="77"/>
      <c r="E2189" s="77"/>
      <c r="F2189" s="77"/>
      <c r="G2189" s="77"/>
      <c r="H2189" s="77"/>
      <c r="I2189" s="77"/>
      <c r="J2189" s="77"/>
      <c r="K2189" s="77"/>
      <c r="L2189" s="77"/>
      <c r="M2189" s="77"/>
      <c r="N2189" s="77"/>
      <c r="O2189" s="77"/>
      <c r="P2189" s="77"/>
      <c r="Q2189" s="50"/>
      <c r="R2189" s="65"/>
      <c r="S2189" s="67"/>
      <c r="T2189" s="67"/>
      <c r="U2189" s="67"/>
      <c r="V2189" s="67"/>
      <c r="W2189" s="67"/>
      <c r="X2189" s="67"/>
      <c r="Y2189" s="67"/>
      <c r="Z2189" s="67"/>
      <c r="AA2189" s="67"/>
      <c r="AB2189" s="67"/>
      <c r="AC2189" s="67"/>
      <c r="AD2189" s="67"/>
      <c r="AE2189" s="67"/>
      <c r="AF2189" s="67"/>
      <c r="AG2189" s="67"/>
      <c r="AH2189" s="67"/>
      <c r="AI2189" s="67"/>
      <c r="AK2189" s="67"/>
      <c r="AL2189" s="67"/>
      <c r="AM2189" s="67"/>
      <c r="AN2189" s="63" t="s">
        <v>5420</v>
      </c>
      <c r="AO2189" s="67"/>
      <c r="AP2189" s="67"/>
      <c r="AQ2189" s="67"/>
      <c r="AR2189" s="67"/>
      <c r="AS2189" s="67"/>
      <c r="AT2189" s="67"/>
      <c r="AU2189" s="67"/>
      <c r="AV2189" s="67"/>
      <c r="AW2189" s="67"/>
      <c r="AX2189" s="67"/>
      <c r="AY2189" s="67"/>
      <c r="AZ2189" s="37" t="str">
        <f>IFERROR(IF(COUNTA(H2189,I2189,J2189)=3,DATE(J2189,MATCH(I2189,{"Jan";"Feb";"Mar";"Apr";"May";"Jun";"Jul";"Aug";"Sep";"Oct";"Nov";"Dec"},0),H2189),""),"")</f>
        <v/>
      </c>
      <c r="BA2189" s="37" t="str">
        <f>IF(AND(C2129="",H2187="",C2187&lt;&gt;""),"Please enter a complete visit or assessment date.  ","")</f>
        <v/>
      </c>
      <c r="BB2189" s="37" t="str">
        <f>IF(C2187="","",IF(AND(COUNTA(C2129,D2129,E2129)&gt;1,COUNTA(C2129,D2129,E2129)&lt;3),"Please enter a complete visit date.  ",IF(COUNTA(C2129,D2129,E2129)=0,"",IF(COUNTIF(AN$2:AN$7306,C2129&amp;D2129&amp;E2129)&gt;0,"","Enter a valid visit date.  "))))</f>
        <v/>
      </c>
      <c r="BC2189" s="37" t="str">
        <f>IF(AND(COUNTA(H2187,I2187,J2187)&gt;1,COUNTA(H2187,I2187,J2187)&lt;3),"Please enter a complete assessment date.  ",IF(COUNTA(H2187,I2187,J2187)=0,"",IF(COUNTIF(AN$2:AN$7306,H2187&amp;I2187&amp;J2187)&gt;0,"","Enter a valid assessment date.  ")))</f>
        <v/>
      </c>
      <c r="BD2189" s="37" t="str">
        <f t="shared" ref="BD2189" si="1077">IF(AND(C2187="",H2187&amp;I2187&amp;H2187&amp;J2187&lt;&gt;""),"Information on this lesion exists, but no evaluation result is entered.  ","")</f>
        <v/>
      </c>
      <c r="BE2189" s="37" t="str">
        <f ca="1">IF(C2187="","",IF(AZ2129="","",IF(AZ2129&gt;NOW(),"Visit date is in the future.  ","")))</f>
        <v/>
      </c>
      <c r="BF2189" s="37" t="str">
        <f t="shared" ref="BF2189" ca="1" si="1078">IF(AZ2187&lt;&gt;"",IF(AZ2187&gt;NOW(),"Assessment date is in the future.  ",""),"")</f>
        <v/>
      </c>
      <c r="BG2189" s="37" t="str">
        <f t="shared" ref="BG2189" si="1079">IF(AND(C2187&lt;&gt;"",F2187&lt;&gt;""),"The result cannot be provided if indicated as Not Done.  ","")</f>
        <v/>
      </c>
      <c r="BH2189" s="37" t="str">
        <f>IF(AZ2129="","",IF(AZ2129&lt;=AZ2123,"Visit date is not after visit or assessment dates in the prior visit.  ",""))</f>
        <v/>
      </c>
      <c r="BI2189" s="37" t="str">
        <f>IF(AZ2187&lt;&gt;"",IF(AZ2187&lt;=AZ2123,"Assessment date is not after visit or assessment dates in the prior visit.  ",""),"")</f>
        <v/>
      </c>
      <c r="BJ2189" s="37" t="str">
        <f>IF(AND(C2126="",OR(C2187&lt;&gt;"",F2187&lt;&gt;"")),"The Visit ID is missing.  ","")</f>
        <v/>
      </c>
      <c r="BK2189" s="37" t="str">
        <f>IF(AND(OR(C2187&lt;&gt;"",F2187&lt;&gt;""),C$73=""),"No V0 lesion information exists for this same lesion (if you are adding a NEW lesion, go to New Lesion section).  ","")</f>
        <v/>
      </c>
      <c r="BL2189" s="37" t="str">
        <f t="shared" ref="BL2189" si="1080">IF(AND(C2187&lt;&gt;"",D2187=""),"Select a Unit.  ","")</f>
        <v/>
      </c>
      <c r="BM2189" s="37" t="str">
        <f>IF(AND(C2187&lt;&gt;"",COUNTIF(AJ$2:AJ$21,C2126)&gt;1),"Visit ID already used.  ","")</f>
        <v/>
      </c>
      <c r="CA2189" s="37" t="e">
        <f ca="1">IF(BA2189&amp;BB2189&amp;BC2189&amp;BD2189&amp;BE2189&amp;BF2189&amp;BG2189&amp;BH2189&amp;BI2189&amp;BJ2189&amp;BK2189&amp;BL2189&amp;BM2189&amp;BN2189&amp;BO2189&amp;BP2189&amp;BQ2189&amp;BR2189&amp;BS2189&amp;BT2189&amp;BU2189&amp;#REF!&amp;BW2189&amp;BX2189&amp;BY2189&amp;BZ2189&lt;&gt;"","V14Issue","V14Clean")</f>
        <v>#REF!</v>
      </c>
      <c r="CB2189" s="65"/>
    </row>
    <row r="2190" spans="1:80" x14ac:dyDescent="0.25">
      <c r="A2190" s="50"/>
      <c r="B2190" s="77"/>
      <c r="C2190" s="77"/>
      <c r="D2190" s="77"/>
      <c r="E2190" s="77"/>
      <c r="F2190" s="77"/>
      <c r="G2190" s="77"/>
      <c r="H2190" s="77"/>
      <c r="I2190" s="77"/>
      <c r="J2190" s="77"/>
      <c r="K2190" s="77"/>
      <c r="L2190" s="77"/>
      <c r="M2190" s="77"/>
      <c r="N2190" s="77"/>
      <c r="O2190" s="77"/>
      <c r="P2190" s="77"/>
      <c r="Q2190" s="50"/>
      <c r="R2190" s="65"/>
      <c r="S2190" s="67"/>
      <c r="T2190" s="67"/>
      <c r="U2190" s="67"/>
      <c r="V2190" s="67"/>
      <c r="W2190" s="67"/>
      <c r="X2190" s="67"/>
      <c r="Y2190" s="67"/>
      <c r="Z2190" s="67"/>
      <c r="AA2190" s="67"/>
      <c r="AB2190" s="67"/>
      <c r="AC2190" s="67"/>
      <c r="AD2190" s="67"/>
      <c r="AE2190" s="67"/>
      <c r="AF2190" s="67"/>
      <c r="AG2190" s="67"/>
      <c r="AH2190" s="67"/>
      <c r="AI2190" s="67"/>
      <c r="AK2190" s="67"/>
      <c r="AL2190" s="67"/>
      <c r="AM2190" s="67"/>
      <c r="AN2190" s="63" t="s">
        <v>5421</v>
      </c>
      <c r="AO2190" s="67"/>
      <c r="AP2190" s="67"/>
      <c r="AQ2190" s="67"/>
      <c r="AR2190" s="67"/>
      <c r="AS2190" s="67"/>
      <c r="AT2190" s="67"/>
      <c r="AU2190" s="67"/>
      <c r="AV2190" s="67"/>
      <c r="AW2190" s="67"/>
      <c r="AX2190" s="67"/>
      <c r="AY2190" s="67"/>
      <c r="AZ2190" s="37" t="str">
        <f>IFERROR(IF(COUNTA(H2190,I2190,J2190)=3,DATE(J2190,MATCH(I2190,{"Jan";"Feb";"Mar";"Apr";"May";"Jun";"Jul";"Aug";"Sep";"Oct";"Nov";"Dec"},0),H2190),""),"")</f>
        <v/>
      </c>
      <c r="CB2190" s="65"/>
    </row>
    <row r="2191" spans="1:80" x14ac:dyDescent="0.25">
      <c r="A2191" s="50"/>
      <c r="B2191" s="50"/>
      <c r="C2191" s="18"/>
      <c r="D2191" s="18"/>
      <c r="E2191" s="18"/>
      <c r="F2191" s="18"/>
      <c r="G2191" s="18"/>
      <c r="H2191" s="18"/>
      <c r="I2191" s="18"/>
      <c r="J2191" s="50"/>
      <c r="K2191" s="50"/>
      <c r="L2191" s="50"/>
      <c r="M2191" s="50"/>
      <c r="N2191" s="50"/>
      <c r="O2191" s="50"/>
      <c r="P2191" s="50"/>
      <c r="Q2191" s="50"/>
      <c r="R2191" s="65"/>
      <c r="S2191" s="67"/>
      <c r="T2191" s="67"/>
      <c r="U2191" s="67"/>
      <c r="V2191" s="67"/>
      <c r="W2191" s="67"/>
      <c r="X2191" s="67"/>
      <c r="Y2191" s="67"/>
      <c r="Z2191" s="67"/>
      <c r="AA2191" s="67"/>
      <c r="AB2191" s="67"/>
      <c r="AC2191" s="67"/>
      <c r="AD2191" s="67"/>
      <c r="AE2191" s="67"/>
      <c r="AF2191" s="67"/>
      <c r="AG2191" s="67"/>
      <c r="AH2191" s="67"/>
      <c r="AI2191" s="67"/>
      <c r="AK2191" s="67"/>
      <c r="AL2191" s="67"/>
      <c r="AM2191" s="67"/>
      <c r="AN2191" s="63" t="s">
        <v>5422</v>
      </c>
      <c r="AO2191" s="67"/>
      <c r="AP2191" s="67"/>
      <c r="AQ2191" s="67"/>
      <c r="AR2191" s="67"/>
      <c r="AS2191" s="67"/>
      <c r="AT2191" s="67"/>
      <c r="AU2191" s="67"/>
      <c r="AV2191" s="67"/>
      <c r="AW2191" s="67"/>
      <c r="AX2191" s="67"/>
      <c r="AY2191" s="67"/>
      <c r="AZ2191" s="37" t="str">
        <f>IFERROR(IF(COUNTA(H2191,I2191,J2191)=3,DATE(J2191,MATCH(I2191,{"Jan";"Feb";"Mar";"Apr";"May";"Jun";"Jul";"Aug";"Sep";"Oct";"Nov";"Dec"},0),H2191),""),"")</f>
        <v/>
      </c>
      <c r="BA2191" s="67"/>
      <c r="BB2191" s="67"/>
      <c r="CB2191" s="65"/>
    </row>
    <row r="2192" spans="1:80" x14ac:dyDescent="0.25">
      <c r="A2192" s="50"/>
      <c r="B2192" s="50"/>
      <c r="C2192" s="50"/>
      <c r="D2192" s="50"/>
      <c r="E2192" s="50"/>
      <c r="F2192" s="50"/>
      <c r="G2192" s="50"/>
      <c r="H2192" s="12" t="s">
        <v>92</v>
      </c>
      <c r="I2192" s="5"/>
      <c r="J2192" s="5"/>
      <c r="K2192" s="5"/>
      <c r="L2192" s="50"/>
      <c r="M2192" s="50"/>
      <c r="N2192" s="50"/>
      <c r="O2192" s="50"/>
      <c r="P2192" s="50"/>
      <c r="Q2192" s="5"/>
      <c r="R2192" s="65"/>
      <c r="AN2192" s="63" t="s">
        <v>5423</v>
      </c>
      <c r="AZ2192" s="37" t="str">
        <f>IFERROR(IF(COUNTA(H2192,I2192,J2192)=3,DATE(J2192,MATCH(I2192,{"Jan";"Feb";"Mar";"Apr";"May";"Jun";"Jul";"Aug";"Sep";"Oct";"Nov";"Dec"},0),H2192),""),"")</f>
        <v/>
      </c>
      <c r="CB2192" s="65"/>
    </row>
    <row r="2193" spans="1:80" x14ac:dyDescent="0.25">
      <c r="A2193" s="50"/>
      <c r="B2193" s="5"/>
      <c r="C2193" s="7" t="s">
        <v>186</v>
      </c>
      <c r="D2193" s="7"/>
      <c r="E2193" s="7"/>
      <c r="F2193" s="7" t="s">
        <v>315</v>
      </c>
      <c r="G2193" s="5"/>
      <c r="H2193" s="7" t="s">
        <v>47</v>
      </c>
      <c r="I2193" s="7" t="s">
        <v>48</v>
      </c>
      <c r="J2193" s="7" t="s">
        <v>49</v>
      </c>
      <c r="K2193" s="5"/>
      <c r="L2193" s="50"/>
      <c r="M2193" s="50"/>
      <c r="N2193" s="50"/>
      <c r="O2193" s="5"/>
      <c r="P2193" s="5"/>
      <c r="Q2193" s="5"/>
      <c r="R2193" s="65"/>
      <c r="AN2193" s="63" t="s">
        <v>5424</v>
      </c>
      <c r="AZ2193" s="37" t="str">
        <f>IFERROR(IF(COUNTA(H2193,I2193,J2193)=3,DATE(J2193,MATCH(I2193,{"Jan";"Feb";"Mar";"Apr";"May";"Jun";"Jul";"Aug";"Sep";"Oct";"Nov";"Dec"},0),H2193),""),"")</f>
        <v/>
      </c>
      <c r="CB2193" s="65"/>
    </row>
    <row r="2194" spans="1:80" x14ac:dyDescent="0.25">
      <c r="A2194" s="50"/>
      <c r="B2194" s="39" t="str">
        <f xml:space="preserve"> C2126&amp;" Non-Target Lesion (NT1)"</f>
        <v>V14 Non-Target Lesion (NT1)</v>
      </c>
      <c r="C2194" s="74"/>
      <c r="D2194" s="75"/>
      <c r="E2194" s="5"/>
      <c r="F2194" s="17"/>
      <c r="G2194" s="5"/>
      <c r="H2194" s="32"/>
      <c r="I2194" s="32"/>
      <c r="J2194" s="32"/>
      <c r="K2194" s="5"/>
      <c r="L2194" s="50"/>
      <c r="M2194" s="50"/>
      <c r="N2194" s="50"/>
      <c r="O2194" s="5"/>
      <c r="P2194" s="5"/>
      <c r="Q2194" s="5"/>
      <c r="R2194" s="65"/>
      <c r="AN2194" s="63" t="s">
        <v>5425</v>
      </c>
      <c r="AZ2194" s="37" t="str">
        <f>IFERROR(IF(COUNTA(H2194,I2194,J2194)=3,DATE(J2194,MATCH(I2194,{"Jan";"Feb";"Mar";"Apr";"May";"Jun";"Jul";"Aug";"Sep";"Oct";"Nov";"Dec"},0),H2194),""),"")</f>
        <v/>
      </c>
      <c r="CB2194" s="65"/>
    </row>
    <row r="2195" spans="1:80" x14ac:dyDescent="0.25">
      <c r="A2195" s="50"/>
      <c r="B2195" s="8" t="s">
        <v>2276</v>
      </c>
      <c r="C2195" s="8" t="s">
        <v>2277</v>
      </c>
      <c r="D2195" s="8"/>
      <c r="E2195" s="9"/>
      <c r="F2195" s="8" t="s">
        <v>2278</v>
      </c>
      <c r="G2195" s="9"/>
      <c r="H2195" s="8" t="s">
        <v>2279</v>
      </c>
      <c r="I2195" s="8" t="s">
        <v>2280</v>
      </c>
      <c r="J2195" s="8" t="s">
        <v>2281</v>
      </c>
      <c r="K2195" s="5"/>
      <c r="L2195" s="8"/>
      <c r="M2195" s="9"/>
      <c r="N2195" s="8"/>
      <c r="O2195" s="5"/>
      <c r="P2195" s="5"/>
      <c r="Q2195" s="5"/>
      <c r="R2195" s="65"/>
      <c r="AN2195" s="63" t="s">
        <v>5426</v>
      </c>
      <c r="AZ2195" s="37" t="str">
        <f>IFERROR(IF(COUNTA(H2195,I2195,J2195)=3,DATE(J2195,MATCH(I2195,{"Jan";"Feb";"Mar";"Apr";"May";"Jun";"Jul";"Aug";"Sep";"Oct";"Nov";"Dec"},0),H2195),""),"")</f>
        <v/>
      </c>
      <c r="CB2195" s="65"/>
    </row>
    <row r="2196" spans="1:80" x14ac:dyDescent="0.25">
      <c r="A2196" s="50"/>
      <c r="B2196" s="76" t="str">
        <f ca="1">BA2196&amp;BB2196&amp;BC2196&amp;BD2196&amp;BE2196&amp;BF2196&amp;BG2196&amp;BH2196&amp;BI2196&amp;BJ2196&amp;BK2196&amp;BL2196&amp;BM2196</f>
        <v/>
      </c>
      <c r="C2196" s="77"/>
      <c r="D2196" s="77"/>
      <c r="E2196" s="77"/>
      <c r="F2196" s="77"/>
      <c r="G2196" s="77"/>
      <c r="H2196" s="77"/>
      <c r="I2196" s="77"/>
      <c r="J2196" s="77"/>
      <c r="K2196" s="77"/>
      <c r="L2196" s="77"/>
      <c r="M2196" s="77"/>
      <c r="N2196" s="77"/>
      <c r="O2196" s="77"/>
      <c r="P2196" s="77"/>
      <c r="Q2196" s="5"/>
      <c r="R2196" s="65"/>
      <c r="AN2196" s="63" t="s">
        <v>5427</v>
      </c>
      <c r="AZ2196" s="37" t="str">
        <f>IFERROR(IF(COUNTA(H2196,I2196,J2196)=3,DATE(J2196,MATCH(I2196,{"Jan";"Feb";"Mar";"Apr";"May";"Jun";"Jul";"Aug";"Sep";"Oct";"Nov";"Dec"},0),H2196),""),"")</f>
        <v/>
      </c>
      <c r="BA2196" s="37" t="str">
        <f>IF(AND(C2129="",H2194="",C2194&lt;&gt;""),"Please enter a complete visit or assessment date.  ","")</f>
        <v/>
      </c>
      <c r="BB2196" s="37" t="str">
        <f>IF(C2194="","",IF(AND(COUNTA(C2129,D2129,E2129)&gt;1,COUNTA(C2129,D2129,E2129)&lt;3),"Please enter a complete visit date.  ",IF(COUNTA(C2129,D2129,E2129)=0,"",IF(COUNTIF(AN$2:AN$7306,C2129&amp;D2129&amp;E2129)&gt;0,"","Enter a valid visit date.  "))))</f>
        <v/>
      </c>
      <c r="BC2196" s="37" t="str">
        <f>IF(AND(COUNTA(H2194,I2194,J2194)&gt;1,COUNTA(H2194,I2194,J2194)&lt;3),"Please enter a complete assessment date.  ",IF(COUNTA(H2194,I2194,J2194)=0,"",IF(COUNTIF(AN$2:AN$7306,H2194&amp;I2194&amp;J2194)&gt;0,"","Enter a valid assessment date.  ")))</f>
        <v/>
      </c>
      <c r="BD2196" s="37" t="str">
        <f t="shared" ref="BD2196" si="1081">IF(AND(C2194="",H2194&amp;I2194&amp;H2194&amp;J2194&lt;&gt;""),"Information on this lesion exists, but no evaluation result is entered.  ","")</f>
        <v/>
      </c>
      <c r="BE2196" s="37" t="str">
        <f ca="1">IF(C2194="","",IF(AZ2129="","",IF(AZ2129&gt;NOW(),"Visit date is in the future.  ","")))</f>
        <v/>
      </c>
      <c r="BF2196" s="37" t="str">
        <f ca="1">IF(AZ2194&lt;&gt;"",IF(AZ2194&gt;NOW(),"Assessment date is in the future.  ",""),"")</f>
        <v/>
      </c>
      <c r="BG2196" s="37" t="str">
        <f>IF(AND(C2194&lt;&gt;"",F2194&lt;&gt;""),"The result cannot be provided if indicated as Not Done.  ","")</f>
        <v/>
      </c>
      <c r="BH2196" s="37" t="str">
        <f>IF(AZ2129="","",IF(AZ2129&lt;=AZ2123,"Visit date is not after visit or assessment dates in the prior visit.  ",""))</f>
        <v/>
      </c>
      <c r="BI2196" s="37" t="str">
        <f>IF(AZ2194&lt;&gt;"",IF(AZ2194&lt;=AZ2123,"Assessment date is not after visit or assessment dates in the prior visit.  ",""),"")</f>
        <v/>
      </c>
      <c r="BJ2196" s="37" t="str">
        <f>IF(AND(C2126="",OR(C2194&lt;&gt;"",F2194&lt;&gt;"")),"The Visit ID is missing.  ","")</f>
        <v/>
      </c>
      <c r="BK2196" s="37" t="str">
        <f>IF(AND(OR(C2194&lt;&gt;"",F2194&lt;&gt;""),C$80=""),"No V0 lesion information exists for this same lesion (if you are adding a NEW lesion, go to New Lesion section).  ","")</f>
        <v/>
      </c>
      <c r="BM2196" s="37" t="str">
        <f>IF(AND(C2194&lt;&gt;"",COUNTIF(AJ$2:AJ$21,C2126)&gt;1),"Visit ID already used.  ","")</f>
        <v/>
      </c>
      <c r="CA2196" s="37" t="e">
        <f ca="1">IF(BA2196&amp;BB2196&amp;BC2196&amp;BD2196&amp;BE2196&amp;BF2196&amp;BG2196&amp;BH2196&amp;BI2196&amp;BJ2196&amp;BK2196&amp;BL2196&amp;BM2196&amp;BN2196&amp;BO2196&amp;BP2196&amp;BQ2196&amp;BR2196&amp;BS2196&amp;BT2196&amp;BU2196&amp;#REF!&amp;BW2196&amp;BX2196&amp;BY2196&amp;BZ2196&lt;&gt;"","V14Issue","V14Clean")</f>
        <v>#REF!</v>
      </c>
      <c r="CB2196" s="65"/>
    </row>
    <row r="2197" spans="1:80" x14ac:dyDescent="0.25">
      <c r="A2197" s="50"/>
      <c r="B2197" s="77"/>
      <c r="C2197" s="77"/>
      <c r="D2197" s="77"/>
      <c r="E2197" s="77"/>
      <c r="F2197" s="77"/>
      <c r="G2197" s="77"/>
      <c r="H2197" s="77"/>
      <c r="I2197" s="77"/>
      <c r="J2197" s="77"/>
      <c r="K2197" s="77"/>
      <c r="L2197" s="77"/>
      <c r="M2197" s="77"/>
      <c r="N2197" s="77"/>
      <c r="O2197" s="77"/>
      <c r="P2197" s="77"/>
      <c r="Q2197" s="5"/>
      <c r="R2197" s="65"/>
      <c r="AN2197" s="63" t="s">
        <v>5428</v>
      </c>
      <c r="AZ2197" s="37" t="str">
        <f>IFERROR(IF(COUNTA(H2197,I2197,J2197)=3,DATE(J2197,MATCH(I2197,{"Jan";"Feb";"Mar";"Apr";"May";"Jun";"Jul";"Aug";"Sep";"Oct";"Nov";"Dec"},0),H2197),""),"")</f>
        <v/>
      </c>
      <c r="CB2197" s="65"/>
    </row>
    <row r="2198" spans="1:80" x14ac:dyDescent="0.25">
      <c r="A2198" s="50"/>
      <c r="B2198" s="50"/>
      <c r="C2198" s="50"/>
      <c r="D2198" s="50"/>
      <c r="E2198" s="50"/>
      <c r="F2198" s="50"/>
      <c r="G2198" s="50"/>
      <c r="H2198" s="12"/>
      <c r="I2198" s="5"/>
      <c r="J2198" s="5"/>
      <c r="K2198" s="5"/>
      <c r="L2198" s="50"/>
      <c r="M2198" s="50"/>
      <c r="N2198" s="50"/>
      <c r="O2198" s="50"/>
      <c r="P2198" s="50"/>
      <c r="Q2198" s="5"/>
      <c r="R2198" s="65"/>
      <c r="AN2198" s="63" t="s">
        <v>5429</v>
      </c>
      <c r="AZ2198" s="37" t="str">
        <f>IFERROR(IF(COUNTA(H2198,I2198,J2198)=3,DATE(J2198,MATCH(I2198,{"Jan";"Feb";"Mar";"Apr";"May";"Jun";"Jul";"Aug";"Sep";"Oct";"Nov";"Dec"},0),H2198),""),"")</f>
        <v/>
      </c>
      <c r="CB2198" s="65"/>
    </row>
    <row r="2199" spans="1:80" x14ac:dyDescent="0.25">
      <c r="A2199" s="50"/>
      <c r="B2199" s="50"/>
      <c r="C2199" s="50"/>
      <c r="D2199" s="50"/>
      <c r="E2199" s="50"/>
      <c r="F2199" s="50"/>
      <c r="G2199" s="50"/>
      <c r="H2199" s="12" t="s">
        <v>92</v>
      </c>
      <c r="I2199" s="5"/>
      <c r="J2199" s="5"/>
      <c r="K2199" s="5"/>
      <c r="L2199" s="50"/>
      <c r="M2199" s="50"/>
      <c r="N2199" s="50"/>
      <c r="O2199" s="50"/>
      <c r="P2199" s="50"/>
      <c r="Q2199" s="5"/>
      <c r="R2199" s="65"/>
      <c r="AN2199" s="63" t="s">
        <v>5430</v>
      </c>
      <c r="AZ2199" s="37" t="str">
        <f>IFERROR(IF(COUNTA(H2199,I2199,J2199)=3,DATE(J2199,MATCH(I2199,{"Jan";"Feb";"Mar";"Apr";"May";"Jun";"Jul";"Aug";"Sep";"Oct";"Nov";"Dec"},0),H2199),""),"")</f>
        <v/>
      </c>
      <c r="CB2199" s="65"/>
    </row>
    <row r="2200" spans="1:80" x14ac:dyDescent="0.25">
      <c r="A2200" s="50"/>
      <c r="B2200" s="5"/>
      <c r="C2200" s="7" t="s">
        <v>186</v>
      </c>
      <c r="D2200" s="7"/>
      <c r="E2200" s="7"/>
      <c r="F2200" s="7" t="s">
        <v>315</v>
      </c>
      <c r="G2200" s="5"/>
      <c r="H2200" s="7" t="s">
        <v>47</v>
      </c>
      <c r="I2200" s="7" t="s">
        <v>48</v>
      </c>
      <c r="J2200" s="7" t="s">
        <v>49</v>
      </c>
      <c r="K2200" s="5"/>
      <c r="L2200" s="50"/>
      <c r="M2200" s="50"/>
      <c r="N2200" s="50"/>
      <c r="O2200" s="50"/>
      <c r="P2200" s="50"/>
      <c r="Q2200" s="5"/>
      <c r="R2200" s="65"/>
      <c r="AN2200" s="63" t="s">
        <v>5431</v>
      </c>
      <c r="AZ2200" s="37" t="str">
        <f>IFERROR(IF(COUNTA(H2200,I2200,J2200)=3,DATE(J2200,MATCH(I2200,{"Jan";"Feb";"Mar";"Apr";"May";"Jun";"Jul";"Aug";"Sep";"Oct";"Nov";"Dec"},0),H2200),""),"")</f>
        <v/>
      </c>
      <c r="CB2200" s="65"/>
    </row>
    <row r="2201" spans="1:80" x14ac:dyDescent="0.25">
      <c r="A2201" s="50"/>
      <c r="B2201" s="39" t="str">
        <f xml:space="preserve"> C2126&amp;" Non-Target Lesion (NT2)"</f>
        <v>V14 Non-Target Lesion (NT2)</v>
      </c>
      <c r="C2201" s="74"/>
      <c r="D2201" s="75"/>
      <c r="E2201" s="5"/>
      <c r="F2201" s="17"/>
      <c r="G2201" s="5"/>
      <c r="H2201" s="32"/>
      <c r="I2201" s="32"/>
      <c r="J2201" s="32"/>
      <c r="K2201" s="5"/>
      <c r="L2201" s="50"/>
      <c r="M2201" s="50"/>
      <c r="N2201" s="50"/>
      <c r="O2201" s="50"/>
      <c r="P2201" s="50"/>
      <c r="Q2201" s="5"/>
      <c r="R2201" s="65"/>
      <c r="AN2201" s="63" t="s">
        <v>5432</v>
      </c>
      <c r="AZ2201" s="37" t="str">
        <f>IFERROR(IF(COUNTA(H2201,I2201,J2201)=3,DATE(J2201,MATCH(I2201,{"Jan";"Feb";"Mar";"Apr";"May";"Jun";"Jul";"Aug";"Sep";"Oct";"Nov";"Dec"},0),H2201),""),"")</f>
        <v/>
      </c>
      <c r="CB2201" s="65"/>
    </row>
    <row r="2202" spans="1:80" x14ac:dyDescent="0.25">
      <c r="A2202" s="50"/>
      <c r="B2202" s="8" t="s">
        <v>2282</v>
      </c>
      <c r="C2202" s="8" t="s">
        <v>2283</v>
      </c>
      <c r="D2202" s="8"/>
      <c r="E2202" s="9"/>
      <c r="F2202" s="8" t="s">
        <v>2284</v>
      </c>
      <c r="G2202" s="9"/>
      <c r="H2202" s="8" t="s">
        <v>2285</v>
      </c>
      <c r="I2202" s="8" t="s">
        <v>2286</v>
      </c>
      <c r="J2202" s="8" t="s">
        <v>2287</v>
      </c>
      <c r="K2202" s="5"/>
      <c r="L2202" s="50"/>
      <c r="M2202" s="50"/>
      <c r="N2202" s="50"/>
      <c r="O2202" s="50"/>
      <c r="P2202" s="50"/>
      <c r="Q2202" s="5"/>
      <c r="R2202" s="65"/>
      <c r="AN2202" s="63" t="s">
        <v>5433</v>
      </c>
      <c r="AZ2202" s="37" t="str">
        <f>IFERROR(IF(COUNTA(H2202,I2202,J2202)=3,DATE(J2202,MATCH(I2202,{"Jan";"Feb";"Mar";"Apr";"May";"Jun";"Jul";"Aug";"Sep";"Oct";"Nov";"Dec"},0),H2202),""),"")</f>
        <v/>
      </c>
      <c r="CB2202" s="65"/>
    </row>
    <row r="2203" spans="1:80" x14ac:dyDescent="0.25">
      <c r="A2203" s="50"/>
      <c r="B2203" s="76" t="str">
        <f ca="1">BA2203&amp;BB2203&amp;BC2203&amp;BD2203&amp;BE2203&amp;BF2203&amp;BG2203&amp;BH2203&amp;BI2203&amp;BJ2203&amp;BK2203&amp;BL2203&amp;BM2203</f>
        <v/>
      </c>
      <c r="C2203" s="77"/>
      <c r="D2203" s="77"/>
      <c r="E2203" s="77"/>
      <c r="F2203" s="77"/>
      <c r="G2203" s="77"/>
      <c r="H2203" s="77"/>
      <c r="I2203" s="77"/>
      <c r="J2203" s="77"/>
      <c r="K2203" s="77"/>
      <c r="L2203" s="77"/>
      <c r="M2203" s="77"/>
      <c r="N2203" s="77"/>
      <c r="O2203" s="77"/>
      <c r="P2203" s="77"/>
      <c r="Q2203" s="5"/>
      <c r="R2203" s="65"/>
      <c r="AN2203" s="63" t="s">
        <v>5434</v>
      </c>
      <c r="AZ2203" s="37" t="str">
        <f>IFERROR(IF(COUNTA(H2203,I2203,J2203)=3,DATE(J2203,MATCH(I2203,{"Jan";"Feb";"Mar";"Apr";"May";"Jun";"Jul";"Aug";"Sep";"Oct";"Nov";"Dec"},0),H2203),""),"")</f>
        <v/>
      </c>
      <c r="BA2203" s="37" t="str">
        <f>IF(AND(C2129="",H2201="",C2201&lt;&gt;""),"Please enter a complete visit or assessment date.  ","")</f>
        <v/>
      </c>
      <c r="BB2203" s="37" t="str">
        <f>IF(C2201="","",IF(AND(COUNTA(C2129,D2129,E2129)&gt;1,COUNTA(C2129,D2129,E2129)&lt;3),"Please enter a complete visit date.  ",IF(COUNTA(C2129,D2129,E2129)=0,"",IF(COUNTIF(AN$2:AN$7306,C2129&amp;D2129&amp;E2129)&gt;0,"","Enter a valid visit date.  "))))</f>
        <v/>
      </c>
      <c r="BC2203" s="37" t="str">
        <f>IF(AND(COUNTA(H2201,I2201,J2201)&gt;1,COUNTA(H2201,I2201,J2201)&lt;3),"Please enter a complete assessment date.  ",IF(COUNTA(H2201,I2201,J2201)=0,"",IF(COUNTIF(AN$2:AN$7306,H2201&amp;I2201&amp;J2201)&gt;0,"","Enter a valid assessment date.  ")))</f>
        <v/>
      </c>
      <c r="BD2203" s="37" t="str">
        <f t="shared" ref="BD2203" si="1082">IF(AND(C2201="",H2201&amp;I2201&amp;H2201&amp;J2201&lt;&gt;""),"Information on this lesion exists, but no evaluation result is entered.  ","")</f>
        <v/>
      </c>
      <c r="BE2203" s="37" t="str">
        <f ca="1">IF(C2201="","",IF(AZ2129="","",IF(AZ2129&gt;NOW(),"Visit date is in the future.  ","")))</f>
        <v/>
      </c>
      <c r="BF2203" s="37" t="str">
        <f t="shared" ref="BF2203" ca="1" si="1083">IF(AZ2201&lt;&gt;"",IF(AZ2201&gt;NOW(),"Assessment date is in the future.  ",""),"")</f>
        <v/>
      </c>
      <c r="BG2203" s="37" t="str">
        <f t="shared" ref="BG2203" si="1084">IF(AND(C2201&lt;&gt;"",F2201&lt;&gt;""),"The result cannot be provided if indicated as Not Done.  ","")</f>
        <v/>
      </c>
      <c r="BH2203" s="37" t="str">
        <f>IF(AZ2129="","",IF(AZ2129&lt;=AZ2123,"Visit date is not after visit or assessment dates in the prior visit.  ",""))</f>
        <v/>
      </c>
      <c r="BI2203" s="37" t="str">
        <f>IF(AZ2201&lt;&gt;"",IF(AZ2201&lt;=AZ2123,"Assessment date is not after visit or assessment dates in the prior visit.  ",""),"")</f>
        <v/>
      </c>
      <c r="BJ2203" s="37" t="str">
        <f>IF(AND(C2126="",OR(C2201&lt;&gt;"",F2201&lt;&gt;"")),"The Visit ID is missing.  ","")</f>
        <v/>
      </c>
      <c r="BK2203" s="37" t="str">
        <f>IF(AND(OR(C2201&lt;&gt;"",F2201&lt;&gt;""),C$87=""),"No V0 lesion information exists for this same lesion (if you are adding a NEW lesion, go to New Lesion section).  ","")</f>
        <v/>
      </c>
      <c r="BM2203" s="37" t="str">
        <f>IF(AND(C2201&lt;&gt;"",COUNTIF(AJ$2:AJ$21,C2126)&gt;1),"Visit ID already used.  ","")</f>
        <v/>
      </c>
      <c r="CA2203" s="37" t="e">
        <f ca="1">IF(BA2203&amp;BB2203&amp;BC2203&amp;BD2203&amp;BE2203&amp;BF2203&amp;BG2203&amp;BH2203&amp;BI2203&amp;BJ2203&amp;BK2203&amp;BL2203&amp;BM2203&amp;BN2203&amp;BO2203&amp;BP2203&amp;BQ2203&amp;BR2203&amp;BS2203&amp;BT2203&amp;BU2203&amp;#REF!&amp;BW2203&amp;BX2203&amp;BY2203&amp;BZ2203&lt;&gt;"","V14Issue","V14Clean")</f>
        <v>#REF!</v>
      </c>
      <c r="CB2203" s="65"/>
    </row>
    <row r="2204" spans="1:80" x14ac:dyDescent="0.25">
      <c r="A2204" s="50"/>
      <c r="B2204" s="77"/>
      <c r="C2204" s="77"/>
      <c r="D2204" s="77"/>
      <c r="E2204" s="77"/>
      <c r="F2204" s="77"/>
      <c r="G2204" s="77"/>
      <c r="H2204" s="77"/>
      <c r="I2204" s="77"/>
      <c r="J2204" s="77"/>
      <c r="K2204" s="77"/>
      <c r="L2204" s="77"/>
      <c r="M2204" s="77"/>
      <c r="N2204" s="77"/>
      <c r="O2204" s="77"/>
      <c r="P2204" s="77"/>
      <c r="Q2204" s="5"/>
      <c r="R2204" s="65"/>
      <c r="AN2204" s="63" t="s">
        <v>5435</v>
      </c>
      <c r="AZ2204" s="37" t="str">
        <f>IFERROR(IF(COUNTA(H2204,I2204,J2204)=3,DATE(J2204,MATCH(I2204,{"Jan";"Feb";"Mar";"Apr";"May";"Jun";"Jul";"Aug";"Sep";"Oct";"Nov";"Dec"},0),H2204),""),"")</f>
        <v/>
      </c>
      <c r="CB2204" s="65"/>
    </row>
    <row r="2205" spans="1:80" x14ac:dyDescent="0.25">
      <c r="A2205" s="50"/>
      <c r="B2205" s="50"/>
      <c r="C2205" s="50"/>
      <c r="D2205" s="50"/>
      <c r="E2205" s="50"/>
      <c r="F2205" s="50"/>
      <c r="G2205" s="50"/>
      <c r="H2205" s="12"/>
      <c r="I2205" s="5"/>
      <c r="J2205" s="5"/>
      <c r="K2205" s="5"/>
      <c r="L2205" s="50"/>
      <c r="M2205" s="50"/>
      <c r="N2205" s="50"/>
      <c r="O2205" s="50"/>
      <c r="P2205" s="50"/>
      <c r="Q2205" s="5"/>
      <c r="R2205" s="65"/>
      <c r="AN2205" s="63" t="s">
        <v>5436</v>
      </c>
      <c r="AZ2205" s="37" t="str">
        <f>IFERROR(IF(COUNTA(H2205,I2205,J2205)=3,DATE(J2205,MATCH(I2205,{"Jan";"Feb";"Mar";"Apr";"May";"Jun";"Jul";"Aug";"Sep";"Oct";"Nov";"Dec"},0),H2205),""),"")</f>
        <v/>
      </c>
      <c r="CB2205" s="65"/>
    </row>
    <row r="2206" spans="1:80" x14ac:dyDescent="0.25">
      <c r="A2206" s="50"/>
      <c r="B2206" s="50"/>
      <c r="C2206" s="50"/>
      <c r="D2206" s="50"/>
      <c r="E2206" s="50"/>
      <c r="F2206" s="50"/>
      <c r="G2206" s="50"/>
      <c r="H2206" s="12" t="s">
        <v>92</v>
      </c>
      <c r="I2206" s="5"/>
      <c r="J2206" s="5"/>
      <c r="K2206" s="5"/>
      <c r="L2206" s="50"/>
      <c r="M2206" s="50"/>
      <c r="N2206" s="50"/>
      <c r="O2206" s="50"/>
      <c r="P2206" s="50"/>
      <c r="Q2206" s="5"/>
      <c r="R2206" s="65"/>
      <c r="AN2206" s="63" t="s">
        <v>5437</v>
      </c>
      <c r="AZ2206" s="37" t="str">
        <f>IFERROR(IF(COUNTA(H2206,I2206,J2206)=3,DATE(J2206,MATCH(I2206,{"Jan";"Feb";"Mar";"Apr";"May";"Jun";"Jul";"Aug";"Sep";"Oct";"Nov";"Dec"},0),H2206),""),"")</f>
        <v/>
      </c>
      <c r="CB2206" s="65"/>
    </row>
    <row r="2207" spans="1:80" x14ac:dyDescent="0.25">
      <c r="A2207" s="50"/>
      <c r="B2207" s="5"/>
      <c r="C2207" s="7" t="s">
        <v>186</v>
      </c>
      <c r="D2207" s="7"/>
      <c r="E2207" s="7"/>
      <c r="F2207" s="7" t="s">
        <v>315</v>
      </c>
      <c r="G2207" s="5"/>
      <c r="H2207" s="7" t="s">
        <v>47</v>
      </c>
      <c r="I2207" s="7" t="s">
        <v>48</v>
      </c>
      <c r="J2207" s="7" t="s">
        <v>49</v>
      </c>
      <c r="K2207" s="5"/>
      <c r="L2207" s="50"/>
      <c r="M2207" s="50"/>
      <c r="N2207" s="50"/>
      <c r="O2207" s="50"/>
      <c r="P2207" s="50"/>
      <c r="Q2207" s="5"/>
      <c r="R2207" s="65"/>
      <c r="AN2207" s="63" t="s">
        <v>5438</v>
      </c>
      <c r="AZ2207" s="37" t="str">
        <f>IFERROR(IF(COUNTA(H2207,I2207,J2207)=3,DATE(J2207,MATCH(I2207,{"Jan";"Feb";"Mar";"Apr";"May";"Jun";"Jul";"Aug";"Sep";"Oct";"Nov";"Dec"},0),H2207),""),"")</f>
        <v/>
      </c>
      <c r="CB2207" s="65"/>
    </row>
    <row r="2208" spans="1:80" x14ac:dyDescent="0.25">
      <c r="A2208" s="50"/>
      <c r="B2208" s="39" t="str">
        <f xml:space="preserve"> C2126&amp;" Non-Target Lesion (NT3)"</f>
        <v>V14 Non-Target Lesion (NT3)</v>
      </c>
      <c r="C2208" s="74"/>
      <c r="D2208" s="75"/>
      <c r="E2208" s="5"/>
      <c r="F2208" s="17"/>
      <c r="G2208" s="5"/>
      <c r="H2208" s="32"/>
      <c r="I2208" s="32"/>
      <c r="J2208" s="32"/>
      <c r="K2208" s="5"/>
      <c r="L2208" s="50"/>
      <c r="M2208" s="50"/>
      <c r="N2208" s="50"/>
      <c r="O2208" s="50"/>
      <c r="P2208" s="50"/>
      <c r="Q2208" s="5"/>
      <c r="R2208" s="65"/>
      <c r="AN2208" s="63" t="s">
        <v>5439</v>
      </c>
      <c r="AZ2208" s="37" t="str">
        <f>IFERROR(IF(COUNTA(H2208,I2208,J2208)=3,DATE(J2208,MATCH(I2208,{"Jan";"Feb";"Mar";"Apr";"May";"Jun";"Jul";"Aug";"Sep";"Oct";"Nov";"Dec"},0),H2208),""),"")</f>
        <v/>
      </c>
      <c r="CB2208" s="65"/>
    </row>
    <row r="2209" spans="1:80" x14ac:dyDescent="0.25">
      <c r="A2209" s="50"/>
      <c r="B2209" s="8" t="s">
        <v>2288</v>
      </c>
      <c r="C2209" s="8" t="s">
        <v>2289</v>
      </c>
      <c r="D2209" s="8"/>
      <c r="E2209" s="9"/>
      <c r="F2209" s="8" t="s">
        <v>2290</v>
      </c>
      <c r="G2209" s="9"/>
      <c r="H2209" s="8" t="s">
        <v>2291</v>
      </c>
      <c r="I2209" s="8" t="s">
        <v>2292</v>
      </c>
      <c r="J2209" s="8" t="s">
        <v>2293</v>
      </c>
      <c r="K2209" s="5"/>
      <c r="L2209" s="50"/>
      <c r="M2209" s="50"/>
      <c r="N2209" s="50"/>
      <c r="O2209" s="50"/>
      <c r="P2209" s="50"/>
      <c r="Q2209" s="5"/>
      <c r="R2209" s="65"/>
      <c r="AN2209" s="63" t="s">
        <v>5440</v>
      </c>
      <c r="AZ2209" s="37" t="str">
        <f>IFERROR(IF(COUNTA(H2209,I2209,J2209)=3,DATE(J2209,MATCH(I2209,{"Jan";"Feb";"Mar";"Apr";"May";"Jun";"Jul";"Aug";"Sep";"Oct";"Nov";"Dec"},0),H2209),""),"")</f>
        <v/>
      </c>
      <c r="CB2209" s="65"/>
    </row>
    <row r="2210" spans="1:80" x14ac:dyDescent="0.25">
      <c r="A2210" s="50"/>
      <c r="B2210" s="76" t="str">
        <f ca="1">BA2210&amp;BB2210&amp;BC2210&amp;BD2210&amp;BE2210&amp;BF2210&amp;BG2210&amp;BH2210&amp;BI2210&amp;BJ2210&amp;BK2210&amp;BL2210&amp;BM2210</f>
        <v/>
      </c>
      <c r="C2210" s="77"/>
      <c r="D2210" s="77"/>
      <c r="E2210" s="77"/>
      <c r="F2210" s="77"/>
      <c r="G2210" s="77"/>
      <c r="H2210" s="77"/>
      <c r="I2210" s="77"/>
      <c r="J2210" s="77"/>
      <c r="K2210" s="77"/>
      <c r="L2210" s="77"/>
      <c r="M2210" s="77"/>
      <c r="N2210" s="77"/>
      <c r="O2210" s="77"/>
      <c r="P2210" s="77"/>
      <c r="Q2210" s="5"/>
      <c r="R2210" s="65"/>
      <c r="AN2210" s="63" t="s">
        <v>5441</v>
      </c>
      <c r="AZ2210" s="37" t="str">
        <f>IFERROR(IF(COUNTA(H2210,I2210,J2210)=3,DATE(J2210,MATCH(I2210,{"Jan";"Feb";"Mar";"Apr";"May";"Jun";"Jul";"Aug";"Sep";"Oct";"Nov";"Dec"},0),H2210),""),"")</f>
        <v/>
      </c>
      <c r="BA2210" s="37" t="str">
        <f>IF(AND(C2129="",H2208="",C2208&lt;&gt;""),"Please enter a complete visit or assessment date.  ","")</f>
        <v/>
      </c>
      <c r="BB2210" s="37" t="str">
        <f>IF(C2208="","",IF(AND(COUNTA(C2129,D2129,E2129)&gt;1,COUNTA(C2129,D2129,E2129)&lt;3),"Please enter a complete visit date.  ",IF(COUNTA(C2129,D2129,E2129)=0,"",IF(COUNTIF(AN$2:AN$7306,C2129&amp;D2129&amp;E2129)&gt;0,"","Enter a valid visit date.  "))))</f>
        <v/>
      </c>
      <c r="BC2210" s="37" t="str">
        <f>IF(AND(COUNTA(H2208,I2208,J2208)&gt;1,COUNTA(H2208,I2208,J2208)&lt;3),"Please enter a complete assessment date.  ",IF(COUNTA(H2208,I2208,J2208)=0,"",IF(COUNTIF(AN$2:AN$7306,H2208&amp;I2208&amp;J2208)&gt;0,"","Enter a valid assessment date.  ")))</f>
        <v/>
      </c>
      <c r="BD2210" s="37" t="str">
        <f t="shared" ref="BD2210" si="1085">IF(AND(C2208="",H2208&amp;I2208&amp;H2208&amp;J2208&lt;&gt;""),"Information on this lesion exists, but no evaluation result is entered.  ","")</f>
        <v/>
      </c>
      <c r="BE2210" s="37" t="str">
        <f ca="1">IF(C2208="","",IF(AZ2129="","",IF(AZ2129&gt;NOW(),"Visit date is in the future.  ","")))</f>
        <v/>
      </c>
      <c r="BF2210" s="37" t="str">
        <f t="shared" ref="BF2210" ca="1" si="1086">IF(AZ2208&lt;&gt;"",IF(AZ2208&gt;NOW(),"Assessment date is in the future.  ",""),"")</f>
        <v/>
      </c>
      <c r="BG2210" s="37" t="str">
        <f t="shared" ref="BG2210" si="1087">IF(AND(C2208&lt;&gt;"",F2208&lt;&gt;""),"The result cannot be provided if indicated as Not Done.  ","")</f>
        <v/>
      </c>
      <c r="BH2210" s="37" t="str">
        <f>IF(AZ2129="","",IF(AZ2129&lt;=AZ2123,"Visit date is not after visit or assessment dates in the prior visit.  ",""))</f>
        <v/>
      </c>
      <c r="BI2210" s="37" t="str">
        <f>IF(AZ2208&lt;&gt;"",IF(AZ2208&lt;=AZ2123,"Assessment date is not after visit or assessment dates in the prior visit.  ",""),"")</f>
        <v/>
      </c>
      <c r="BJ2210" s="37" t="str">
        <f>IF(AND(C2126="",OR(C2208&lt;&gt;"",F2208&lt;&gt;"")),"The Visit ID is missing.  ","")</f>
        <v/>
      </c>
      <c r="BK2210" s="37" t="str">
        <f>IF(AND(OR(C2208&lt;&gt;"",F2208&lt;&gt;""),C$94=""),"No V0 lesion information exists for this same lesion (if you are adding a NEW lesion, go to New Lesion section).  ","")</f>
        <v/>
      </c>
      <c r="BM2210" s="37" t="str">
        <f>IF(AND(C2208&lt;&gt;"",COUNTIF(AJ$2:AJ$21,C2126)&gt;1),"Visit ID already used.  ","")</f>
        <v/>
      </c>
      <c r="CA2210" s="37" t="e">
        <f ca="1">IF(BA2210&amp;BB2210&amp;BC2210&amp;BD2210&amp;BE2210&amp;BF2210&amp;BG2210&amp;BH2210&amp;BI2210&amp;BJ2210&amp;BK2210&amp;BL2210&amp;BM2210&amp;BN2210&amp;BO2210&amp;BP2210&amp;BQ2210&amp;BR2210&amp;BS2210&amp;BT2210&amp;BU2210&amp;#REF!&amp;BW2210&amp;BX2210&amp;BY2210&amp;BZ2210&lt;&gt;"","V14Issue","V14Clean")</f>
        <v>#REF!</v>
      </c>
      <c r="CB2210" s="65"/>
    </row>
    <row r="2211" spans="1:80" x14ac:dyDescent="0.25">
      <c r="A2211" s="50"/>
      <c r="B2211" s="77"/>
      <c r="C2211" s="77"/>
      <c r="D2211" s="77"/>
      <c r="E2211" s="77"/>
      <c r="F2211" s="77"/>
      <c r="G2211" s="77"/>
      <c r="H2211" s="77"/>
      <c r="I2211" s="77"/>
      <c r="J2211" s="77"/>
      <c r="K2211" s="77"/>
      <c r="L2211" s="77"/>
      <c r="M2211" s="77"/>
      <c r="N2211" s="77"/>
      <c r="O2211" s="77"/>
      <c r="P2211" s="77"/>
      <c r="Q2211" s="5"/>
      <c r="R2211" s="65"/>
      <c r="AN2211" s="63" t="s">
        <v>5442</v>
      </c>
      <c r="AZ2211" s="37" t="str">
        <f>IFERROR(IF(COUNTA(H2211,I2211,J2211)=3,DATE(J2211,MATCH(I2211,{"Jan";"Feb";"Mar";"Apr";"May";"Jun";"Jul";"Aug";"Sep";"Oct";"Nov";"Dec"},0),H2211),""),"")</f>
        <v/>
      </c>
      <c r="CB2211" s="65"/>
    </row>
    <row r="2212" spans="1:80" x14ac:dyDescent="0.25">
      <c r="A2212" s="50"/>
      <c r="B2212" s="50"/>
      <c r="C2212" s="50"/>
      <c r="D2212" s="50"/>
      <c r="E2212" s="50"/>
      <c r="F2212" s="50"/>
      <c r="G2212" s="50"/>
      <c r="H2212" s="12"/>
      <c r="I2212" s="5"/>
      <c r="J2212" s="5"/>
      <c r="K2212" s="5"/>
      <c r="L2212" s="50"/>
      <c r="M2212" s="50"/>
      <c r="N2212" s="50"/>
      <c r="O2212" s="50"/>
      <c r="P2212" s="50"/>
      <c r="Q2212" s="5"/>
      <c r="R2212" s="65"/>
      <c r="AN2212" s="63" t="s">
        <v>5443</v>
      </c>
      <c r="AZ2212" s="37" t="str">
        <f>IFERROR(IF(COUNTA(H2212,I2212,J2212)=3,DATE(J2212,MATCH(I2212,{"Jan";"Feb";"Mar";"Apr";"May";"Jun";"Jul";"Aug";"Sep";"Oct";"Nov";"Dec"},0),H2212),""),"")</f>
        <v/>
      </c>
      <c r="CB2212" s="65"/>
    </row>
    <row r="2213" spans="1:80" x14ac:dyDescent="0.25">
      <c r="A2213" s="50"/>
      <c r="B2213" s="50"/>
      <c r="C2213" s="50"/>
      <c r="D2213" s="50"/>
      <c r="E2213" s="50"/>
      <c r="F2213" s="50"/>
      <c r="G2213" s="50"/>
      <c r="H2213" s="12" t="s">
        <v>92</v>
      </c>
      <c r="I2213" s="5"/>
      <c r="J2213" s="5"/>
      <c r="K2213" s="5"/>
      <c r="L2213" s="50"/>
      <c r="M2213" s="50"/>
      <c r="N2213" s="50"/>
      <c r="O2213" s="50"/>
      <c r="P2213" s="50"/>
      <c r="Q2213" s="5"/>
      <c r="R2213" s="65"/>
      <c r="AN2213" s="63" t="s">
        <v>5444</v>
      </c>
      <c r="AZ2213" s="37" t="str">
        <f>IFERROR(IF(COUNTA(H2213,I2213,J2213)=3,DATE(J2213,MATCH(I2213,{"Jan";"Feb";"Mar";"Apr";"May";"Jun";"Jul";"Aug";"Sep";"Oct";"Nov";"Dec"},0),H2213),""),"")</f>
        <v/>
      </c>
      <c r="CB2213" s="65"/>
    </row>
    <row r="2214" spans="1:80" x14ac:dyDescent="0.25">
      <c r="A2214" s="50"/>
      <c r="B2214" s="5"/>
      <c r="C2214" s="7" t="s">
        <v>186</v>
      </c>
      <c r="D2214" s="7"/>
      <c r="E2214" s="7"/>
      <c r="F2214" s="7" t="s">
        <v>315</v>
      </c>
      <c r="G2214" s="5"/>
      <c r="H2214" s="7" t="s">
        <v>47</v>
      </c>
      <c r="I2214" s="7" t="s">
        <v>48</v>
      </c>
      <c r="J2214" s="7" t="s">
        <v>49</v>
      </c>
      <c r="K2214" s="5"/>
      <c r="L2214" s="50"/>
      <c r="M2214" s="50"/>
      <c r="N2214" s="50"/>
      <c r="O2214" s="50"/>
      <c r="P2214" s="50"/>
      <c r="Q2214" s="5"/>
      <c r="R2214" s="65"/>
      <c r="AN2214" s="63" t="s">
        <v>5445</v>
      </c>
      <c r="AZ2214" s="37" t="str">
        <f>IFERROR(IF(COUNTA(H2214,I2214,J2214)=3,DATE(J2214,MATCH(I2214,{"Jan";"Feb";"Mar";"Apr";"May";"Jun";"Jul";"Aug";"Sep";"Oct";"Nov";"Dec"},0),H2214),""),"")</f>
        <v/>
      </c>
      <c r="CB2214" s="65"/>
    </row>
    <row r="2215" spans="1:80" x14ac:dyDescent="0.25">
      <c r="A2215" s="50"/>
      <c r="B2215" s="39" t="str">
        <f xml:space="preserve"> C2126&amp;" Non-Target Lesion (NT4)"</f>
        <v>V14 Non-Target Lesion (NT4)</v>
      </c>
      <c r="C2215" s="74"/>
      <c r="D2215" s="75"/>
      <c r="E2215" s="5"/>
      <c r="F2215" s="17"/>
      <c r="G2215" s="5"/>
      <c r="H2215" s="32"/>
      <c r="I2215" s="32"/>
      <c r="J2215" s="32"/>
      <c r="K2215" s="5"/>
      <c r="L2215" s="50"/>
      <c r="M2215" s="50"/>
      <c r="N2215" s="50"/>
      <c r="O2215" s="50"/>
      <c r="P2215" s="50"/>
      <c r="Q2215" s="5"/>
      <c r="R2215" s="65"/>
      <c r="AN2215" s="63" t="s">
        <v>5446</v>
      </c>
      <c r="AZ2215" s="37" t="str">
        <f>IFERROR(IF(COUNTA(H2215,I2215,J2215)=3,DATE(J2215,MATCH(I2215,{"Jan";"Feb";"Mar";"Apr";"May";"Jun";"Jul";"Aug";"Sep";"Oct";"Nov";"Dec"},0),H2215),""),"")</f>
        <v/>
      </c>
      <c r="CB2215" s="65"/>
    </row>
    <row r="2216" spans="1:80" x14ac:dyDescent="0.25">
      <c r="A2216" s="50"/>
      <c r="B2216" s="8" t="s">
        <v>2294</v>
      </c>
      <c r="C2216" s="8" t="s">
        <v>2295</v>
      </c>
      <c r="D2216" s="8"/>
      <c r="E2216" s="9"/>
      <c r="F2216" s="8" t="s">
        <v>2296</v>
      </c>
      <c r="G2216" s="9"/>
      <c r="H2216" s="8" t="s">
        <v>2297</v>
      </c>
      <c r="I2216" s="8" t="s">
        <v>2298</v>
      </c>
      <c r="J2216" s="8" t="s">
        <v>2299</v>
      </c>
      <c r="K2216" s="5"/>
      <c r="L2216" s="50"/>
      <c r="M2216" s="50"/>
      <c r="N2216" s="50"/>
      <c r="O2216" s="50"/>
      <c r="P2216" s="50"/>
      <c r="Q2216" s="5"/>
      <c r="R2216" s="65"/>
      <c r="AN2216" s="63" t="s">
        <v>5447</v>
      </c>
      <c r="AZ2216" s="37" t="str">
        <f>IFERROR(IF(COUNTA(H2216,I2216,J2216)=3,DATE(J2216,MATCH(I2216,{"Jan";"Feb";"Mar";"Apr";"May";"Jun";"Jul";"Aug";"Sep";"Oct";"Nov";"Dec"},0),H2216),""),"")</f>
        <v/>
      </c>
      <c r="CB2216" s="65"/>
    </row>
    <row r="2217" spans="1:80" x14ac:dyDescent="0.25">
      <c r="A2217" s="50"/>
      <c r="B2217" s="76" t="str">
        <f ca="1">BA2217&amp;BB2217&amp;BC2217&amp;BD2217&amp;BE2217&amp;BF2217&amp;BG2217&amp;BH2217&amp;BI2217&amp;BJ2217&amp;BK2217&amp;BL2217&amp;BM2217</f>
        <v/>
      </c>
      <c r="C2217" s="77"/>
      <c r="D2217" s="77"/>
      <c r="E2217" s="77"/>
      <c r="F2217" s="77"/>
      <c r="G2217" s="77"/>
      <c r="H2217" s="77"/>
      <c r="I2217" s="77"/>
      <c r="J2217" s="77"/>
      <c r="K2217" s="77"/>
      <c r="L2217" s="77"/>
      <c r="M2217" s="77"/>
      <c r="N2217" s="77"/>
      <c r="O2217" s="77"/>
      <c r="P2217" s="77"/>
      <c r="Q2217" s="5"/>
      <c r="R2217" s="65"/>
      <c r="AN2217" s="63" t="s">
        <v>5448</v>
      </c>
      <c r="AZ2217" s="37" t="str">
        <f>IFERROR(IF(COUNTA(H2217,I2217,J2217)=3,DATE(J2217,MATCH(I2217,{"Jan";"Feb";"Mar";"Apr";"May";"Jun";"Jul";"Aug";"Sep";"Oct";"Nov";"Dec"},0),H2217),""),"")</f>
        <v/>
      </c>
      <c r="BA2217" s="37" t="str">
        <f>IF(AND(C2129="",H2215="",C2215&lt;&gt;""),"Please enter a complete visit or assessment date.  ","")</f>
        <v/>
      </c>
      <c r="BB2217" s="37" t="str">
        <f>IF(C2215="","",IF(AND(COUNTA(C2129,D2129,E2129)&gt;1,COUNTA(C2129,D2129,E2129)&lt;3),"Please enter a complete visit date.  ",IF(COUNTA(C2129,D2129,E2129)=0,"",IF(COUNTIF(AN$2:AN$7306,C2129&amp;D2129&amp;E2129)&gt;0,"","Enter a valid visit date.  "))))</f>
        <v/>
      </c>
      <c r="BC2217" s="37" t="str">
        <f>IF(AND(COUNTA(H2215,I2215,J2215)&gt;1,COUNTA(H2215,I2215,J2215)&lt;3),"Please enter a complete assessment date.  ",IF(COUNTA(H2215,I2215,J2215)=0,"",IF(COUNTIF(AN$2:AN$7306,H2215&amp;I2215&amp;J2215)&gt;0,"","Enter a valid assessment date.  ")))</f>
        <v/>
      </c>
      <c r="BD2217" s="37" t="str">
        <f t="shared" ref="BD2217" si="1088">IF(AND(C2215="",H2215&amp;I2215&amp;H2215&amp;J2215&lt;&gt;""),"Information on this lesion exists, but no evaluation result is entered.  ","")</f>
        <v/>
      </c>
      <c r="BE2217" s="37" t="str">
        <f ca="1">IF(C2215="","",IF(AZ2129="","",IF(AZ2129&gt;NOW(),"Visit date is in the future.  ","")))</f>
        <v/>
      </c>
      <c r="BF2217" s="37" t="str">
        <f t="shared" ref="BF2217" ca="1" si="1089">IF(AZ2215&lt;&gt;"",IF(AZ2215&gt;NOW(),"Assessment date is in the future.  ",""),"")</f>
        <v/>
      </c>
      <c r="BG2217" s="37" t="str">
        <f t="shared" ref="BG2217" si="1090">IF(AND(C2215&lt;&gt;"",F2215&lt;&gt;""),"The result cannot be provided if indicated as Not Done.  ","")</f>
        <v/>
      </c>
      <c r="BH2217" s="37" t="str">
        <f>IF(AZ2129="","",IF(AZ2129&lt;=AZ2123,"Visit date is not after visit or assessment dates in the prior visit.  ",""))</f>
        <v/>
      </c>
      <c r="BI2217" s="37" t="str">
        <f>IF(AZ2215&lt;&gt;"",IF(AZ2215&lt;=AZ2123,"Assessment date is not after visit or assessment dates in the prior visit.  ",""),"")</f>
        <v/>
      </c>
      <c r="BJ2217" s="37" t="str">
        <f>IF(AND(C2126="",OR(C2215&lt;&gt;"",F2215&lt;&gt;"")),"The Visit ID is missing.  ","")</f>
        <v/>
      </c>
      <c r="BK2217" s="37" t="str">
        <f>IF(AND(OR(C2215&lt;&gt;"",F2215&lt;&gt;""),C$101=""),"No V0 lesion information exists for this same lesion (if you are adding a NEW lesion, go to New Lesion section).  ","")</f>
        <v/>
      </c>
      <c r="BM2217" s="37" t="str">
        <f>IF(AND(C2215&lt;&gt;"",COUNTIF(AJ$2:AJ$21,C2126)&gt;1),"Visit ID already used.  ","")</f>
        <v/>
      </c>
      <c r="CA2217" s="37" t="e">
        <f ca="1">IF(BA2217&amp;BB2217&amp;BC2217&amp;BD2217&amp;BE2217&amp;BF2217&amp;BG2217&amp;BH2217&amp;BI2217&amp;BJ2217&amp;BK2217&amp;BL2217&amp;BM2217&amp;BN2217&amp;BO2217&amp;BP2217&amp;BQ2217&amp;BR2217&amp;BS2217&amp;BT2217&amp;BU2217&amp;#REF!&amp;BW2217&amp;BX2217&amp;BY2217&amp;BZ2217&lt;&gt;"","V14Issue","V14Clean")</f>
        <v>#REF!</v>
      </c>
      <c r="CB2217" s="65"/>
    </row>
    <row r="2218" spans="1:80" x14ac:dyDescent="0.25">
      <c r="A2218" s="50"/>
      <c r="B2218" s="77"/>
      <c r="C2218" s="77"/>
      <c r="D2218" s="77"/>
      <c r="E2218" s="77"/>
      <c r="F2218" s="77"/>
      <c r="G2218" s="77"/>
      <c r="H2218" s="77"/>
      <c r="I2218" s="77"/>
      <c r="J2218" s="77"/>
      <c r="K2218" s="77"/>
      <c r="L2218" s="77"/>
      <c r="M2218" s="77"/>
      <c r="N2218" s="77"/>
      <c r="O2218" s="77"/>
      <c r="P2218" s="77"/>
      <c r="Q2218" s="5"/>
      <c r="R2218" s="65"/>
      <c r="AN2218" s="63" t="s">
        <v>5449</v>
      </c>
      <c r="AZ2218" s="37" t="str">
        <f>IFERROR(IF(COUNTA(H2218,I2218,J2218)=3,DATE(J2218,MATCH(I2218,{"Jan";"Feb";"Mar";"Apr";"May";"Jun";"Jul";"Aug";"Sep";"Oct";"Nov";"Dec"},0),H2218),""),"")</f>
        <v/>
      </c>
      <c r="CB2218" s="65"/>
    </row>
    <row r="2219" spans="1:80" x14ac:dyDescent="0.25">
      <c r="A2219" s="50"/>
      <c r="B2219" s="50"/>
      <c r="C2219" s="50"/>
      <c r="D2219" s="50"/>
      <c r="E2219" s="50"/>
      <c r="F2219" s="50"/>
      <c r="G2219" s="50"/>
      <c r="H2219" s="12"/>
      <c r="I2219" s="5"/>
      <c r="J2219" s="5"/>
      <c r="K2219" s="5"/>
      <c r="L2219" s="50"/>
      <c r="M2219" s="50"/>
      <c r="N2219" s="50"/>
      <c r="O2219" s="50"/>
      <c r="P2219" s="50"/>
      <c r="Q2219" s="5"/>
      <c r="R2219" s="65"/>
      <c r="AN2219" s="63" t="s">
        <v>5450</v>
      </c>
      <c r="AZ2219" s="37" t="str">
        <f>IFERROR(IF(COUNTA(H2219,I2219,J2219)=3,DATE(J2219,MATCH(I2219,{"Jan";"Feb";"Mar";"Apr";"May";"Jun";"Jul";"Aug";"Sep";"Oct";"Nov";"Dec"},0),H2219),""),"")</f>
        <v/>
      </c>
      <c r="CB2219" s="65"/>
    </row>
    <row r="2220" spans="1:80" x14ac:dyDescent="0.25">
      <c r="A2220" s="50"/>
      <c r="B2220" s="50"/>
      <c r="C2220" s="50"/>
      <c r="D2220" s="50"/>
      <c r="E2220" s="50"/>
      <c r="F2220" s="50"/>
      <c r="G2220" s="50"/>
      <c r="H2220" s="12" t="s">
        <v>92</v>
      </c>
      <c r="I2220" s="5"/>
      <c r="J2220" s="5"/>
      <c r="K2220" s="5"/>
      <c r="L2220" s="50"/>
      <c r="M2220" s="50"/>
      <c r="N2220" s="50"/>
      <c r="O2220" s="50"/>
      <c r="P2220" s="50"/>
      <c r="Q2220" s="5"/>
      <c r="R2220" s="65"/>
      <c r="AN2220" s="63" t="s">
        <v>5451</v>
      </c>
      <c r="AZ2220" s="37" t="str">
        <f>IFERROR(IF(COUNTA(H2220,I2220,J2220)=3,DATE(J2220,MATCH(I2220,{"Jan";"Feb";"Mar";"Apr";"May";"Jun";"Jul";"Aug";"Sep";"Oct";"Nov";"Dec"},0),H2220),""),"")</f>
        <v/>
      </c>
      <c r="CB2220" s="65"/>
    </row>
    <row r="2221" spans="1:80" x14ac:dyDescent="0.25">
      <c r="A2221" s="50"/>
      <c r="B2221" s="5"/>
      <c r="C2221" s="7" t="s">
        <v>186</v>
      </c>
      <c r="D2221" s="7"/>
      <c r="E2221" s="7"/>
      <c r="F2221" s="7" t="s">
        <v>315</v>
      </c>
      <c r="G2221" s="5"/>
      <c r="H2221" s="7" t="s">
        <v>47</v>
      </c>
      <c r="I2221" s="7" t="s">
        <v>48</v>
      </c>
      <c r="J2221" s="7" t="s">
        <v>49</v>
      </c>
      <c r="K2221" s="5"/>
      <c r="L2221" s="50"/>
      <c r="M2221" s="50"/>
      <c r="N2221" s="50"/>
      <c r="O2221" s="50"/>
      <c r="P2221" s="50"/>
      <c r="Q2221" s="5"/>
      <c r="R2221" s="65"/>
      <c r="AN2221" s="63" t="s">
        <v>5452</v>
      </c>
      <c r="AZ2221" s="37" t="str">
        <f>IFERROR(IF(COUNTA(H2221,I2221,J2221)=3,DATE(J2221,MATCH(I2221,{"Jan";"Feb";"Mar";"Apr";"May";"Jun";"Jul";"Aug";"Sep";"Oct";"Nov";"Dec"},0),H2221),""),"")</f>
        <v/>
      </c>
      <c r="CB2221" s="65"/>
    </row>
    <row r="2222" spans="1:80" x14ac:dyDescent="0.25">
      <c r="A2222" s="50"/>
      <c r="B2222" s="39" t="str">
        <f xml:space="preserve"> C2126&amp;" Non-Target Lesion (NT5)"</f>
        <v>V14 Non-Target Lesion (NT5)</v>
      </c>
      <c r="C2222" s="74"/>
      <c r="D2222" s="75"/>
      <c r="E2222" s="5"/>
      <c r="F2222" s="17"/>
      <c r="G2222" s="5"/>
      <c r="H2222" s="32"/>
      <c r="I2222" s="32"/>
      <c r="J2222" s="32"/>
      <c r="K2222" s="5"/>
      <c r="L2222" s="50"/>
      <c r="M2222" s="50"/>
      <c r="N2222" s="50"/>
      <c r="O2222" s="50"/>
      <c r="P2222" s="50"/>
      <c r="Q2222" s="5"/>
      <c r="R2222" s="65"/>
      <c r="AN2222" s="63" t="s">
        <v>5453</v>
      </c>
      <c r="AZ2222" s="37" t="str">
        <f>IFERROR(IF(COUNTA(H2222,I2222,J2222)=3,DATE(J2222,MATCH(I2222,{"Jan";"Feb";"Mar";"Apr";"May";"Jun";"Jul";"Aug";"Sep";"Oct";"Nov";"Dec"},0),H2222),""),"")</f>
        <v/>
      </c>
      <c r="CB2222" s="65"/>
    </row>
    <row r="2223" spans="1:80" x14ac:dyDescent="0.25">
      <c r="A2223" s="50"/>
      <c r="B2223" s="8" t="s">
        <v>2300</v>
      </c>
      <c r="C2223" s="8" t="s">
        <v>2301</v>
      </c>
      <c r="D2223" s="8"/>
      <c r="E2223" s="9"/>
      <c r="F2223" s="8" t="s">
        <v>2302</v>
      </c>
      <c r="G2223" s="9"/>
      <c r="H2223" s="8" t="s">
        <v>2303</v>
      </c>
      <c r="I2223" s="8" t="s">
        <v>2304</v>
      </c>
      <c r="J2223" s="8" t="s">
        <v>2305</v>
      </c>
      <c r="K2223" s="5"/>
      <c r="L2223" s="50"/>
      <c r="M2223" s="50"/>
      <c r="N2223" s="50"/>
      <c r="O2223" s="50"/>
      <c r="P2223" s="50"/>
      <c r="Q2223" s="5"/>
      <c r="R2223" s="65"/>
      <c r="AN2223" s="63" t="s">
        <v>5454</v>
      </c>
      <c r="AZ2223" s="37" t="str">
        <f>IFERROR(IF(COUNTA(H2223,I2223,J2223)=3,DATE(J2223,MATCH(I2223,{"Jan";"Feb";"Mar";"Apr";"May";"Jun";"Jul";"Aug";"Sep";"Oct";"Nov";"Dec"},0),H2223),""),"")</f>
        <v/>
      </c>
      <c r="CB2223" s="65"/>
    </row>
    <row r="2224" spans="1:80" x14ac:dyDescent="0.25">
      <c r="A2224" s="50"/>
      <c r="B2224" s="76" t="str">
        <f ca="1">BA2224&amp;BB2224&amp;BC2224&amp;BD2224&amp;BE2224&amp;BF2224&amp;BG2224&amp;BH2224&amp;BI2224&amp;BJ2224&amp;BK2224&amp;BL2224&amp;BM2224</f>
        <v/>
      </c>
      <c r="C2224" s="77"/>
      <c r="D2224" s="77"/>
      <c r="E2224" s="77"/>
      <c r="F2224" s="77"/>
      <c r="G2224" s="77"/>
      <c r="H2224" s="77"/>
      <c r="I2224" s="77"/>
      <c r="J2224" s="77"/>
      <c r="K2224" s="77"/>
      <c r="L2224" s="77"/>
      <c r="M2224" s="77"/>
      <c r="N2224" s="77"/>
      <c r="O2224" s="77"/>
      <c r="P2224" s="77"/>
      <c r="Q2224" s="5"/>
      <c r="R2224" s="65"/>
      <c r="AN2224" s="63" t="s">
        <v>5455</v>
      </c>
      <c r="AZ2224" s="37" t="str">
        <f>IFERROR(IF(COUNTA(H2224,I2224,J2224)=3,DATE(J2224,MATCH(I2224,{"Jan";"Feb";"Mar";"Apr";"May";"Jun";"Jul";"Aug";"Sep";"Oct";"Nov";"Dec"},0),H2224),""),"")</f>
        <v/>
      </c>
      <c r="BA2224" s="37" t="str">
        <f>IF(AND(C2129="",H2222="",C2222&lt;&gt;""),"Please enter a complete visit or assessment date.  ","")</f>
        <v/>
      </c>
      <c r="BB2224" s="37" t="str">
        <f>IF(C2222="","",IF(AND(COUNTA(C2129,D2129,E2129)&gt;1,COUNTA(C2129,D2129,E2129)&lt;3),"Please enter a complete visit date.  ",IF(COUNTA(C2129,D2129,E2129)=0,"",IF(COUNTIF(AN$2:AN$7306,C2129&amp;D2129&amp;E2129)&gt;0,"","Enter a valid visit date.  "))))</f>
        <v/>
      </c>
      <c r="BC2224" s="37" t="str">
        <f>IF(AND(COUNTA(H2222,I2222,J2222)&gt;1,COUNTA(H2222,I2222,J2222)&lt;3),"Please enter a complete assessment date.  ",IF(COUNTA(H2222,I2222,J2222)=0,"",IF(COUNTIF(AN$2:AN$7306,H2222&amp;I2222&amp;J2222)&gt;0,"","Enter a valid assessment date.  ")))</f>
        <v/>
      </c>
      <c r="BD2224" s="37" t="str">
        <f t="shared" ref="BD2224" si="1091">IF(AND(C2222="",H2222&amp;I2222&amp;H2222&amp;J2222&lt;&gt;""),"Information on this lesion exists, but no evaluation result is entered.  ","")</f>
        <v/>
      </c>
      <c r="BE2224" s="37" t="str">
        <f ca="1">IF(C2222="","",IF(AZ2129="","",IF(AZ2129&gt;NOW(),"Visit date is in the future.  ","")))</f>
        <v/>
      </c>
      <c r="BF2224" s="37" t="str">
        <f t="shared" ref="BF2224" ca="1" si="1092">IF(AZ2222&lt;&gt;"",IF(AZ2222&gt;NOW(),"Assessment date is in the future.  ",""),"")</f>
        <v/>
      </c>
      <c r="BG2224" s="37" t="str">
        <f t="shared" ref="BG2224" si="1093">IF(AND(C2222&lt;&gt;"",F2222&lt;&gt;""),"The result cannot be provided if indicated as Not Done.  ","")</f>
        <v/>
      </c>
      <c r="BH2224" s="37" t="str">
        <f>IF(AZ2129="","",IF(AZ2129&lt;=AZ2123,"Visit date is not after visit or assessment dates in the prior visit.  ",""))</f>
        <v/>
      </c>
      <c r="BI2224" s="37" t="str">
        <f>IF(AZ2222&lt;&gt;"",IF(AZ2222&lt;=AZ2123,"Assessment date is not after visit or assessment dates in the prior visit.  ",""),"")</f>
        <v/>
      </c>
      <c r="BJ2224" s="37" t="str">
        <f>IF(AND(C2126="",OR(C2222&lt;&gt;"",F2222&lt;&gt;"")),"The Visit ID is missing.  ","")</f>
        <v/>
      </c>
      <c r="BK2224" s="37" t="str">
        <f>IF(AND(OR(C2222&lt;&gt;"",F2222&lt;&gt;""),C$108=""),"No V0 lesion information exists for this same lesion (if you are adding a NEW lesion, go to New Lesion section).  ","")</f>
        <v/>
      </c>
      <c r="BM2224" s="37" t="str">
        <f>IF(AND(C2222&lt;&gt;"",COUNTIF(AJ$2:AJ$21,C2126)&gt;1),"Visit ID already used.  ","")</f>
        <v/>
      </c>
      <c r="CA2224" s="37" t="e">
        <f ca="1">IF(BA2224&amp;BB2224&amp;BC2224&amp;BD2224&amp;BE2224&amp;BF2224&amp;BG2224&amp;BH2224&amp;BI2224&amp;BJ2224&amp;BK2224&amp;BL2224&amp;BM2224&amp;BN2224&amp;BO2224&amp;BP2224&amp;BQ2224&amp;BR2224&amp;BS2224&amp;BT2224&amp;BU2224&amp;#REF!&amp;BW2224&amp;BX2224&amp;BY2224&amp;BZ2224&lt;&gt;"","V14Issue","V14Clean")</f>
        <v>#REF!</v>
      </c>
      <c r="CB2224" s="65"/>
    </row>
    <row r="2225" spans="1:80" x14ac:dyDescent="0.25">
      <c r="A2225" s="50"/>
      <c r="B2225" s="77"/>
      <c r="C2225" s="77"/>
      <c r="D2225" s="77"/>
      <c r="E2225" s="77"/>
      <c r="F2225" s="77"/>
      <c r="G2225" s="77"/>
      <c r="H2225" s="77"/>
      <c r="I2225" s="77"/>
      <c r="J2225" s="77"/>
      <c r="K2225" s="77"/>
      <c r="L2225" s="77"/>
      <c r="M2225" s="77"/>
      <c r="N2225" s="77"/>
      <c r="O2225" s="77"/>
      <c r="P2225" s="77"/>
      <c r="Q2225" s="5"/>
      <c r="R2225" s="65"/>
      <c r="AN2225" s="63" t="s">
        <v>5456</v>
      </c>
      <c r="AZ2225" s="37" t="str">
        <f>IFERROR(IF(COUNTA(H2225,I2225,J2225)=3,DATE(J2225,MATCH(I2225,{"Jan";"Feb";"Mar";"Apr";"May";"Jun";"Jul";"Aug";"Sep";"Oct";"Nov";"Dec"},0),H2225),""),"")</f>
        <v/>
      </c>
      <c r="CB2225" s="65"/>
    </row>
    <row r="2226" spans="1:80" x14ac:dyDescent="0.25">
      <c r="A2226" s="50"/>
      <c r="B2226" s="50"/>
      <c r="C2226" s="50"/>
      <c r="D2226" s="50"/>
      <c r="E2226" s="50"/>
      <c r="F2226" s="50"/>
      <c r="G2226" s="50"/>
      <c r="H2226" s="12"/>
      <c r="I2226" s="5"/>
      <c r="J2226" s="5"/>
      <c r="K2226" s="5"/>
      <c r="L2226" s="50"/>
      <c r="M2226" s="50"/>
      <c r="N2226" s="50"/>
      <c r="O2226" s="50"/>
      <c r="P2226" s="50"/>
      <c r="Q2226" s="5"/>
      <c r="R2226" s="65"/>
      <c r="AN2226" s="63" t="s">
        <v>5457</v>
      </c>
      <c r="AZ2226" s="37" t="str">
        <f>IFERROR(IF(COUNTA(H2226,I2226,J2226)=3,DATE(J2226,MATCH(I2226,{"Jan";"Feb";"Mar";"Apr";"May";"Jun";"Jul";"Aug";"Sep";"Oct";"Nov";"Dec"},0),H2226),""),"")</f>
        <v/>
      </c>
      <c r="CB2226" s="65"/>
    </row>
    <row r="2227" spans="1:80" x14ac:dyDescent="0.25">
      <c r="A2227" s="50"/>
      <c r="B2227" s="50"/>
      <c r="C2227" s="50"/>
      <c r="D2227" s="50"/>
      <c r="E2227" s="50"/>
      <c r="F2227" s="50"/>
      <c r="G2227" s="50"/>
      <c r="H2227" s="12" t="s">
        <v>92</v>
      </c>
      <c r="I2227" s="5"/>
      <c r="J2227" s="5"/>
      <c r="K2227" s="5"/>
      <c r="L2227" s="50"/>
      <c r="M2227" s="50"/>
      <c r="N2227" s="50"/>
      <c r="O2227" s="50"/>
      <c r="P2227" s="50"/>
      <c r="Q2227" s="5"/>
      <c r="R2227" s="65"/>
      <c r="AN2227" s="63" t="s">
        <v>5458</v>
      </c>
      <c r="AZ2227" s="37" t="str">
        <f>IFERROR(IF(COUNTA(H2227,I2227,J2227)=3,DATE(J2227,MATCH(I2227,{"Jan";"Feb";"Mar";"Apr";"May";"Jun";"Jul";"Aug";"Sep";"Oct";"Nov";"Dec"},0),H2227),""),"")</f>
        <v/>
      </c>
      <c r="CB2227" s="65"/>
    </row>
    <row r="2228" spans="1:80" x14ac:dyDescent="0.25">
      <c r="A2228" s="50"/>
      <c r="B2228" s="5"/>
      <c r="C2228" s="7" t="s">
        <v>186</v>
      </c>
      <c r="D2228" s="7"/>
      <c r="E2228" s="7"/>
      <c r="F2228" s="7" t="s">
        <v>315</v>
      </c>
      <c r="G2228" s="5"/>
      <c r="H2228" s="7" t="s">
        <v>47</v>
      </c>
      <c r="I2228" s="7" t="s">
        <v>48</v>
      </c>
      <c r="J2228" s="7" t="s">
        <v>49</v>
      </c>
      <c r="K2228" s="5"/>
      <c r="L2228" s="50"/>
      <c r="M2228" s="50"/>
      <c r="N2228" s="50"/>
      <c r="O2228" s="50"/>
      <c r="P2228" s="50"/>
      <c r="Q2228" s="5"/>
      <c r="R2228" s="65"/>
      <c r="AN2228" s="63" t="s">
        <v>5459</v>
      </c>
      <c r="AZ2228" s="37" t="str">
        <f>IFERROR(IF(COUNTA(H2228,I2228,J2228)=3,DATE(J2228,MATCH(I2228,{"Jan";"Feb";"Mar";"Apr";"May";"Jun";"Jul";"Aug";"Sep";"Oct";"Nov";"Dec"},0),H2228),""),"")</f>
        <v/>
      </c>
      <c r="CB2228" s="65"/>
    </row>
    <row r="2229" spans="1:80" x14ac:dyDescent="0.25">
      <c r="A2229" s="50"/>
      <c r="B2229" s="39" t="str">
        <f xml:space="preserve"> C2126&amp;" Non-Target Lesion (NT6)"</f>
        <v>V14 Non-Target Lesion (NT6)</v>
      </c>
      <c r="C2229" s="74"/>
      <c r="D2229" s="75"/>
      <c r="E2229" s="5"/>
      <c r="F2229" s="17"/>
      <c r="G2229" s="5"/>
      <c r="H2229" s="32"/>
      <c r="I2229" s="32"/>
      <c r="J2229" s="32"/>
      <c r="K2229" s="5"/>
      <c r="L2229" s="50"/>
      <c r="M2229" s="50"/>
      <c r="N2229" s="50"/>
      <c r="O2229" s="50"/>
      <c r="P2229" s="50"/>
      <c r="Q2229" s="5"/>
      <c r="R2229" s="65"/>
      <c r="AN2229" s="63" t="s">
        <v>5460</v>
      </c>
      <c r="AZ2229" s="37" t="str">
        <f>IFERROR(IF(COUNTA(H2229,I2229,J2229)=3,DATE(J2229,MATCH(I2229,{"Jan";"Feb";"Mar";"Apr";"May";"Jun";"Jul";"Aug";"Sep";"Oct";"Nov";"Dec"},0),H2229),""),"")</f>
        <v/>
      </c>
      <c r="CB2229" s="65"/>
    </row>
    <row r="2230" spans="1:80" x14ac:dyDescent="0.25">
      <c r="A2230" s="50"/>
      <c r="B2230" s="8" t="s">
        <v>2306</v>
      </c>
      <c r="C2230" s="8" t="s">
        <v>2307</v>
      </c>
      <c r="D2230" s="8"/>
      <c r="E2230" s="9"/>
      <c r="F2230" s="8" t="s">
        <v>2308</v>
      </c>
      <c r="G2230" s="9"/>
      <c r="H2230" s="8" t="s">
        <v>2309</v>
      </c>
      <c r="I2230" s="8" t="s">
        <v>2310</v>
      </c>
      <c r="J2230" s="8" t="s">
        <v>2311</v>
      </c>
      <c r="K2230" s="5"/>
      <c r="L2230" s="50"/>
      <c r="M2230" s="50"/>
      <c r="N2230" s="50"/>
      <c r="O2230" s="50"/>
      <c r="P2230" s="50"/>
      <c r="Q2230" s="5"/>
      <c r="R2230" s="65"/>
      <c r="AN2230" s="63" t="s">
        <v>5461</v>
      </c>
      <c r="AZ2230" s="37" t="str">
        <f>IFERROR(IF(COUNTA(H2230,I2230,J2230)=3,DATE(J2230,MATCH(I2230,{"Jan";"Feb";"Mar";"Apr";"May";"Jun";"Jul";"Aug";"Sep";"Oct";"Nov";"Dec"},0),H2230),""),"")</f>
        <v/>
      </c>
      <c r="CB2230" s="65"/>
    </row>
    <row r="2231" spans="1:80" x14ac:dyDescent="0.25">
      <c r="A2231" s="50"/>
      <c r="B2231" s="76" t="str">
        <f ca="1">BA2231&amp;BB2231&amp;BC2231&amp;BD2231&amp;BE2231&amp;BF2231&amp;BG2231&amp;BH2231&amp;BI2231&amp;BJ2231&amp;BK2231&amp;BL2231&amp;BM2231</f>
        <v/>
      </c>
      <c r="C2231" s="77"/>
      <c r="D2231" s="77"/>
      <c r="E2231" s="77"/>
      <c r="F2231" s="77"/>
      <c r="G2231" s="77"/>
      <c r="H2231" s="77"/>
      <c r="I2231" s="77"/>
      <c r="J2231" s="77"/>
      <c r="K2231" s="77"/>
      <c r="L2231" s="77"/>
      <c r="M2231" s="77"/>
      <c r="N2231" s="77"/>
      <c r="O2231" s="77"/>
      <c r="P2231" s="77"/>
      <c r="Q2231" s="5"/>
      <c r="R2231" s="65"/>
      <c r="AN2231" s="63" t="s">
        <v>5462</v>
      </c>
      <c r="AZ2231" s="37" t="str">
        <f>IFERROR(IF(COUNTA(H2231,I2231,J2231)=3,DATE(J2231,MATCH(I2231,{"Jan";"Feb";"Mar";"Apr";"May";"Jun";"Jul";"Aug";"Sep";"Oct";"Nov";"Dec"},0),H2231),""),"")</f>
        <v/>
      </c>
      <c r="BA2231" s="37" t="str">
        <f>IF(AND(C2129="",H2229="",C2229&lt;&gt;""),"Please enter a complete visit or assessment date.  ","")</f>
        <v/>
      </c>
      <c r="BB2231" s="37" t="str">
        <f>IF(C2229="","",IF(AND(COUNTA(C2129,D2129,E2129)&gt;1,COUNTA(C2129,D2129,E2129)&lt;3),"Please enter a complete visit date.  ",IF(COUNTA(C2129,D2129,E2129)=0,"",IF(COUNTIF(AN$2:AN$7306,C2129&amp;D2129&amp;E2129)&gt;0,"","Enter a valid visit date.  "))))</f>
        <v/>
      </c>
      <c r="BC2231" s="37" t="str">
        <f>IF(AND(COUNTA(H2229,I2229,J2229)&gt;1,COUNTA(H2229,I2229,J2229)&lt;3),"Please enter a complete assessment date.  ",IF(COUNTA(H2229,I2229,J2229)=0,"",IF(COUNTIF(AN$2:AN$7306,H2229&amp;I2229&amp;J2229)&gt;0,"","Enter a valid assessment date.  ")))</f>
        <v/>
      </c>
      <c r="BD2231" s="37" t="str">
        <f t="shared" ref="BD2231" si="1094">IF(AND(C2229="",H2229&amp;I2229&amp;H2229&amp;J2229&lt;&gt;""),"Information on this lesion exists, but no evaluation result is entered.  ","")</f>
        <v/>
      </c>
      <c r="BE2231" s="37" t="str">
        <f ca="1">IF(C2229="","",IF(AZ2129="","",IF(AZ2129&gt;NOW(),"Visit date is in the future.  ","")))</f>
        <v/>
      </c>
      <c r="BF2231" s="37" t="str">
        <f t="shared" ref="BF2231" ca="1" si="1095">IF(AZ2229&lt;&gt;"",IF(AZ2229&gt;NOW(),"Assessment date is in the future.  ",""),"")</f>
        <v/>
      </c>
      <c r="BG2231" s="37" t="str">
        <f t="shared" ref="BG2231" si="1096">IF(AND(C2229&lt;&gt;"",F2229&lt;&gt;""),"The result cannot be provided if indicated as Not Done.  ","")</f>
        <v/>
      </c>
      <c r="BH2231" s="37" t="str">
        <f>IF(AZ2129="","",IF(AZ2129&lt;=AZ2123,"Visit date is not after visit or assessment dates in the prior visit.  ",""))</f>
        <v/>
      </c>
      <c r="BI2231" s="37" t="str">
        <f>IF(AZ2229&lt;&gt;"",IF(AZ2229&lt;=AZ2123,"Assessment date is not after visit or assessment dates in the prior visit.  ",""),"")</f>
        <v/>
      </c>
      <c r="BJ2231" s="37" t="str">
        <f>IF(AND(C2126="",OR(C2229&lt;&gt;"",F2229&lt;&gt;"")),"The Visit ID is missing.  ","")</f>
        <v/>
      </c>
      <c r="BK2231" s="37" t="str">
        <f>IF(AND(OR(C2229&lt;&gt;"",F2229&lt;&gt;""),C$115=""),"No V0 lesion information exists for this same lesion (if you are adding a NEW lesion, go to New Lesion section).  ","")</f>
        <v/>
      </c>
      <c r="BM2231" s="37" t="str">
        <f>IF(AND(C2229&lt;&gt;"",COUNTIF(AJ$2:AJ$21,C2126)&gt;1),"Visit ID already used.  ","")</f>
        <v/>
      </c>
      <c r="CA2231" s="37" t="e">
        <f ca="1">IF(BA2231&amp;BB2231&amp;BC2231&amp;BD2231&amp;BE2231&amp;BF2231&amp;BG2231&amp;BH2231&amp;BI2231&amp;BJ2231&amp;BK2231&amp;BL2231&amp;BM2231&amp;BN2231&amp;BO2231&amp;BP2231&amp;BQ2231&amp;BR2231&amp;BS2231&amp;BT2231&amp;BU2231&amp;#REF!&amp;BW2231&amp;BX2231&amp;BY2231&amp;BZ2231&lt;&gt;"","V14Issue","V14Clean")</f>
        <v>#REF!</v>
      </c>
      <c r="CB2231" s="65"/>
    </row>
    <row r="2232" spans="1:80" x14ac:dyDescent="0.25">
      <c r="A2232" s="50"/>
      <c r="B2232" s="77"/>
      <c r="C2232" s="77"/>
      <c r="D2232" s="77"/>
      <c r="E2232" s="77"/>
      <c r="F2232" s="77"/>
      <c r="G2232" s="77"/>
      <c r="H2232" s="77"/>
      <c r="I2232" s="77"/>
      <c r="J2232" s="77"/>
      <c r="K2232" s="77"/>
      <c r="L2232" s="77"/>
      <c r="M2232" s="77"/>
      <c r="N2232" s="77"/>
      <c r="O2232" s="77"/>
      <c r="P2232" s="77"/>
      <c r="Q2232" s="5"/>
      <c r="R2232" s="65"/>
      <c r="AN2232" s="63" t="s">
        <v>5463</v>
      </c>
      <c r="AZ2232" s="37" t="str">
        <f>IFERROR(IF(COUNTA(H2232,I2232,J2232)=3,DATE(J2232,MATCH(I2232,{"Jan";"Feb";"Mar";"Apr";"May";"Jun";"Jul";"Aug";"Sep";"Oct";"Nov";"Dec"},0),H2232),""),"")</f>
        <v/>
      </c>
      <c r="CB2232" s="65"/>
    </row>
    <row r="2233" spans="1:80" x14ac:dyDescent="0.25">
      <c r="A2233" s="50"/>
      <c r="B2233" s="50"/>
      <c r="C2233" s="50"/>
      <c r="D2233" s="50"/>
      <c r="E2233" s="50"/>
      <c r="F2233" s="50"/>
      <c r="G2233" s="50"/>
      <c r="H2233" s="12"/>
      <c r="I2233" s="5"/>
      <c r="J2233" s="5"/>
      <c r="K2233" s="5"/>
      <c r="L2233" s="50"/>
      <c r="M2233" s="50"/>
      <c r="N2233" s="50"/>
      <c r="O2233" s="50"/>
      <c r="P2233" s="50"/>
      <c r="Q2233" s="5"/>
      <c r="R2233" s="65"/>
      <c r="AN2233" s="63" t="s">
        <v>5464</v>
      </c>
      <c r="AZ2233" s="37" t="str">
        <f>IFERROR(IF(COUNTA(H2233,I2233,J2233)=3,DATE(J2233,MATCH(I2233,{"Jan";"Feb";"Mar";"Apr";"May";"Jun";"Jul";"Aug";"Sep";"Oct";"Nov";"Dec"},0),H2233),""),"")</f>
        <v/>
      </c>
      <c r="CB2233" s="65"/>
    </row>
    <row r="2234" spans="1:80" x14ac:dyDescent="0.25">
      <c r="A2234" s="50"/>
      <c r="B2234" s="50"/>
      <c r="C2234" s="50"/>
      <c r="D2234" s="50"/>
      <c r="E2234" s="50"/>
      <c r="F2234" s="50"/>
      <c r="G2234" s="50"/>
      <c r="H2234" s="12" t="s">
        <v>92</v>
      </c>
      <c r="I2234" s="5"/>
      <c r="J2234" s="5"/>
      <c r="K2234" s="5"/>
      <c r="L2234" s="50"/>
      <c r="M2234" s="50"/>
      <c r="N2234" s="50"/>
      <c r="O2234" s="50"/>
      <c r="P2234" s="50"/>
      <c r="Q2234" s="5"/>
      <c r="R2234" s="65"/>
      <c r="AN2234" s="63" t="s">
        <v>5465</v>
      </c>
      <c r="AZ2234" s="37" t="str">
        <f>IFERROR(IF(COUNTA(H2234,I2234,J2234)=3,DATE(J2234,MATCH(I2234,{"Jan";"Feb";"Mar";"Apr";"May";"Jun";"Jul";"Aug";"Sep";"Oct";"Nov";"Dec"},0),H2234),""),"")</f>
        <v/>
      </c>
      <c r="CB2234" s="65"/>
    </row>
    <row r="2235" spans="1:80" x14ac:dyDescent="0.25">
      <c r="A2235" s="50"/>
      <c r="B2235" s="5"/>
      <c r="C2235" s="7" t="s">
        <v>186</v>
      </c>
      <c r="D2235" s="7"/>
      <c r="E2235" s="7"/>
      <c r="F2235" s="7" t="s">
        <v>315</v>
      </c>
      <c r="G2235" s="5"/>
      <c r="H2235" s="7" t="s">
        <v>47</v>
      </c>
      <c r="I2235" s="7" t="s">
        <v>48</v>
      </c>
      <c r="J2235" s="7" t="s">
        <v>49</v>
      </c>
      <c r="K2235" s="5"/>
      <c r="L2235" s="50"/>
      <c r="M2235" s="50"/>
      <c r="N2235" s="50"/>
      <c r="O2235" s="50"/>
      <c r="P2235" s="50"/>
      <c r="Q2235" s="5"/>
      <c r="R2235" s="65"/>
      <c r="AN2235" s="63" t="s">
        <v>5466</v>
      </c>
      <c r="AZ2235" s="37" t="str">
        <f>IFERROR(IF(COUNTA(H2235,I2235,J2235)=3,DATE(J2235,MATCH(I2235,{"Jan";"Feb";"Mar";"Apr";"May";"Jun";"Jul";"Aug";"Sep";"Oct";"Nov";"Dec"},0),H2235),""),"")</f>
        <v/>
      </c>
      <c r="CB2235" s="65"/>
    </row>
    <row r="2236" spans="1:80" x14ac:dyDescent="0.25">
      <c r="A2236" s="50"/>
      <c r="B2236" s="39" t="str">
        <f xml:space="preserve"> C2126&amp;" Non-Target Lesion (NT7)"</f>
        <v>V14 Non-Target Lesion (NT7)</v>
      </c>
      <c r="C2236" s="74"/>
      <c r="D2236" s="75"/>
      <c r="E2236" s="5"/>
      <c r="F2236" s="17"/>
      <c r="G2236" s="5"/>
      <c r="H2236" s="32"/>
      <c r="I2236" s="32"/>
      <c r="J2236" s="32"/>
      <c r="K2236" s="5"/>
      <c r="L2236" s="50"/>
      <c r="M2236" s="50"/>
      <c r="N2236" s="50"/>
      <c r="O2236" s="50"/>
      <c r="P2236" s="50"/>
      <c r="Q2236" s="5"/>
      <c r="R2236" s="65"/>
      <c r="AN2236" s="63" t="s">
        <v>5467</v>
      </c>
      <c r="AZ2236" s="37" t="str">
        <f>IFERROR(IF(COUNTA(H2236,I2236,J2236)=3,DATE(J2236,MATCH(I2236,{"Jan";"Feb";"Mar";"Apr";"May";"Jun";"Jul";"Aug";"Sep";"Oct";"Nov";"Dec"},0),H2236),""),"")</f>
        <v/>
      </c>
      <c r="CB2236" s="65"/>
    </row>
    <row r="2237" spans="1:80" x14ac:dyDescent="0.25">
      <c r="A2237" s="50"/>
      <c r="B2237" s="8" t="s">
        <v>2312</v>
      </c>
      <c r="C2237" s="8" t="s">
        <v>2313</v>
      </c>
      <c r="D2237" s="8"/>
      <c r="E2237" s="9"/>
      <c r="F2237" s="8" t="s">
        <v>2314</v>
      </c>
      <c r="G2237" s="9"/>
      <c r="H2237" s="8" t="s">
        <v>2315</v>
      </c>
      <c r="I2237" s="8" t="s">
        <v>2316</v>
      </c>
      <c r="J2237" s="8" t="s">
        <v>2317</v>
      </c>
      <c r="K2237" s="5"/>
      <c r="L2237" s="50"/>
      <c r="M2237" s="50"/>
      <c r="N2237" s="50"/>
      <c r="O2237" s="50"/>
      <c r="P2237" s="50"/>
      <c r="Q2237" s="5"/>
      <c r="R2237" s="65"/>
      <c r="AN2237" s="63" t="s">
        <v>5468</v>
      </c>
      <c r="AZ2237" s="37" t="str">
        <f>IFERROR(IF(COUNTA(H2237,I2237,J2237)=3,DATE(J2237,MATCH(I2237,{"Jan";"Feb";"Mar";"Apr";"May";"Jun";"Jul";"Aug";"Sep";"Oct";"Nov";"Dec"},0),H2237),""),"")</f>
        <v/>
      </c>
      <c r="CB2237" s="65"/>
    </row>
    <row r="2238" spans="1:80" x14ac:dyDescent="0.25">
      <c r="A2238" s="50"/>
      <c r="B2238" s="76" t="str">
        <f ca="1">BA2238&amp;BB2238&amp;BC2238&amp;BD2238&amp;BE2238&amp;BF2238&amp;BG2238&amp;BH2238&amp;BI2238&amp;BJ2238&amp;BK2238&amp;BL2238&amp;BM2238</f>
        <v/>
      </c>
      <c r="C2238" s="77"/>
      <c r="D2238" s="77"/>
      <c r="E2238" s="77"/>
      <c r="F2238" s="77"/>
      <c r="G2238" s="77"/>
      <c r="H2238" s="77"/>
      <c r="I2238" s="77"/>
      <c r="J2238" s="77"/>
      <c r="K2238" s="77"/>
      <c r="L2238" s="77"/>
      <c r="M2238" s="77"/>
      <c r="N2238" s="77"/>
      <c r="O2238" s="77"/>
      <c r="P2238" s="77"/>
      <c r="Q2238" s="5"/>
      <c r="R2238" s="65"/>
      <c r="AN2238" s="63" t="s">
        <v>5469</v>
      </c>
      <c r="AZ2238" s="37" t="str">
        <f>IFERROR(IF(COUNTA(H2238,I2238,J2238)=3,DATE(J2238,MATCH(I2238,{"Jan";"Feb";"Mar";"Apr";"May";"Jun";"Jul";"Aug";"Sep";"Oct";"Nov";"Dec"},0),H2238),""),"")</f>
        <v/>
      </c>
      <c r="BA2238" s="37" t="str">
        <f>IF(AND(C2129="",H2236="",C2236&lt;&gt;""),"Please enter a complete visit or assessment date.  ","")</f>
        <v/>
      </c>
      <c r="BB2238" s="37" t="str">
        <f>IF(C2236="","",IF(AND(COUNTA(C2129,D2129,E2129)&gt;1,COUNTA(C2129,D2129,E2129)&lt;3),"Please enter a complete visit date.  ",IF(COUNTA(C2129,D2129,E2129)=0,"",IF(COUNTIF(AN$2:AN$7306,C2129&amp;D2129&amp;E2129)&gt;0,"","Enter a valid visit date.  "))))</f>
        <v/>
      </c>
      <c r="BC2238" s="37" t="str">
        <f>IF(AND(COUNTA(H2236,I2236,J2236)&gt;1,COUNTA(H2236,I2236,J2236)&lt;3),"Please enter a complete assessment date.  ",IF(COUNTA(H2236,I2236,J2236)=0,"",IF(COUNTIF(AN$2:AN$7306,H2236&amp;I2236&amp;J2236)&gt;0,"","Enter a valid assessment date.  ")))</f>
        <v/>
      </c>
      <c r="BD2238" s="37" t="str">
        <f t="shared" ref="BD2238" si="1097">IF(AND(C2236="",H2236&amp;I2236&amp;H2236&amp;J2236&lt;&gt;""),"Information on this lesion exists, but no evaluation result is entered.  ","")</f>
        <v/>
      </c>
      <c r="BE2238" s="37" t="str">
        <f ca="1">IF(C2236="","",IF(AZ2129="","",IF(AZ2129&gt;NOW(),"Visit date is in the future.  ","")))</f>
        <v/>
      </c>
      <c r="BF2238" s="37" t="str">
        <f t="shared" ref="BF2238" ca="1" si="1098">IF(AZ2236&lt;&gt;"",IF(AZ2236&gt;NOW(),"Assessment date is in the future.  ",""),"")</f>
        <v/>
      </c>
      <c r="BG2238" s="37" t="str">
        <f t="shared" ref="BG2238" si="1099">IF(AND(C2236&lt;&gt;"",F2236&lt;&gt;""),"The result cannot be provided if indicated as Not Done.  ","")</f>
        <v/>
      </c>
      <c r="BH2238" s="37" t="str">
        <f>IF(AZ2129="","",IF(AZ2129&lt;=AZ2123,"Visit date is not after visit or assessment dates in the prior visit.  ",""))</f>
        <v/>
      </c>
      <c r="BI2238" s="37" t="str">
        <f>IF(AZ2236&lt;&gt;"",IF(AZ2236&lt;=AZ2123,"Assessment date is not after visit or assessment dates in the prior visit.  ",""),"")</f>
        <v/>
      </c>
      <c r="BJ2238" s="37" t="str">
        <f>IF(AND(C2126="",OR(C2236&lt;&gt;"",F2236&lt;&gt;"")),"The Visit ID is missing.  ","")</f>
        <v/>
      </c>
      <c r="BK2238" s="37" t="str">
        <f>IF(AND(OR(C2236&lt;&gt;"",F2236&lt;&gt;""),C$122=""),"No V0 lesion information exists for this same lesion (if you are adding a NEW lesion, go to New Lesion section).  ","")</f>
        <v/>
      </c>
      <c r="BM2238" s="37" t="str">
        <f>IF(AND(C2236&lt;&gt;"",COUNTIF(AJ$2:AJ$21,C2126)&gt;1),"Visit ID already used.  ","")</f>
        <v/>
      </c>
      <c r="CA2238" s="37" t="e">
        <f ca="1">IF(BA2238&amp;BB2238&amp;BC2238&amp;BD2238&amp;BE2238&amp;BF2238&amp;BG2238&amp;BH2238&amp;BI2238&amp;BJ2238&amp;BK2238&amp;BL2238&amp;BM2238&amp;BN2238&amp;BO2238&amp;BP2238&amp;BQ2238&amp;BR2238&amp;BS2238&amp;BT2238&amp;BU2238&amp;#REF!&amp;BW2238&amp;BX2238&amp;BY2238&amp;BZ2238&lt;&gt;"","V14Issue","V14Clean")</f>
        <v>#REF!</v>
      </c>
      <c r="CB2238" s="65"/>
    </row>
    <row r="2239" spans="1:80" x14ac:dyDescent="0.25">
      <c r="A2239" s="50"/>
      <c r="B2239" s="77"/>
      <c r="C2239" s="77"/>
      <c r="D2239" s="77"/>
      <c r="E2239" s="77"/>
      <c r="F2239" s="77"/>
      <c r="G2239" s="77"/>
      <c r="H2239" s="77"/>
      <c r="I2239" s="77"/>
      <c r="J2239" s="77"/>
      <c r="K2239" s="77"/>
      <c r="L2239" s="77"/>
      <c r="M2239" s="77"/>
      <c r="N2239" s="77"/>
      <c r="O2239" s="77"/>
      <c r="P2239" s="77"/>
      <c r="Q2239" s="5"/>
      <c r="R2239" s="65"/>
      <c r="AN2239" s="63" t="s">
        <v>5470</v>
      </c>
      <c r="AZ2239" s="37" t="str">
        <f>IFERROR(IF(COUNTA(H2239,I2239,J2239)=3,DATE(J2239,MATCH(I2239,{"Jan";"Feb";"Mar";"Apr";"May";"Jun";"Jul";"Aug";"Sep";"Oct";"Nov";"Dec"},0),H2239),""),"")</f>
        <v/>
      </c>
      <c r="CB2239" s="65"/>
    </row>
    <row r="2240" spans="1:80" x14ac:dyDescent="0.25">
      <c r="A2240" s="50"/>
      <c r="B2240" s="50"/>
      <c r="C2240" s="50"/>
      <c r="D2240" s="50"/>
      <c r="E2240" s="50"/>
      <c r="F2240" s="50"/>
      <c r="G2240" s="50"/>
      <c r="H2240" s="12"/>
      <c r="I2240" s="5"/>
      <c r="J2240" s="5"/>
      <c r="K2240" s="5"/>
      <c r="L2240" s="50"/>
      <c r="M2240" s="50"/>
      <c r="N2240" s="50"/>
      <c r="O2240" s="50"/>
      <c r="P2240" s="50"/>
      <c r="Q2240" s="5"/>
      <c r="R2240" s="65"/>
      <c r="AN2240" s="63" t="s">
        <v>5471</v>
      </c>
      <c r="AZ2240" s="37" t="str">
        <f>IFERROR(IF(COUNTA(H2240,I2240,J2240)=3,DATE(J2240,MATCH(I2240,{"Jan";"Feb";"Mar";"Apr";"May";"Jun";"Jul";"Aug";"Sep";"Oct";"Nov";"Dec"},0),H2240),""),"")</f>
        <v/>
      </c>
      <c r="CB2240" s="65"/>
    </row>
    <row r="2241" spans="1:80" x14ac:dyDescent="0.25">
      <c r="A2241" s="50"/>
      <c r="B2241" s="50"/>
      <c r="C2241" s="50"/>
      <c r="D2241" s="50"/>
      <c r="E2241" s="50"/>
      <c r="F2241" s="50"/>
      <c r="G2241" s="50"/>
      <c r="H2241" s="12" t="s">
        <v>92</v>
      </c>
      <c r="I2241" s="5"/>
      <c r="J2241" s="5"/>
      <c r="K2241" s="5"/>
      <c r="L2241" s="50"/>
      <c r="M2241" s="50"/>
      <c r="N2241" s="50"/>
      <c r="O2241" s="50"/>
      <c r="P2241" s="50"/>
      <c r="Q2241" s="5"/>
      <c r="R2241" s="65"/>
      <c r="AN2241" s="63" t="s">
        <v>5472</v>
      </c>
      <c r="AZ2241" s="37" t="str">
        <f>IFERROR(IF(COUNTA(H2241,I2241,J2241)=3,DATE(J2241,MATCH(I2241,{"Jan";"Feb";"Mar";"Apr";"May";"Jun";"Jul";"Aug";"Sep";"Oct";"Nov";"Dec"},0),H2241),""),"")</f>
        <v/>
      </c>
      <c r="CB2241" s="65"/>
    </row>
    <row r="2242" spans="1:80" x14ac:dyDescent="0.25">
      <c r="A2242" s="50"/>
      <c r="B2242" s="5"/>
      <c r="C2242" s="7" t="s">
        <v>186</v>
      </c>
      <c r="D2242" s="7"/>
      <c r="E2242" s="7"/>
      <c r="F2242" s="7" t="s">
        <v>315</v>
      </c>
      <c r="G2242" s="5"/>
      <c r="H2242" s="7" t="s">
        <v>47</v>
      </c>
      <c r="I2242" s="7" t="s">
        <v>48</v>
      </c>
      <c r="J2242" s="7" t="s">
        <v>49</v>
      </c>
      <c r="K2242" s="5"/>
      <c r="L2242" s="50"/>
      <c r="M2242" s="50"/>
      <c r="N2242" s="50"/>
      <c r="O2242" s="50"/>
      <c r="P2242" s="50"/>
      <c r="Q2242" s="5"/>
      <c r="R2242" s="65"/>
      <c r="AN2242" s="63" t="s">
        <v>5473</v>
      </c>
      <c r="AZ2242" s="37" t="str">
        <f>IFERROR(IF(COUNTA(H2242,I2242,J2242)=3,DATE(J2242,MATCH(I2242,{"Jan";"Feb";"Mar";"Apr";"May";"Jun";"Jul";"Aug";"Sep";"Oct";"Nov";"Dec"},0),H2242),""),"")</f>
        <v/>
      </c>
      <c r="CB2242" s="65"/>
    </row>
    <row r="2243" spans="1:80" x14ac:dyDescent="0.25">
      <c r="A2243" s="50"/>
      <c r="B2243" s="39" t="str">
        <f xml:space="preserve"> C2126&amp;" Non-Target Lesion (NT8)"</f>
        <v>V14 Non-Target Lesion (NT8)</v>
      </c>
      <c r="C2243" s="74"/>
      <c r="D2243" s="75"/>
      <c r="E2243" s="5"/>
      <c r="F2243" s="17"/>
      <c r="G2243" s="5"/>
      <c r="H2243" s="32"/>
      <c r="I2243" s="32"/>
      <c r="J2243" s="32"/>
      <c r="K2243" s="5"/>
      <c r="L2243" s="50"/>
      <c r="M2243" s="50"/>
      <c r="N2243" s="50"/>
      <c r="O2243" s="50"/>
      <c r="P2243" s="50"/>
      <c r="Q2243" s="5"/>
      <c r="R2243" s="65"/>
      <c r="AN2243" s="63" t="s">
        <v>5474</v>
      </c>
      <c r="AZ2243" s="37" t="str">
        <f>IFERROR(IF(COUNTA(H2243,I2243,J2243)=3,DATE(J2243,MATCH(I2243,{"Jan";"Feb";"Mar";"Apr";"May";"Jun";"Jul";"Aug";"Sep";"Oct";"Nov";"Dec"},0),H2243),""),"")</f>
        <v/>
      </c>
      <c r="CB2243" s="65"/>
    </row>
    <row r="2244" spans="1:80" x14ac:dyDescent="0.25">
      <c r="A2244" s="50"/>
      <c r="B2244" s="8" t="s">
        <v>2318</v>
      </c>
      <c r="C2244" s="8" t="s">
        <v>2319</v>
      </c>
      <c r="D2244" s="8"/>
      <c r="E2244" s="9"/>
      <c r="F2244" s="8" t="s">
        <v>2320</v>
      </c>
      <c r="G2244" s="9"/>
      <c r="H2244" s="8" t="s">
        <v>2321</v>
      </c>
      <c r="I2244" s="8" t="s">
        <v>2322</v>
      </c>
      <c r="J2244" s="8" t="s">
        <v>2323</v>
      </c>
      <c r="K2244" s="5"/>
      <c r="L2244" s="50"/>
      <c r="M2244" s="50"/>
      <c r="N2244" s="50"/>
      <c r="O2244" s="50"/>
      <c r="P2244" s="50"/>
      <c r="Q2244" s="5"/>
      <c r="R2244" s="65"/>
      <c r="AN2244" s="63" t="s">
        <v>5475</v>
      </c>
      <c r="AZ2244" s="37" t="str">
        <f>IFERROR(IF(COUNTA(H2244,I2244,J2244)=3,DATE(J2244,MATCH(I2244,{"Jan";"Feb";"Mar";"Apr";"May";"Jun";"Jul";"Aug";"Sep";"Oct";"Nov";"Dec"},0),H2244),""),"")</f>
        <v/>
      </c>
      <c r="CB2244" s="65"/>
    </row>
    <row r="2245" spans="1:80" x14ac:dyDescent="0.25">
      <c r="A2245" s="50"/>
      <c r="B2245" s="76" t="str">
        <f ca="1">BA2245&amp;BB2245&amp;BC2245&amp;BD2245&amp;BE2245&amp;BF2245&amp;BG2245&amp;BH2245&amp;BI2245&amp;BJ2245&amp;BK2245&amp;BL2245&amp;BM2245</f>
        <v/>
      </c>
      <c r="C2245" s="77"/>
      <c r="D2245" s="77"/>
      <c r="E2245" s="77"/>
      <c r="F2245" s="77"/>
      <c r="G2245" s="77"/>
      <c r="H2245" s="77"/>
      <c r="I2245" s="77"/>
      <c r="J2245" s="77"/>
      <c r="K2245" s="77"/>
      <c r="L2245" s="77"/>
      <c r="M2245" s="77"/>
      <c r="N2245" s="77"/>
      <c r="O2245" s="77"/>
      <c r="P2245" s="77"/>
      <c r="Q2245" s="5"/>
      <c r="R2245" s="65"/>
      <c r="AN2245" s="63" t="s">
        <v>5476</v>
      </c>
      <c r="AZ2245" s="37" t="str">
        <f>IFERROR(IF(COUNTA(H2245,I2245,J2245)=3,DATE(J2245,MATCH(I2245,{"Jan";"Feb";"Mar";"Apr";"May";"Jun";"Jul";"Aug";"Sep";"Oct";"Nov";"Dec"},0),H2245),""),"")</f>
        <v/>
      </c>
      <c r="BA2245" s="37" t="str">
        <f>IF(AND(C2129="",H2243="",C2243&lt;&gt;""),"Please enter a complete visit or assessment date.  ","")</f>
        <v/>
      </c>
      <c r="BB2245" s="37" t="str">
        <f>IF(C2243="","",IF(AND(COUNTA(C2129,D2129,E2129)&gt;1,COUNTA(C2129,D2129,E2129)&lt;3),"Please enter a complete visit date.  ",IF(COUNTA(C2129,D2129,E2129)=0,"",IF(COUNTIF(AN$2:AN$7306,C2129&amp;D2129&amp;E2129)&gt;0,"","Enter a valid visit date.  "))))</f>
        <v/>
      </c>
      <c r="BC2245" s="37" t="str">
        <f>IF(AND(COUNTA(H2243,I2243,J2243)&gt;1,COUNTA(H2243,I2243,J2243)&lt;3),"Please enter a complete assessment date.  ",IF(COUNTA(H2243,I2243,J2243)=0,"",IF(COUNTIF(AN$2:AN$7306,H2243&amp;I2243&amp;J2243)&gt;0,"","Enter a valid assessment date.  ")))</f>
        <v/>
      </c>
      <c r="BD2245" s="37" t="str">
        <f t="shared" ref="BD2245" si="1100">IF(AND(C2243="",H2243&amp;I2243&amp;H2243&amp;J2243&lt;&gt;""),"Information on this lesion exists, but no evaluation result is entered.  ","")</f>
        <v/>
      </c>
      <c r="BE2245" s="37" t="str">
        <f ca="1">IF(C2243="","",IF(AZ2129="","",IF(AZ2129&gt;NOW(),"Visit date is in the future.  ","")))</f>
        <v/>
      </c>
      <c r="BF2245" s="37" t="str">
        <f t="shared" ref="BF2245" ca="1" si="1101">IF(AZ2243&lt;&gt;"",IF(AZ2243&gt;NOW(),"Assessment date is in the future.  ",""),"")</f>
        <v/>
      </c>
      <c r="BG2245" s="37" t="str">
        <f t="shared" ref="BG2245" si="1102">IF(AND(C2243&lt;&gt;"",F2243&lt;&gt;""),"The result cannot be provided if indicated as Not Done.  ","")</f>
        <v/>
      </c>
      <c r="BH2245" s="37" t="str">
        <f>IF(AZ2129="","",IF(AZ2129&lt;=AZ2123,"Visit date is not after visit or assessment dates in the prior visit.  ",""))</f>
        <v/>
      </c>
      <c r="BI2245" s="37" t="str">
        <f>IF(AZ2243&lt;&gt;"",IF(AZ2243&lt;=AZ2123,"Assessment date is not after visit or assessment dates in the prior visit.  ",""),"")</f>
        <v/>
      </c>
      <c r="BJ2245" s="37" t="str">
        <f>IF(AND(C2126="",OR(C2243&lt;&gt;"",F2243&lt;&gt;"")),"The Visit ID is missing.  ","")</f>
        <v/>
      </c>
      <c r="BK2245" s="37" t="str">
        <f>IF(AND(OR(C2243&lt;&gt;"",F2243&lt;&gt;""),C$129=""),"No V0 lesion information exists for this same lesion (if you are adding a NEW lesion, go to New Lesion section).  ","")</f>
        <v/>
      </c>
      <c r="BM2245" s="37" t="str">
        <f>IF(AND(C2243&lt;&gt;"",COUNTIF(AJ$2:AJ$21,C2126)&gt;1),"Visit ID already used.  ","")</f>
        <v/>
      </c>
      <c r="CA2245" s="37" t="e">
        <f ca="1">IF(BA2245&amp;BB2245&amp;BC2245&amp;BD2245&amp;BE2245&amp;BF2245&amp;BG2245&amp;BH2245&amp;BI2245&amp;BJ2245&amp;BK2245&amp;BL2245&amp;BM2245&amp;BN2245&amp;BO2245&amp;BP2245&amp;BQ2245&amp;BR2245&amp;BS2245&amp;BT2245&amp;BU2245&amp;#REF!&amp;BW2245&amp;BX2245&amp;BY2245&amp;BZ2245&lt;&gt;"","V14Issue","V14Clean")</f>
        <v>#REF!</v>
      </c>
      <c r="CB2245" s="65"/>
    </row>
    <row r="2246" spans="1:80" x14ac:dyDescent="0.25">
      <c r="A2246" s="50"/>
      <c r="B2246" s="77"/>
      <c r="C2246" s="77"/>
      <c r="D2246" s="77"/>
      <c r="E2246" s="77"/>
      <c r="F2246" s="77"/>
      <c r="G2246" s="77"/>
      <c r="H2246" s="77"/>
      <c r="I2246" s="77"/>
      <c r="J2246" s="77"/>
      <c r="K2246" s="77"/>
      <c r="L2246" s="77"/>
      <c r="M2246" s="77"/>
      <c r="N2246" s="77"/>
      <c r="O2246" s="77"/>
      <c r="P2246" s="77"/>
      <c r="Q2246" s="5"/>
      <c r="R2246" s="65"/>
      <c r="AN2246" s="63" t="s">
        <v>5477</v>
      </c>
      <c r="AZ2246" s="37" t="str">
        <f>IFERROR(IF(COUNTA(H2246,I2246,J2246)=3,DATE(J2246,MATCH(I2246,{"Jan";"Feb";"Mar";"Apr";"May";"Jun";"Jul";"Aug";"Sep";"Oct";"Nov";"Dec"},0),H2246),""),"")</f>
        <v/>
      </c>
      <c r="CB2246" s="65"/>
    </row>
    <row r="2247" spans="1:80" x14ac:dyDescent="0.25">
      <c r="A2247" s="50"/>
      <c r="B2247" s="50"/>
      <c r="C2247" s="50"/>
      <c r="D2247" s="50"/>
      <c r="E2247" s="50"/>
      <c r="F2247" s="50"/>
      <c r="G2247" s="50"/>
      <c r="H2247" s="12"/>
      <c r="I2247" s="5"/>
      <c r="J2247" s="5"/>
      <c r="K2247" s="5"/>
      <c r="L2247" s="50"/>
      <c r="M2247" s="50"/>
      <c r="N2247" s="50"/>
      <c r="O2247" s="50"/>
      <c r="P2247" s="50"/>
      <c r="Q2247" s="5"/>
      <c r="R2247" s="65"/>
      <c r="AN2247" s="63" t="s">
        <v>5478</v>
      </c>
      <c r="AZ2247" s="37" t="str">
        <f>IFERROR(IF(COUNTA(H2247,I2247,J2247)=3,DATE(J2247,MATCH(I2247,{"Jan";"Feb";"Mar";"Apr";"May";"Jun";"Jul";"Aug";"Sep";"Oct";"Nov";"Dec"},0),H2247),""),"")</f>
        <v/>
      </c>
      <c r="CB2247" s="65"/>
    </row>
    <row r="2248" spans="1:80" x14ac:dyDescent="0.25">
      <c r="A2248" s="50"/>
      <c r="B2248" s="50"/>
      <c r="C2248" s="50"/>
      <c r="D2248" s="50"/>
      <c r="E2248" s="50"/>
      <c r="F2248" s="50"/>
      <c r="G2248" s="50"/>
      <c r="H2248" s="12" t="s">
        <v>92</v>
      </c>
      <c r="I2248" s="5"/>
      <c r="J2248" s="5"/>
      <c r="K2248" s="5"/>
      <c r="L2248" s="50"/>
      <c r="M2248" s="50"/>
      <c r="N2248" s="50"/>
      <c r="O2248" s="50"/>
      <c r="P2248" s="50"/>
      <c r="Q2248" s="5"/>
      <c r="R2248" s="65"/>
      <c r="AN2248" s="63" t="s">
        <v>5479</v>
      </c>
      <c r="AZ2248" s="37" t="str">
        <f>IFERROR(IF(COUNTA(H2248,I2248,J2248)=3,DATE(J2248,MATCH(I2248,{"Jan";"Feb";"Mar";"Apr";"May";"Jun";"Jul";"Aug";"Sep";"Oct";"Nov";"Dec"},0),H2248),""),"")</f>
        <v/>
      </c>
      <c r="CB2248" s="65"/>
    </row>
    <row r="2249" spans="1:80" x14ac:dyDescent="0.25">
      <c r="A2249" s="50"/>
      <c r="B2249" s="5"/>
      <c r="C2249" s="7" t="s">
        <v>186</v>
      </c>
      <c r="D2249" s="7"/>
      <c r="E2249" s="7"/>
      <c r="F2249" s="7" t="s">
        <v>315</v>
      </c>
      <c r="G2249" s="5"/>
      <c r="H2249" s="7" t="s">
        <v>47</v>
      </c>
      <c r="I2249" s="7" t="s">
        <v>48</v>
      </c>
      <c r="J2249" s="7" t="s">
        <v>49</v>
      </c>
      <c r="K2249" s="5"/>
      <c r="L2249" s="50"/>
      <c r="M2249" s="50"/>
      <c r="N2249" s="50"/>
      <c r="O2249" s="50"/>
      <c r="P2249" s="50"/>
      <c r="Q2249" s="5"/>
      <c r="R2249" s="65"/>
      <c r="AN2249" s="63" t="s">
        <v>5480</v>
      </c>
      <c r="AZ2249" s="37" t="str">
        <f>IFERROR(IF(COUNTA(H2249,I2249,J2249)=3,DATE(J2249,MATCH(I2249,{"Jan";"Feb";"Mar";"Apr";"May";"Jun";"Jul";"Aug";"Sep";"Oct";"Nov";"Dec"},0),H2249),""),"")</f>
        <v/>
      </c>
      <c r="CB2249" s="65"/>
    </row>
    <row r="2250" spans="1:80" x14ac:dyDescent="0.25">
      <c r="A2250" s="50"/>
      <c r="B2250" s="39" t="str">
        <f xml:space="preserve"> C2126&amp;" Non-Target Lesion (NT9)"</f>
        <v>V14 Non-Target Lesion (NT9)</v>
      </c>
      <c r="C2250" s="74"/>
      <c r="D2250" s="75"/>
      <c r="E2250" s="5"/>
      <c r="F2250" s="17"/>
      <c r="G2250" s="5"/>
      <c r="H2250" s="32"/>
      <c r="I2250" s="32"/>
      <c r="J2250" s="32"/>
      <c r="K2250" s="5"/>
      <c r="L2250" s="50"/>
      <c r="M2250" s="50"/>
      <c r="N2250" s="50"/>
      <c r="O2250" s="50"/>
      <c r="P2250" s="50"/>
      <c r="Q2250" s="5"/>
      <c r="R2250" s="65"/>
      <c r="AN2250" s="63" t="s">
        <v>5481</v>
      </c>
      <c r="AZ2250" s="37" t="str">
        <f>IFERROR(IF(COUNTA(H2250,I2250,J2250)=3,DATE(J2250,MATCH(I2250,{"Jan";"Feb";"Mar";"Apr";"May";"Jun";"Jul";"Aug";"Sep";"Oct";"Nov";"Dec"},0),H2250),""),"")</f>
        <v/>
      </c>
      <c r="CB2250" s="65"/>
    </row>
    <row r="2251" spans="1:80" x14ac:dyDescent="0.25">
      <c r="A2251" s="50"/>
      <c r="B2251" s="8" t="s">
        <v>2324</v>
      </c>
      <c r="C2251" s="8" t="s">
        <v>2325</v>
      </c>
      <c r="D2251" s="8"/>
      <c r="E2251" s="9"/>
      <c r="F2251" s="8" t="s">
        <v>2326</v>
      </c>
      <c r="G2251" s="9"/>
      <c r="H2251" s="8" t="s">
        <v>2327</v>
      </c>
      <c r="I2251" s="8" t="s">
        <v>2328</v>
      </c>
      <c r="J2251" s="8" t="s">
        <v>2329</v>
      </c>
      <c r="K2251" s="5"/>
      <c r="L2251" s="50"/>
      <c r="M2251" s="50"/>
      <c r="N2251" s="50"/>
      <c r="O2251" s="50"/>
      <c r="P2251" s="50"/>
      <c r="Q2251" s="5"/>
      <c r="R2251" s="65"/>
      <c r="AN2251" s="63" t="s">
        <v>5482</v>
      </c>
      <c r="AZ2251" s="37" t="str">
        <f>IFERROR(IF(COUNTA(H2251,I2251,J2251)=3,DATE(J2251,MATCH(I2251,{"Jan";"Feb";"Mar";"Apr";"May";"Jun";"Jul";"Aug";"Sep";"Oct";"Nov";"Dec"},0),H2251),""),"")</f>
        <v/>
      </c>
      <c r="CB2251" s="65"/>
    </row>
    <row r="2252" spans="1:80" x14ac:dyDescent="0.25">
      <c r="A2252" s="50"/>
      <c r="B2252" s="76" t="str">
        <f ca="1">BA2252&amp;BB2252&amp;BC2252&amp;BD2252&amp;BE2252&amp;BF2252&amp;BG2252&amp;BH2252&amp;BI2252&amp;BJ2252&amp;BK2252&amp;BL2252&amp;BM2252</f>
        <v/>
      </c>
      <c r="C2252" s="77"/>
      <c r="D2252" s="77"/>
      <c r="E2252" s="77"/>
      <c r="F2252" s="77"/>
      <c r="G2252" s="77"/>
      <c r="H2252" s="77"/>
      <c r="I2252" s="77"/>
      <c r="J2252" s="77"/>
      <c r="K2252" s="77"/>
      <c r="L2252" s="77"/>
      <c r="M2252" s="77"/>
      <c r="N2252" s="77"/>
      <c r="O2252" s="77"/>
      <c r="P2252" s="77"/>
      <c r="Q2252" s="5"/>
      <c r="R2252" s="65"/>
      <c r="AN2252" s="63" t="s">
        <v>5483</v>
      </c>
      <c r="AZ2252" s="37" t="str">
        <f>IFERROR(IF(COUNTA(H2252,I2252,J2252)=3,DATE(J2252,MATCH(I2252,{"Jan";"Feb";"Mar";"Apr";"May";"Jun";"Jul";"Aug";"Sep";"Oct";"Nov";"Dec"},0),H2252),""),"")</f>
        <v/>
      </c>
      <c r="BA2252" s="37" t="str">
        <f>IF(AND(C2129="",H2250="",C2250&lt;&gt;""),"Please enter a complete visit or assessment date.  ","")</f>
        <v/>
      </c>
      <c r="BB2252" s="37" t="str">
        <f>IF(C2250="","",IF(AND(COUNTA(C2129,D2129,E2129)&gt;1,COUNTA(C2129,D2129,E2129)&lt;3),"Please enter a complete visit date.  ",IF(COUNTA(C2129,D2129,E2129)=0,"",IF(COUNTIF(AN$2:AN$7306,C2129&amp;D2129&amp;E2129)&gt;0,"","Enter a valid visit date.  "))))</f>
        <v/>
      </c>
      <c r="BC2252" s="37" t="str">
        <f>IF(AND(COUNTA(H2250,I2250,J2250)&gt;1,COUNTA(H2250,I2250,J2250)&lt;3),"Please enter a complete assessment date.  ",IF(COUNTA(H2250,I2250,J2250)=0,"",IF(COUNTIF(AN$2:AN$7306,H2250&amp;I2250&amp;J2250)&gt;0,"","Enter a valid assessment date.  ")))</f>
        <v/>
      </c>
      <c r="BD2252" s="37" t="str">
        <f t="shared" ref="BD2252" si="1103">IF(AND(C2250="",H2250&amp;I2250&amp;H2250&amp;J2250&lt;&gt;""),"Information on this lesion exists, but no evaluation result is entered.  ","")</f>
        <v/>
      </c>
      <c r="BE2252" s="37" t="str">
        <f ca="1">IF(C2250="","",IF(AZ2129="","",IF(AZ2129&gt;NOW(),"Visit date is in the future.  ","")))</f>
        <v/>
      </c>
      <c r="BF2252" s="37" t="str">
        <f t="shared" ref="BF2252" ca="1" si="1104">IF(AZ2250&lt;&gt;"",IF(AZ2250&gt;NOW(),"Assessment date is in the future.  ",""),"")</f>
        <v/>
      </c>
      <c r="BG2252" s="37" t="str">
        <f t="shared" ref="BG2252" si="1105">IF(AND(C2250&lt;&gt;"",F2250&lt;&gt;""),"The result cannot be provided if indicated as Not Done.  ","")</f>
        <v/>
      </c>
      <c r="BH2252" s="37" t="str">
        <f>IF(AZ2129="","",IF(AZ2129&lt;=AZ2123,"Visit date is not after visit or assessment dates in the prior visit.  ",""))</f>
        <v/>
      </c>
      <c r="BI2252" s="37" t="str">
        <f>IF(AZ2250&lt;&gt;"",IF(AZ2250&lt;=AZ2123,"Assessment date is not after visit or assessment dates in the prior visit.  ",""),"")</f>
        <v/>
      </c>
      <c r="BJ2252" s="37" t="str">
        <f>IF(AND(C2126="",OR(C2250&lt;&gt;"",F2250&lt;&gt;"")),"The Visit ID is missing.  ","")</f>
        <v/>
      </c>
      <c r="BK2252" s="37" t="str">
        <f>IF(AND(OR(C2250&lt;&gt;"",F2250&lt;&gt;""),C$136=""),"No V0 lesion information exists for this same lesion (if you are adding a NEW lesion, go to New Lesion section).  ","")</f>
        <v/>
      </c>
      <c r="BM2252" s="37" t="str">
        <f>IF(AND(C2250&lt;&gt;"",COUNTIF(AJ$2:AJ$21,C2126)&gt;1),"Visit ID already used.  ","")</f>
        <v/>
      </c>
      <c r="CA2252" s="37" t="e">
        <f ca="1">IF(BA2252&amp;BB2252&amp;BC2252&amp;BD2252&amp;BE2252&amp;BF2252&amp;BG2252&amp;BH2252&amp;BI2252&amp;BJ2252&amp;BK2252&amp;BL2252&amp;BM2252&amp;BN2252&amp;BO2252&amp;BP2252&amp;BQ2252&amp;BR2252&amp;BS2252&amp;BT2252&amp;BU2252&amp;#REF!&amp;BW2252&amp;BX2252&amp;BY2252&amp;BZ2252&lt;&gt;"","V14Issue","V14Clean")</f>
        <v>#REF!</v>
      </c>
      <c r="CB2252" s="65"/>
    </row>
    <row r="2253" spans="1:80" x14ac:dyDescent="0.25">
      <c r="A2253" s="50"/>
      <c r="B2253" s="77"/>
      <c r="C2253" s="77"/>
      <c r="D2253" s="77"/>
      <c r="E2253" s="77"/>
      <c r="F2253" s="77"/>
      <c r="G2253" s="77"/>
      <c r="H2253" s="77"/>
      <c r="I2253" s="77"/>
      <c r="J2253" s="77"/>
      <c r="K2253" s="77"/>
      <c r="L2253" s="77"/>
      <c r="M2253" s="77"/>
      <c r="N2253" s="77"/>
      <c r="O2253" s="77"/>
      <c r="P2253" s="77"/>
      <c r="Q2253" s="5"/>
      <c r="R2253" s="65"/>
      <c r="AN2253" s="63" t="s">
        <v>5484</v>
      </c>
      <c r="AZ2253" s="37" t="str">
        <f>IFERROR(IF(COUNTA(H2253,I2253,J2253)=3,DATE(J2253,MATCH(I2253,{"Jan";"Feb";"Mar";"Apr";"May";"Jun";"Jul";"Aug";"Sep";"Oct";"Nov";"Dec"},0),H2253),""),"")</f>
        <v/>
      </c>
      <c r="CB2253" s="65"/>
    </row>
    <row r="2254" spans="1:80" x14ac:dyDescent="0.25">
      <c r="A2254" s="50"/>
      <c r="B2254" s="50"/>
      <c r="C2254" s="50"/>
      <c r="D2254" s="50"/>
      <c r="E2254" s="50"/>
      <c r="F2254" s="50"/>
      <c r="G2254" s="50"/>
      <c r="H2254" s="12"/>
      <c r="I2254" s="5"/>
      <c r="J2254" s="5"/>
      <c r="K2254" s="5"/>
      <c r="L2254" s="50"/>
      <c r="M2254" s="50"/>
      <c r="N2254" s="50"/>
      <c r="O2254" s="50"/>
      <c r="P2254" s="50"/>
      <c r="Q2254" s="5"/>
      <c r="R2254" s="65"/>
      <c r="AN2254" s="63" t="s">
        <v>5485</v>
      </c>
      <c r="AZ2254" s="37" t="str">
        <f>IFERROR(IF(COUNTA(H2254,I2254,J2254)=3,DATE(J2254,MATCH(I2254,{"Jan";"Feb";"Mar";"Apr";"May";"Jun";"Jul";"Aug";"Sep";"Oct";"Nov";"Dec"},0),H2254),""),"")</f>
        <v/>
      </c>
      <c r="CB2254" s="65"/>
    </row>
    <row r="2255" spans="1:80" x14ac:dyDescent="0.25">
      <c r="A2255" s="50"/>
      <c r="B2255" s="50"/>
      <c r="C2255" s="50"/>
      <c r="D2255" s="50"/>
      <c r="E2255" s="50"/>
      <c r="F2255" s="50"/>
      <c r="G2255" s="50"/>
      <c r="H2255" s="12" t="s">
        <v>92</v>
      </c>
      <c r="I2255" s="5"/>
      <c r="J2255" s="5"/>
      <c r="K2255" s="5"/>
      <c r="L2255" s="50"/>
      <c r="M2255" s="50"/>
      <c r="N2255" s="50"/>
      <c r="O2255" s="50"/>
      <c r="P2255" s="50"/>
      <c r="Q2255" s="5"/>
      <c r="R2255" s="65"/>
      <c r="AN2255" s="63" t="s">
        <v>5486</v>
      </c>
      <c r="AZ2255" s="37" t="str">
        <f>IFERROR(IF(COUNTA(H2255,I2255,J2255)=3,DATE(J2255,MATCH(I2255,{"Jan";"Feb";"Mar";"Apr";"May";"Jun";"Jul";"Aug";"Sep";"Oct";"Nov";"Dec"},0),H2255),""),"")</f>
        <v/>
      </c>
      <c r="CB2255" s="65"/>
    </row>
    <row r="2256" spans="1:80" x14ac:dyDescent="0.25">
      <c r="A2256" s="50"/>
      <c r="B2256" s="5"/>
      <c r="C2256" s="7" t="s">
        <v>186</v>
      </c>
      <c r="D2256" s="7"/>
      <c r="E2256" s="7"/>
      <c r="F2256" s="7" t="s">
        <v>315</v>
      </c>
      <c r="G2256" s="5"/>
      <c r="H2256" s="7" t="s">
        <v>47</v>
      </c>
      <c r="I2256" s="7" t="s">
        <v>48</v>
      </c>
      <c r="J2256" s="7" t="s">
        <v>49</v>
      </c>
      <c r="K2256" s="5"/>
      <c r="L2256" s="50"/>
      <c r="M2256" s="50"/>
      <c r="N2256" s="50"/>
      <c r="O2256" s="5"/>
      <c r="P2256" s="5"/>
      <c r="Q2256" s="5"/>
      <c r="R2256" s="65"/>
      <c r="AN2256" s="63" t="s">
        <v>5487</v>
      </c>
      <c r="AZ2256" s="37" t="str">
        <f>IFERROR(IF(COUNTA(H2256,I2256,J2256)=3,DATE(J2256,MATCH(I2256,{"Jan";"Feb";"Mar";"Apr";"May";"Jun";"Jul";"Aug";"Sep";"Oct";"Nov";"Dec"},0),H2256),""),"")</f>
        <v/>
      </c>
      <c r="CB2256" s="65"/>
    </row>
    <row r="2257" spans="1:80" x14ac:dyDescent="0.25">
      <c r="A2257" s="50"/>
      <c r="B2257" s="39" t="str">
        <f xml:space="preserve"> C2126&amp;" Non-Target Lesion (NT10)"</f>
        <v>V14 Non-Target Lesion (NT10)</v>
      </c>
      <c r="C2257" s="74"/>
      <c r="D2257" s="75"/>
      <c r="E2257" s="5"/>
      <c r="F2257" s="17"/>
      <c r="G2257" s="5"/>
      <c r="H2257" s="32"/>
      <c r="I2257" s="32"/>
      <c r="J2257" s="32"/>
      <c r="K2257" s="5"/>
      <c r="L2257" s="50"/>
      <c r="M2257" s="50"/>
      <c r="N2257" s="50"/>
      <c r="O2257" s="5"/>
      <c r="P2257" s="5"/>
      <c r="Q2257" s="5"/>
      <c r="R2257" s="65"/>
      <c r="AN2257" s="63" t="s">
        <v>5488</v>
      </c>
      <c r="AZ2257" s="37" t="str">
        <f>IFERROR(IF(COUNTA(H2257,I2257,J2257)=3,DATE(J2257,MATCH(I2257,{"Jan";"Feb";"Mar";"Apr";"May";"Jun";"Jul";"Aug";"Sep";"Oct";"Nov";"Dec"},0),H2257),""),"")</f>
        <v/>
      </c>
      <c r="CB2257" s="65"/>
    </row>
    <row r="2258" spans="1:80" x14ac:dyDescent="0.25">
      <c r="A2258" s="50"/>
      <c r="B2258" s="8" t="s">
        <v>2330</v>
      </c>
      <c r="C2258" s="8" t="s">
        <v>2331</v>
      </c>
      <c r="D2258" s="8"/>
      <c r="E2258" s="9"/>
      <c r="F2258" s="8" t="s">
        <v>2332</v>
      </c>
      <c r="G2258" s="9"/>
      <c r="H2258" s="8" t="s">
        <v>2333</v>
      </c>
      <c r="I2258" s="8" t="s">
        <v>2334</v>
      </c>
      <c r="J2258" s="8" t="s">
        <v>2335</v>
      </c>
      <c r="K2258" s="5"/>
      <c r="L2258" s="50"/>
      <c r="M2258" s="50"/>
      <c r="N2258" s="50"/>
      <c r="O2258" s="5"/>
      <c r="P2258" s="5"/>
      <c r="Q2258" s="5"/>
      <c r="R2258" s="65"/>
      <c r="AN2258" s="63" t="s">
        <v>5489</v>
      </c>
      <c r="AZ2258" s="37" t="str">
        <f>IFERROR(IF(COUNTA(H2258,I2258,J2258)=3,DATE(J2258,MATCH(I2258,{"Jan";"Feb";"Mar";"Apr";"May";"Jun";"Jul";"Aug";"Sep";"Oct";"Nov";"Dec"},0),H2258),""),"")</f>
        <v/>
      </c>
      <c r="CB2258" s="65"/>
    </row>
    <row r="2259" spans="1:80" x14ac:dyDescent="0.25">
      <c r="A2259" s="50"/>
      <c r="B2259" s="76" t="str">
        <f ca="1">BA2259&amp;BB2259&amp;BC2259&amp;BD2259&amp;BE2259&amp;BF2259&amp;BG2259&amp;BH2259&amp;BI2259&amp;BJ2259&amp;BK2259&amp;BL2259&amp;BM2259</f>
        <v/>
      </c>
      <c r="C2259" s="77"/>
      <c r="D2259" s="77"/>
      <c r="E2259" s="77"/>
      <c r="F2259" s="77"/>
      <c r="G2259" s="77"/>
      <c r="H2259" s="77"/>
      <c r="I2259" s="77"/>
      <c r="J2259" s="77"/>
      <c r="K2259" s="77"/>
      <c r="L2259" s="77"/>
      <c r="M2259" s="77"/>
      <c r="N2259" s="77"/>
      <c r="O2259" s="77"/>
      <c r="P2259" s="77"/>
      <c r="Q2259" s="5"/>
      <c r="R2259" s="65"/>
      <c r="AN2259" s="63" t="s">
        <v>5490</v>
      </c>
      <c r="AZ2259" s="37" t="str">
        <f>IFERROR(IF(COUNTA(H2259,I2259,J2259)=3,DATE(J2259,MATCH(I2259,{"Jan";"Feb";"Mar";"Apr";"May";"Jun";"Jul";"Aug";"Sep";"Oct";"Nov";"Dec"},0),H2259),""),"")</f>
        <v/>
      </c>
      <c r="BA2259" s="37" t="str">
        <f>IF(AND(C2129="",H2257="",C2257&lt;&gt;""),"Please enter a complete visit or assessment date.  ","")</f>
        <v/>
      </c>
      <c r="BB2259" s="37" t="str">
        <f>IF(C2257="","",IF(AND(COUNTA(C2129,D2129,E2129)&gt;1,COUNTA(C2129,D2129,E2129)&lt;3),"Please enter a complete visit date.  ",IF(COUNTA(C2129,D2129,E2129)=0,"",IF(COUNTIF(AN$2:AN$7306,C2129&amp;D2129&amp;E2129)&gt;0,"","Enter a valid visit date.  "))))</f>
        <v/>
      </c>
      <c r="BC2259" s="37" t="str">
        <f>IF(AND(COUNTA(H2257,I2257,J2257)&gt;1,COUNTA(H2257,I2257,J2257)&lt;3),"Please enter a complete assessment date.  ",IF(COUNTA(H2257,I2257,J2257)=0,"",IF(COUNTIF(AN$2:AN$7306,H2257&amp;I2257&amp;J2257)&gt;0,"","Enter a valid assessment date.  ")))</f>
        <v/>
      </c>
      <c r="BD2259" s="37" t="str">
        <f t="shared" ref="BD2259" si="1106">IF(AND(C2257="",H2257&amp;I2257&amp;H2257&amp;J2257&lt;&gt;""),"Information on this lesion exists, but no evaluation result is entered.  ","")</f>
        <v/>
      </c>
      <c r="BE2259" s="37" t="str">
        <f ca="1">IF(C2257="","",IF(AZ2129="","",IF(AZ2129&gt;NOW(),"Visit date is in the future.  ","")))</f>
        <v/>
      </c>
      <c r="BF2259" s="37" t="str">
        <f t="shared" ref="BF2259" ca="1" si="1107">IF(AZ2257&lt;&gt;"",IF(AZ2257&gt;NOW(),"Assessment date is in the future.  ",""),"")</f>
        <v/>
      </c>
      <c r="BG2259" s="37" t="str">
        <f t="shared" ref="BG2259" si="1108">IF(AND(C2257&lt;&gt;"",F2257&lt;&gt;""),"The result cannot be provided if indicated as Not Done.  ","")</f>
        <v/>
      </c>
      <c r="BH2259" s="37" t="str">
        <f>IF(AZ2129="","",IF(AZ2129&lt;=AZ2123,"Visit date is not after visit or assessment dates in the prior visit.  ",""))</f>
        <v/>
      </c>
      <c r="BI2259" s="37" t="str">
        <f>IF(AZ2257&lt;&gt;"",IF(AZ2257&lt;=AZ2123,"Assessment date is not after visit or assessment dates in the prior visit.  ",""),"")</f>
        <v/>
      </c>
      <c r="BJ2259" s="37" t="str">
        <f>IF(AND(C2126="",OR(C2257&lt;&gt;"",F2257&lt;&gt;"")),"The Visit ID is missing.  ","")</f>
        <v/>
      </c>
      <c r="BK2259" s="37" t="str">
        <f>IF(AND(OR(C2257&lt;&gt;"",F2257&lt;&gt;""),C$143=""),"No V0 lesion information exists for this same lesion (if you are adding a NEW lesion, go to New Lesion section).  ","")</f>
        <v/>
      </c>
      <c r="BM2259" s="37" t="str">
        <f>IF(AND(C2257&lt;&gt;"",COUNTIF(AJ$2:AJ$21,C2126)&gt;1),"Visit ID already used.  ","")</f>
        <v/>
      </c>
      <c r="CA2259" s="37" t="e">
        <f ca="1">IF(BA2259&amp;BB2259&amp;BC2259&amp;BD2259&amp;BE2259&amp;BF2259&amp;BG2259&amp;BH2259&amp;BI2259&amp;BJ2259&amp;BK2259&amp;BL2259&amp;BM2259&amp;BN2259&amp;BO2259&amp;BP2259&amp;BQ2259&amp;BR2259&amp;BS2259&amp;BT2259&amp;BU2259&amp;#REF!&amp;BW2259&amp;BX2259&amp;BY2259&amp;BZ2259&lt;&gt;"","V14Issue","V14Clean")</f>
        <v>#REF!</v>
      </c>
      <c r="CB2259" s="65"/>
    </row>
    <row r="2260" spans="1:80" x14ac:dyDescent="0.25">
      <c r="A2260" s="50"/>
      <c r="B2260" s="77"/>
      <c r="C2260" s="77"/>
      <c r="D2260" s="77"/>
      <c r="E2260" s="77"/>
      <c r="F2260" s="77"/>
      <c r="G2260" s="77"/>
      <c r="H2260" s="77"/>
      <c r="I2260" s="77"/>
      <c r="J2260" s="77"/>
      <c r="K2260" s="77"/>
      <c r="L2260" s="77"/>
      <c r="M2260" s="77"/>
      <c r="N2260" s="77"/>
      <c r="O2260" s="77"/>
      <c r="P2260" s="77"/>
      <c r="Q2260" s="5"/>
      <c r="R2260" s="65"/>
      <c r="AN2260" s="63" t="s">
        <v>5491</v>
      </c>
      <c r="AZ2260" s="37" t="str">
        <f>IFERROR(IF(COUNTA(H2260,I2260,J2260)=3,DATE(J2260,MATCH(I2260,{"Jan";"Feb";"Mar";"Apr";"May";"Jun";"Jul";"Aug";"Sep";"Oct";"Nov";"Dec"},0),H2260),""),"")</f>
        <v/>
      </c>
      <c r="CB2260" s="65"/>
    </row>
    <row r="2261" spans="1:80" x14ac:dyDescent="0.25">
      <c r="A2261" s="50"/>
      <c r="B2261" s="50"/>
      <c r="C2261" s="18"/>
      <c r="D2261" s="18"/>
      <c r="E2261" s="18"/>
      <c r="F2261" s="18"/>
      <c r="G2261" s="18"/>
      <c r="H2261" s="18"/>
      <c r="I2261" s="18"/>
      <c r="J2261" s="50"/>
      <c r="K2261" s="50"/>
      <c r="L2261" s="50"/>
      <c r="M2261" s="50"/>
      <c r="N2261" s="50"/>
      <c r="O2261" s="50"/>
      <c r="P2261" s="50"/>
      <c r="Q2261" s="5"/>
      <c r="R2261" s="65"/>
      <c r="AN2261" s="63" t="s">
        <v>5492</v>
      </c>
      <c r="AZ2261" s="37" t="str">
        <f>IFERROR(IF(COUNTA(H2261,I2261,J2261)=3,DATE(J2261,MATCH(I2261,{"Jan";"Feb";"Mar";"Apr";"May";"Jun";"Jul";"Aug";"Sep";"Oct";"Nov";"Dec"},0),H2261),""),"")</f>
        <v/>
      </c>
      <c r="CB2261" s="65"/>
    </row>
    <row r="2262" spans="1:80" ht="29.25" customHeight="1" x14ac:dyDescent="0.35">
      <c r="A2262" s="50"/>
      <c r="B2262" s="78" t="s">
        <v>10538</v>
      </c>
      <c r="C2262" s="78"/>
      <c r="D2262" s="78"/>
      <c r="E2262" s="78"/>
      <c r="F2262" s="78"/>
      <c r="G2262" s="78"/>
      <c r="H2262" s="78"/>
      <c r="I2262" s="50"/>
      <c r="J2262" s="50"/>
      <c r="K2262" s="50"/>
      <c r="L2262" s="50"/>
      <c r="M2262" s="50"/>
      <c r="N2262" s="50"/>
      <c r="O2262" s="50"/>
      <c r="P2262" s="50"/>
      <c r="Q2262" s="5"/>
      <c r="R2262" s="65"/>
      <c r="AN2262" s="63" t="s">
        <v>5493</v>
      </c>
      <c r="AZ2262" s="37" t="str">
        <f>IFERROR(IF(COUNTA(H2262,I2262,J2262)=3,DATE(J2262,MATCH(I2262,{"Jan";"Feb";"Mar";"Apr";"May";"Jun";"Jul";"Aug";"Sep";"Oct";"Nov";"Dec"},0),H2262),""),"")</f>
        <v/>
      </c>
      <c r="CB2262" s="65"/>
    </row>
    <row r="2263" spans="1:80" ht="12" customHeight="1" x14ac:dyDescent="0.25">
      <c r="A2263" s="50"/>
      <c r="B2263" s="50"/>
      <c r="C2263" s="18"/>
      <c r="D2263" s="18"/>
      <c r="E2263" s="18"/>
      <c r="F2263" s="18"/>
      <c r="G2263" s="18"/>
      <c r="H2263" s="18"/>
      <c r="I2263" s="18"/>
      <c r="J2263" s="50"/>
      <c r="K2263" s="50"/>
      <c r="L2263" s="50"/>
      <c r="M2263" s="50"/>
      <c r="N2263" s="50"/>
      <c r="O2263" s="50"/>
      <c r="P2263" s="50"/>
      <c r="Q2263" s="5"/>
      <c r="R2263" s="65"/>
      <c r="AN2263" s="63" t="s">
        <v>5494</v>
      </c>
      <c r="AZ2263" s="37" t="str">
        <f>IFERROR(IF(COUNTA(H2263,I2263,J2263)=3,DATE(J2263,MATCH(I2263,{"Jan";"Feb";"Mar";"Apr";"May";"Jun";"Jul";"Aug";"Sep";"Oct";"Nov";"Dec"},0),H2263),""),"")</f>
        <v/>
      </c>
      <c r="CB2263" s="65"/>
    </row>
    <row r="2264" spans="1:80" x14ac:dyDescent="0.25">
      <c r="A2264" s="50"/>
      <c r="B2264" s="49"/>
      <c r="C2264" s="50"/>
      <c r="D2264" s="50"/>
      <c r="E2264" s="5"/>
      <c r="F2264" s="5"/>
      <c r="G2264" s="50"/>
      <c r="H2264" s="12" t="s">
        <v>92</v>
      </c>
      <c r="I2264" s="5"/>
      <c r="J2264" s="5"/>
      <c r="K2264" s="50"/>
      <c r="L2264" s="50"/>
      <c r="M2264" s="50"/>
      <c r="N2264" s="50"/>
      <c r="O2264" s="50"/>
      <c r="P2264" s="50"/>
      <c r="Q2264" s="5"/>
      <c r="R2264" s="65"/>
      <c r="AN2264" s="63" t="s">
        <v>5495</v>
      </c>
      <c r="AZ2264" s="37" t="str">
        <f>IFERROR(IF(COUNTA(H2264,I2264,J2264)=3,DATE(J2264,MATCH(I2264,{"Jan";"Feb";"Mar";"Apr";"May";"Jun";"Jul";"Aug";"Sep";"Oct";"Nov";"Dec"},0),H2264),""),"")</f>
        <v/>
      </c>
      <c r="CB2264" s="65"/>
    </row>
    <row r="2265" spans="1:80" ht="16.5" thickBot="1" x14ac:dyDescent="0.3">
      <c r="A2265" s="50"/>
      <c r="B2265" s="68" t="str">
        <f>C2126&amp;" TARGET TIMEPOINT RESPONSE:"</f>
        <v>V14 TARGET TIMEPOINT RESPONSE:</v>
      </c>
      <c r="C2265" s="69"/>
      <c r="D2265" s="50"/>
      <c r="E2265" s="5"/>
      <c r="F2265" s="5"/>
      <c r="G2265" s="5"/>
      <c r="H2265" s="7" t="s">
        <v>47</v>
      </c>
      <c r="I2265" s="7" t="s">
        <v>48</v>
      </c>
      <c r="J2265" s="7" t="s">
        <v>49</v>
      </c>
      <c r="K2265" s="50"/>
      <c r="L2265" s="50"/>
      <c r="M2265" s="50"/>
      <c r="N2265" s="50"/>
      <c r="O2265" s="50"/>
      <c r="P2265" s="50"/>
      <c r="Q2265" s="50"/>
      <c r="R2265" s="65"/>
      <c r="S2265" s="67"/>
      <c r="T2265" s="67"/>
      <c r="U2265" s="67"/>
      <c r="V2265" s="67"/>
      <c r="W2265" s="67"/>
      <c r="X2265" s="67"/>
      <c r="Y2265" s="67"/>
      <c r="Z2265" s="67"/>
      <c r="AA2265" s="67"/>
      <c r="AB2265" s="67"/>
      <c r="AC2265" s="67"/>
      <c r="AD2265" s="67"/>
      <c r="AE2265" s="67"/>
      <c r="AF2265" s="67"/>
      <c r="AG2265" s="67"/>
      <c r="AH2265" s="67"/>
      <c r="AI2265" s="67"/>
      <c r="AK2265" s="67"/>
      <c r="AL2265" s="67"/>
      <c r="AM2265" s="67"/>
      <c r="AN2265" s="63" t="s">
        <v>5496</v>
      </c>
      <c r="AO2265" s="67"/>
      <c r="AP2265" s="67"/>
      <c r="AQ2265" s="67"/>
      <c r="AR2265" s="67"/>
      <c r="AS2265" s="67"/>
      <c r="AT2265" s="67"/>
      <c r="AU2265" s="67"/>
      <c r="AV2265" s="67"/>
      <c r="AW2265" s="67"/>
      <c r="AX2265" s="67"/>
      <c r="AY2265" s="67"/>
      <c r="AZ2265" s="37" t="str">
        <f>IFERROR(IF(COUNTA(H2265,I2265,J2265)=3,DATE(J2265,MATCH(I2265,{"Jan";"Feb";"Mar";"Apr";"May";"Jun";"Jul";"Aug";"Sep";"Oct";"Nov";"Dec"},0),H2265),""),"")</f>
        <v/>
      </c>
      <c r="BA2265" s="67"/>
      <c r="BB2265" s="67"/>
      <c r="CB2265" s="65"/>
    </row>
    <row r="2266" spans="1:80" ht="15.75" thickBot="1" x14ac:dyDescent="0.3">
      <c r="A2266" s="50"/>
      <c r="B2266" s="70"/>
      <c r="C2266" s="79"/>
      <c r="D2266" s="50"/>
      <c r="E2266" s="5"/>
      <c r="F2266" s="5"/>
      <c r="G2266" s="5"/>
      <c r="H2266" s="32"/>
      <c r="I2266" s="32"/>
      <c r="J2266" s="32"/>
      <c r="K2266" s="50"/>
      <c r="L2266" s="72" t="str">
        <f ca="1">BA2266&amp;BB2266&amp;BC2266&amp;BD2266&amp;BE2266&amp;BF2266&amp;BG2266&amp;BH2266&amp;BI2266&amp;BJ2266&amp;BK2266</f>
        <v/>
      </c>
      <c r="M2266" s="73"/>
      <c r="N2266" s="73"/>
      <c r="O2266" s="73"/>
      <c r="P2266" s="73"/>
      <c r="Q2266" s="50"/>
      <c r="R2266" s="65"/>
      <c r="S2266" s="67"/>
      <c r="T2266" s="67"/>
      <c r="U2266" s="67"/>
      <c r="V2266" s="67"/>
      <c r="W2266" s="67"/>
      <c r="X2266" s="67"/>
      <c r="Y2266" s="67"/>
      <c r="Z2266" s="67"/>
      <c r="AA2266" s="67"/>
      <c r="AB2266" s="67"/>
      <c r="AC2266" s="67"/>
      <c r="AD2266" s="67"/>
      <c r="AE2266" s="67"/>
      <c r="AF2266" s="67"/>
      <c r="AG2266" s="67"/>
      <c r="AH2266" s="67"/>
      <c r="AI2266" s="67"/>
      <c r="AK2266" s="67"/>
      <c r="AL2266" s="67"/>
      <c r="AM2266" s="67"/>
      <c r="AN2266" s="63" t="s">
        <v>5497</v>
      </c>
      <c r="AO2266" s="67"/>
      <c r="AP2266" s="67"/>
      <c r="AQ2266" s="67"/>
      <c r="AR2266" s="67"/>
      <c r="AS2266" s="67"/>
      <c r="AT2266" s="67"/>
      <c r="AU2266" s="67"/>
      <c r="AV2266" s="67"/>
      <c r="AW2266" s="67"/>
      <c r="AX2266" s="67"/>
      <c r="AY2266" s="67"/>
      <c r="AZ2266" s="37" t="str">
        <f>IFERROR(IF(COUNTA(H2266,I2266,J2266)=3,DATE(J2266,MATCH(I2266,{"Jan";"Feb";"Mar";"Apr";"May";"Jun";"Jul";"Aug";"Sep";"Oct";"Nov";"Dec"},0),H2266),""),"")</f>
        <v/>
      </c>
      <c r="BA2266" s="37" t="str">
        <f>IF(AND(C2129="",H2266="",B2266&lt;&gt;""),"Please enter a complete visit or assessment date.  ","")</f>
        <v/>
      </c>
      <c r="BB2266" s="37" t="str">
        <f>IF(B2266="","",IF(AND(COUNTA(C2129,D2129,E2129)&gt;1,COUNTA(C2129,D2129,E2129)&lt;3),"Please enter a complete visit date.  ",IF(COUNTA(C2129,D2129,E2129)=0,"",IF(COUNTIF(AN$2:AN$7306,C2129&amp;D2129&amp;E2129)&gt;0,"","Enter a valid visit date.  "))))</f>
        <v/>
      </c>
      <c r="BC2266" s="37" t="str">
        <f>IF(AND(COUNTA(H2266,I2266,J2266)&gt;1,COUNTA(H2266,I2266,J2266)&lt;3),"Please enter a complete assessment date.  ",IF(COUNTA(H2266,I2266,J2266)=0,"",IF(COUNTIF(AN$2:AN$7306,H2266&amp;I2266&amp;J2266)&gt;0,"","Enter a valid assessment date.  ")))</f>
        <v/>
      </c>
      <c r="BD2266" s="37" t="str">
        <f>IF(AND(B2266="",H2266&amp;I2266&amp;J2266&lt;&gt;""),"Assessment date entered, but no response is entered.  ","")</f>
        <v/>
      </c>
      <c r="BE2266" s="37" t="str">
        <f ca="1">IF(B2266="","",IF(AZ2129="","",IF(AZ2129&gt;NOW(),"Visit date is in the future.  ","")))</f>
        <v/>
      </c>
      <c r="BF2266" s="37" t="str">
        <f ca="1">IF(AZ2266&lt;&gt;"",IF(AZ2266&gt;NOW(),"Assessment date is in the future.  ",""),"")</f>
        <v/>
      </c>
      <c r="BG2266" s="37" t="str">
        <f>IF(AND(B2266&lt;&gt;"",F2266&lt;&gt;""),"The response cannot be provided if indicated as Not Done.  ","")</f>
        <v/>
      </c>
      <c r="BH2266" s="37" t="str">
        <f>IF(AZ2129="","",IF(AZ2129&lt;=AZ2123,"Visit date is not after visit or assessment dates in the prior visit.  ",""))</f>
        <v/>
      </c>
      <c r="BI2266" s="37" t="str">
        <f>IF(AZ2266&lt;&gt;"",IF(AZ2266&lt;=AZ2123,"Assessment date is not after visit or assessment dates in the prior visit.  ",""),"")</f>
        <v/>
      </c>
      <c r="BJ2266" s="37" t="str">
        <f>IF(AND(C2126="",B2266&lt;&gt;""),"The Visit ID is missing.  ","")</f>
        <v/>
      </c>
      <c r="CA2266" s="37" t="e">
        <f ca="1">IF(BA2266&amp;BB2266&amp;BC2266&amp;BD2266&amp;BE2266&amp;BF2266&amp;BG2266&amp;BH2266&amp;BI2266&amp;BJ2266&amp;BK2266&amp;BL2266&amp;BM2266&amp;BN2266&amp;BO2266&amp;BP2266&amp;BQ2266&amp;BR2266&amp;BS2266&amp;BT2266&amp;BU2266&amp;#REF!&amp;BW2266&amp;BX2266&amp;BY2266&amp;BZ2266&lt;&gt;"","V14Issue","V14Clean")</f>
        <v>#REF!</v>
      </c>
      <c r="CB2266" s="65"/>
    </row>
    <row r="2267" spans="1:80" x14ac:dyDescent="0.25">
      <c r="A2267" s="50"/>
      <c r="B2267" s="8" t="s">
        <v>2336</v>
      </c>
      <c r="C2267" s="50"/>
      <c r="D2267" s="50"/>
      <c r="E2267" s="5"/>
      <c r="F2267" s="5"/>
      <c r="G2267" s="9"/>
      <c r="H2267" s="8" t="s">
        <v>2337</v>
      </c>
      <c r="I2267" s="8" t="s">
        <v>2338</v>
      </c>
      <c r="J2267" s="8" t="s">
        <v>2339</v>
      </c>
      <c r="K2267" s="50"/>
      <c r="L2267" s="73"/>
      <c r="M2267" s="73"/>
      <c r="N2267" s="73"/>
      <c r="O2267" s="73"/>
      <c r="P2267" s="73"/>
      <c r="Q2267" s="50"/>
      <c r="R2267" s="65"/>
      <c r="S2267" s="67"/>
      <c r="T2267" s="67"/>
      <c r="U2267" s="67"/>
      <c r="V2267" s="67"/>
      <c r="W2267" s="67"/>
      <c r="X2267" s="67"/>
      <c r="Y2267" s="67"/>
      <c r="Z2267" s="67"/>
      <c r="AA2267" s="67"/>
      <c r="AB2267" s="67"/>
      <c r="AC2267" s="67"/>
      <c r="AD2267" s="67"/>
      <c r="AE2267" s="67"/>
      <c r="AF2267" s="67"/>
      <c r="AG2267" s="67"/>
      <c r="AH2267" s="67"/>
      <c r="AI2267" s="67"/>
      <c r="AK2267" s="67"/>
      <c r="AL2267" s="67"/>
      <c r="AM2267" s="67"/>
      <c r="AN2267" s="63" t="s">
        <v>5498</v>
      </c>
      <c r="AO2267" s="67"/>
      <c r="AP2267" s="67"/>
      <c r="AQ2267" s="67"/>
      <c r="AR2267" s="67"/>
      <c r="AS2267" s="67"/>
      <c r="AT2267" s="67"/>
      <c r="AU2267" s="67"/>
      <c r="AV2267" s="67"/>
      <c r="AW2267" s="67"/>
      <c r="AX2267" s="67"/>
      <c r="AY2267" s="67"/>
      <c r="AZ2267" s="37" t="str">
        <f>IFERROR(IF(COUNTA(H2267,I2267,J2267)=3,DATE(J2267,MATCH(I2267,{"Jan";"Feb";"Mar";"Apr";"May";"Jun";"Jul";"Aug";"Sep";"Oct";"Nov";"Dec"},0),H2267),""),"")</f>
        <v/>
      </c>
      <c r="BA2267" s="67"/>
      <c r="BB2267" s="67"/>
      <c r="CB2267" s="65"/>
    </row>
    <row r="2268" spans="1:80" x14ac:dyDescent="0.25">
      <c r="A2268" s="50"/>
      <c r="B2268" s="50"/>
      <c r="C2268" s="50"/>
      <c r="D2268" s="50"/>
      <c r="E2268" s="5"/>
      <c r="F2268" s="5"/>
      <c r="G2268" s="50"/>
      <c r="H2268" s="12" t="s">
        <v>92</v>
      </c>
      <c r="I2268" s="5"/>
      <c r="J2268" s="5"/>
      <c r="K2268" s="50"/>
      <c r="L2268" s="50"/>
      <c r="M2268" s="50"/>
      <c r="N2268" s="50"/>
      <c r="O2268" s="50"/>
      <c r="P2268" s="50"/>
      <c r="Q2268" s="50"/>
      <c r="R2268" s="65"/>
      <c r="S2268" s="67"/>
      <c r="T2268" s="67"/>
      <c r="U2268" s="67"/>
      <c r="V2268" s="67"/>
      <c r="W2268" s="67"/>
      <c r="X2268" s="67"/>
      <c r="Y2268" s="67"/>
      <c r="Z2268" s="67"/>
      <c r="AA2268" s="67"/>
      <c r="AB2268" s="67"/>
      <c r="AC2268" s="67"/>
      <c r="AD2268" s="67"/>
      <c r="AE2268" s="67"/>
      <c r="AF2268" s="67"/>
      <c r="AG2268" s="67"/>
      <c r="AH2268" s="67"/>
      <c r="AI2268" s="67"/>
      <c r="AK2268" s="67"/>
      <c r="AL2268" s="67"/>
      <c r="AM2268" s="67"/>
      <c r="AN2268" s="63" t="s">
        <v>5499</v>
      </c>
      <c r="AO2268" s="67"/>
      <c r="AP2268" s="67"/>
      <c r="AQ2268" s="67"/>
      <c r="AR2268" s="67"/>
      <c r="AS2268" s="67"/>
      <c r="AT2268" s="67"/>
      <c r="AU2268" s="67"/>
      <c r="AV2268" s="67"/>
      <c r="AW2268" s="67"/>
      <c r="AX2268" s="67"/>
      <c r="AY2268" s="67"/>
      <c r="AZ2268" s="37" t="str">
        <f>IFERROR(IF(COUNTA(H2268,I2268,J2268)=3,DATE(J2268,MATCH(I2268,{"Jan";"Feb";"Mar";"Apr";"May";"Jun";"Jul";"Aug";"Sep";"Oct";"Nov";"Dec"},0),H2268),""),"")</f>
        <v/>
      </c>
      <c r="BA2268" s="67"/>
      <c r="BB2268" s="67"/>
      <c r="CB2268" s="65"/>
    </row>
    <row r="2269" spans="1:80" ht="16.5" thickBot="1" x14ac:dyDescent="0.3">
      <c r="A2269" s="50"/>
      <c r="B2269" s="68" t="str">
        <f>C2126&amp;" NON-TARGET TIMEPOINT RESPONSE:"</f>
        <v>V14 NON-TARGET TIMEPOINT RESPONSE:</v>
      </c>
      <c r="C2269" s="69"/>
      <c r="D2269" s="50"/>
      <c r="E2269" s="5"/>
      <c r="F2269" s="5"/>
      <c r="G2269" s="5"/>
      <c r="H2269" s="7" t="s">
        <v>47</v>
      </c>
      <c r="I2269" s="7" t="s">
        <v>48</v>
      </c>
      <c r="J2269" s="7" t="s">
        <v>49</v>
      </c>
      <c r="K2269" s="50"/>
      <c r="L2269" s="50"/>
      <c r="M2269" s="50"/>
      <c r="N2269" s="50"/>
      <c r="O2269" s="50"/>
      <c r="P2269" s="50"/>
      <c r="Q2269" s="50"/>
      <c r="R2269" s="65"/>
      <c r="S2269" s="67"/>
      <c r="T2269" s="67"/>
      <c r="U2269" s="67"/>
      <c r="V2269" s="67"/>
      <c r="W2269" s="67"/>
      <c r="X2269" s="67"/>
      <c r="Y2269" s="67"/>
      <c r="Z2269" s="67"/>
      <c r="AA2269" s="67"/>
      <c r="AB2269" s="67"/>
      <c r="AC2269" s="67"/>
      <c r="AD2269" s="67"/>
      <c r="AE2269" s="67"/>
      <c r="AF2269" s="67"/>
      <c r="AG2269" s="67"/>
      <c r="AH2269" s="67"/>
      <c r="AI2269" s="67"/>
      <c r="AK2269" s="67"/>
      <c r="AL2269" s="67"/>
      <c r="AM2269" s="67"/>
      <c r="AN2269" s="63" t="s">
        <v>5500</v>
      </c>
      <c r="AO2269" s="67"/>
      <c r="AP2269" s="67"/>
      <c r="AQ2269" s="67"/>
      <c r="AR2269" s="67"/>
      <c r="AS2269" s="67"/>
      <c r="AT2269" s="67"/>
      <c r="AU2269" s="67"/>
      <c r="AV2269" s="67"/>
      <c r="AW2269" s="67"/>
      <c r="AX2269" s="67"/>
      <c r="AY2269" s="67"/>
      <c r="AZ2269" s="37" t="str">
        <f>IFERROR(IF(COUNTA(H2269,I2269,J2269)=3,DATE(J2269,MATCH(I2269,{"Jan";"Feb";"Mar";"Apr";"May";"Jun";"Jul";"Aug";"Sep";"Oct";"Nov";"Dec"},0),H2269),""),"")</f>
        <v/>
      </c>
      <c r="BA2269" s="67"/>
      <c r="BB2269" s="67"/>
      <c r="CB2269" s="65"/>
    </row>
    <row r="2270" spans="1:80" ht="15.75" thickBot="1" x14ac:dyDescent="0.3">
      <c r="A2270" s="50"/>
      <c r="B2270" s="70"/>
      <c r="C2270" s="79"/>
      <c r="D2270" s="50"/>
      <c r="E2270" s="5"/>
      <c r="F2270" s="5"/>
      <c r="G2270" s="5"/>
      <c r="H2270" s="32"/>
      <c r="I2270" s="32"/>
      <c r="J2270" s="32"/>
      <c r="K2270" s="50"/>
      <c r="L2270" s="72" t="str">
        <f ca="1">BA2270&amp;BB2270&amp;BC2270&amp;BD2270&amp;BE2270&amp;BF2270&amp;BG2270&amp;BH2270&amp;BI2270&amp;BJ2270&amp;BK2270</f>
        <v/>
      </c>
      <c r="M2270" s="73"/>
      <c r="N2270" s="73"/>
      <c r="O2270" s="73"/>
      <c r="P2270" s="73"/>
      <c r="Q2270" s="50"/>
      <c r="R2270" s="65"/>
      <c r="S2270" s="67"/>
      <c r="T2270" s="67"/>
      <c r="U2270" s="67"/>
      <c r="V2270" s="67"/>
      <c r="W2270" s="67"/>
      <c r="X2270" s="67"/>
      <c r="Y2270" s="67"/>
      <c r="Z2270" s="67"/>
      <c r="AA2270" s="67"/>
      <c r="AB2270" s="67"/>
      <c r="AC2270" s="67"/>
      <c r="AD2270" s="67"/>
      <c r="AE2270" s="67"/>
      <c r="AF2270" s="67"/>
      <c r="AG2270" s="67"/>
      <c r="AH2270" s="67"/>
      <c r="AI2270" s="67"/>
      <c r="AK2270" s="67"/>
      <c r="AL2270" s="67"/>
      <c r="AM2270" s="67"/>
      <c r="AN2270" s="63" t="s">
        <v>5501</v>
      </c>
      <c r="AO2270" s="67"/>
      <c r="AP2270" s="67"/>
      <c r="AQ2270" s="67"/>
      <c r="AR2270" s="67"/>
      <c r="AS2270" s="67"/>
      <c r="AT2270" s="67"/>
      <c r="AU2270" s="67"/>
      <c r="AV2270" s="67"/>
      <c r="AW2270" s="67"/>
      <c r="AX2270" s="67"/>
      <c r="AY2270" s="67"/>
      <c r="AZ2270" s="37" t="str">
        <f>IFERROR(IF(COUNTA(H2270,I2270,J2270)=3,DATE(J2270,MATCH(I2270,{"Jan";"Feb";"Mar";"Apr";"May";"Jun";"Jul";"Aug";"Sep";"Oct";"Nov";"Dec"},0),H2270),""),"")</f>
        <v/>
      </c>
      <c r="BA2270" s="37" t="str">
        <f>IF(AND(C2129="",H2270="",B2270&lt;&gt;""),"Please enter a complete visit or assessment date.  ","")</f>
        <v/>
      </c>
      <c r="BB2270" s="37" t="str">
        <f>IF(B2270="","",IF(AND(COUNTA(C2129,D2129,E2129)&gt;1,COUNTA(C2129,D2129,E2129)&lt;3),"Please enter a complete visit date.  ",IF(COUNTA(C2129,D2129,E2129)=0,"",IF(COUNTIF(AN$2:AN$7306,C2129&amp;D2129&amp;E2129)&gt;0,"","Enter a valid visit date.  "))))</f>
        <v/>
      </c>
      <c r="BC2270" s="37" t="str">
        <f>IF(AND(COUNTA(H2270,I2270,J2270)&gt;1,COUNTA(H2270,I2270,J2270)&lt;3),"Please enter a complete assessment date.  ",IF(COUNTA(H2270,I2270,J2270)=0,"",IF(COUNTIF(AN$2:AN$7306,H2270&amp;I2270&amp;J2270)&gt;0,"","Enter a valid assessment date.  ")))</f>
        <v/>
      </c>
      <c r="BD2270" s="37" t="str">
        <f t="shared" ref="BD2270" si="1109">IF(AND(B2270="",H2270&amp;I2270&amp;J2270&lt;&gt;""),"Assessment date entered, but no response is entered.  ","")</f>
        <v/>
      </c>
      <c r="BE2270" s="37" t="str">
        <f ca="1">IF(B2270="","",IF(AZ2129="","",IF(AZ2129&gt;NOW(),"Visit date is in the future.  ","")))</f>
        <v/>
      </c>
      <c r="BF2270" s="37" t="str">
        <f t="shared" ref="BF2270" ca="1" si="1110">IF(AZ2270&lt;&gt;"",IF(AZ2270&gt;NOW(),"Assessment date is in the future.  ",""),"")</f>
        <v/>
      </c>
      <c r="BG2270" s="37" t="str">
        <f t="shared" ref="BG2270" si="1111">IF(AND(B2270&lt;&gt;"",F2270&lt;&gt;""),"The response cannot be provided if indicated as Not Done.  ","")</f>
        <v/>
      </c>
      <c r="BH2270" s="37" t="str">
        <f>IF(AZ2129="","",IF(AZ2129&lt;=AZ2123,"Visit date is not after visit or assessment dates in the prior visit.  ",""))</f>
        <v/>
      </c>
      <c r="BI2270" s="37" t="str">
        <f>IF(AZ2270&lt;&gt;"",IF(AZ2270&lt;=AZ2123,"Assessment date is not after visit or assessment dates in the prior visit.  ",""),"")</f>
        <v/>
      </c>
      <c r="BJ2270" s="37" t="str">
        <f>IF(AND(C2126="",B2270&lt;&gt;""),"The Visit ID is missing.  ","")</f>
        <v/>
      </c>
      <c r="CA2270" s="37" t="e">
        <f ca="1">IF(BA2270&amp;BB2270&amp;BC2270&amp;BD2270&amp;BE2270&amp;BF2270&amp;BG2270&amp;BH2270&amp;BI2270&amp;BJ2270&amp;BK2270&amp;BL2270&amp;BM2270&amp;BN2270&amp;BO2270&amp;BP2270&amp;BQ2270&amp;BR2270&amp;BS2270&amp;BT2270&amp;BU2270&amp;#REF!&amp;BW2270&amp;BX2270&amp;BY2270&amp;BZ2270&lt;&gt;"","V14Issue","V14Clean")</f>
        <v>#REF!</v>
      </c>
      <c r="CB2270" s="65"/>
    </row>
    <row r="2271" spans="1:80" x14ac:dyDescent="0.25">
      <c r="A2271" s="50"/>
      <c r="B2271" s="8" t="s">
        <v>2340</v>
      </c>
      <c r="C2271" s="50"/>
      <c r="D2271" s="50"/>
      <c r="E2271" s="5"/>
      <c r="F2271" s="5"/>
      <c r="G2271" s="9"/>
      <c r="H2271" s="8" t="s">
        <v>2341</v>
      </c>
      <c r="I2271" s="8" t="s">
        <v>2342</v>
      </c>
      <c r="J2271" s="8" t="s">
        <v>2343</v>
      </c>
      <c r="K2271" s="50"/>
      <c r="L2271" s="73"/>
      <c r="M2271" s="73"/>
      <c r="N2271" s="73"/>
      <c r="O2271" s="73"/>
      <c r="P2271" s="73"/>
      <c r="Q2271" s="50"/>
      <c r="R2271" s="65"/>
      <c r="S2271" s="67"/>
      <c r="T2271" s="67"/>
      <c r="U2271" s="67"/>
      <c r="V2271" s="67"/>
      <c r="W2271" s="67"/>
      <c r="X2271" s="67"/>
      <c r="Y2271" s="67"/>
      <c r="Z2271" s="67"/>
      <c r="AA2271" s="67"/>
      <c r="AB2271" s="67"/>
      <c r="AC2271" s="67"/>
      <c r="AD2271" s="67"/>
      <c r="AE2271" s="67"/>
      <c r="AF2271" s="67"/>
      <c r="AG2271" s="67"/>
      <c r="AH2271" s="67"/>
      <c r="AI2271" s="67"/>
      <c r="AK2271" s="67"/>
      <c r="AL2271" s="67"/>
      <c r="AM2271" s="67"/>
      <c r="AN2271" s="63" t="s">
        <v>5502</v>
      </c>
      <c r="AO2271" s="67"/>
      <c r="AP2271" s="67"/>
      <c r="AQ2271" s="67"/>
      <c r="AR2271" s="67"/>
      <c r="AS2271" s="67"/>
      <c r="AT2271" s="67"/>
      <c r="AU2271" s="67"/>
      <c r="AV2271" s="67"/>
      <c r="AW2271" s="67"/>
      <c r="AX2271" s="67"/>
      <c r="AY2271" s="67"/>
      <c r="AZ2271" s="37" t="str">
        <f>IFERROR(IF(COUNTA(H2271,I2271,J2271)=3,DATE(J2271,MATCH(I2271,{"Jan";"Feb";"Mar";"Apr";"May";"Jun";"Jul";"Aug";"Sep";"Oct";"Nov";"Dec"},0),H2271),""),"")</f>
        <v/>
      </c>
      <c r="BA2271" s="67"/>
      <c r="BB2271" s="67"/>
      <c r="CB2271" s="65"/>
    </row>
    <row r="2272" spans="1:80" x14ac:dyDescent="0.25">
      <c r="A2272" s="50"/>
      <c r="B2272" s="50"/>
      <c r="C2272" s="50"/>
      <c r="D2272" s="50"/>
      <c r="E2272" s="5"/>
      <c r="F2272" s="5"/>
      <c r="G2272" s="50"/>
      <c r="H2272" s="12" t="s">
        <v>92</v>
      </c>
      <c r="I2272" s="5"/>
      <c r="J2272" s="5"/>
      <c r="K2272" s="50"/>
      <c r="L2272" s="50"/>
      <c r="M2272" s="50"/>
      <c r="N2272" s="50"/>
      <c r="O2272" s="50"/>
      <c r="P2272" s="50"/>
      <c r="Q2272" s="50"/>
      <c r="R2272" s="65"/>
      <c r="S2272" s="67"/>
      <c r="T2272" s="67"/>
      <c r="U2272" s="67"/>
      <c r="V2272" s="67"/>
      <c r="W2272" s="67"/>
      <c r="X2272" s="67"/>
      <c r="Y2272" s="67"/>
      <c r="Z2272" s="67"/>
      <c r="AA2272" s="67"/>
      <c r="AB2272" s="67"/>
      <c r="AC2272" s="67"/>
      <c r="AD2272" s="67"/>
      <c r="AE2272" s="67"/>
      <c r="AF2272" s="67"/>
      <c r="AG2272" s="67"/>
      <c r="AH2272" s="67"/>
      <c r="AI2272" s="67"/>
      <c r="AK2272" s="67"/>
      <c r="AL2272" s="67"/>
      <c r="AM2272" s="67"/>
      <c r="AN2272" s="63" t="s">
        <v>5503</v>
      </c>
      <c r="AO2272" s="67"/>
      <c r="AP2272" s="67"/>
      <c r="AQ2272" s="67"/>
      <c r="AR2272" s="67"/>
      <c r="AS2272" s="67"/>
      <c r="AT2272" s="67"/>
      <c r="AU2272" s="67"/>
      <c r="AV2272" s="67"/>
      <c r="AW2272" s="67"/>
      <c r="AX2272" s="67"/>
      <c r="AY2272" s="67"/>
      <c r="AZ2272" s="37" t="str">
        <f>IFERROR(IF(COUNTA(H2272,I2272,J2272)=3,DATE(J2272,MATCH(I2272,{"Jan";"Feb";"Mar";"Apr";"May";"Jun";"Jul";"Aug";"Sep";"Oct";"Nov";"Dec"},0),H2272),""),"")</f>
        <v/>
      </c>
      <c r="BA2272" s="67"/>
      <c r="BB2272" s="67"/>
      <c r="CB2272" s="65"/>
    </row>
    <row r="2273" spans="1:80" ht="16.5" thickBot="1" x14ac:dyDescent="0.3">
      <c r="A2273" s="50"/>
      <c r="B2273" s="68" t="str">
        <f>C2126&amp;" OVERALL TIMEPOINT RESPONSE:"</f>
        <v>V14 OVERALL TIMEPOINT RESPONSE:</v>
      </c>
      <c r="C2273" s="69"/>
      <c r="D2273" s="50"/>
      <c r="E2273" s="5"/>
      <c r="F2273" s="5"/>
      <c r="G2273" s="5"/>
      <c r="H2273" s="7" t="s">
        <v>47</v>
      </c>
      <c r="I2273" s="7" t="s">
        <v>48</v>
      </c>
      <c r="J2273" s="7" t="s">
        <v>49</v>
      </c>
      <c r="K2273" s="50"/>
      <c r="L2273" s="50"/>
      <c r="M2273" s="50"/>
      <c r="N2273" s="50"/>
      <c r="O2273" s="50"/>
      <c r="P2273" s="50"/>
      <c r="Q2273" s="50"/>
      <c r="R2273" s="65"/>
      <c r="S2273" s="67"/>
      <c r="T2273" s="67"/>
      <c r="U2273" s="67"/>
      <c r="V2273" s="67"/>
      <c r="W2273" s="67"/>
      <c r="X2273" s="67"/>
      <c r="Y2273" s="67"/>
      <c r="Z2273" s="67"/>
      <c r="AA2273" s="67"/>
      <c r="AB2273" s="67"/>
      <c r="AC2273" s="67"/>
      <c r="AD2273" s="67"/>
      <c r="AE2273" s="67"/>
      <c r="AF2273" s="67"/>
      <c r="AG2273" s="67"/>
      <c r="AH2273" s="67"/>
      <c r="AI2273" s="67"/>
      <c r="AK2273" s="67"/>
      <c r="AL2273" s="67"/>
      <c r="AM2273" s="67"/>
      <c r="AN2273" s="63" t="s">
        <v>5504</v>
      </c>
      <c r="AO2273" s="67"/>
      <c r="AP2273" s="67"/>
      <c r="AQ2273" s="67"/>
      <c r="AR2273" s="67"/>
      <c r="AS2273" s="67"/>
      <c r="AT2273" s="67"/>
      <c r="AU2273" s="67"/>
      <c r="AV2273" s="67"/>
      <c r="AW2273" s="67"/>
      <c r="AX2273" s="67"/>
      <c r="AY2273" s="67"/>
      <c r="AZ2273" s="37" t="str">
        <f>IFERROR(IF(COUNTA(H2273,I2273,J2273)=3,DATE(J2273,MATCH(I2273,{"Jan";"Feb";"Mar";"Apr";"May";"Jun";"Jul";"Aug";"Sep";"Oct";"Nov";"Dec"},0),H2273),""),"")</f>
        <v/>
      </c>
      <c r="BA2273" s="67"/>
      <c r="BB2273" s="67"/>
      <c r="CB2273" s="65"/>
    </row>
    <row r="2274" spans="1:80" ht="15.75" thickBot="1" x14ac:dyDescent="0.3">
      <c r="A2274" s="50"/>
      <c r="B2274" s="70"/>
      <c r="C2274" s="71"/>
      <c r="D2274" s="42"/>
      <c r="E2274" s="5"/>
      <c r="F2274" s="5"/>
      <c r="G2274" s="5"/>
      <c r="H2274" s="32"/>
      <c r="I2274" s="32"/>
      <c r="J2274" s="32"/>
      <c r="K2274" s="50"/>
      <c r="L2274" s="72" t="str">
        <f ca="1">BA2274&amp;BB2274&amp;BC2274&amp;BD2274&amp;BE2274&amp;BF2274&amp;BG2274&amp;BH2274&amp;BI2274&amp;BJ2274&amp;BK2274</f>
        <v/>
      </c>
      <c r="M2274" s="73"/>
      <c r="N2274" s="73"/>
      <c r="O2274" s="73"/>
      <c r="P2274" s="73"/>
      <c r="Q2274" s="42"/>
      <c r="R2274" s="65"/>
      <c r="S2274" s="65"/>
      <c r="T2274" s="65"/>
      <c r="U2274" s="65"/>
      <c r="V2274" s="65"/>
      <c r="W2274" s="65"/>
      <c r="X2274" s="67"/>
      <c r="Y2274" s="67"/>
      <c r="Z2274" s="67"/>
      <c r="AA2274" s="67"/>
      <c r="AB2274" s="67"/>
      <c r="AC2274" s="67"/>
      <c r="AD2274" s="67"/>
      <c r="AE2274" s="67"/>
      <c r="AF2274" s="67"/>
      <c r="AG2274" s="67"/>
      <c r="AH2274" s="67"/>
      <c r="AI2274" s="67"/>
      <c r="AK2274" s="67"/>
      <c r="AL2274" s="67"/>
      <c r="AM2274" s="67"/>
      <c r="AN2274" s="63" t="s">
        <v>5505</v>
      </c>
      <c r="AO2274" s="67"/>
      <c r="AP2274" s="67"/>
      <c r="AQ2274" s="67"/>
      <c r="AR2274" s="67"/>
      <c r="AS2274" s="67"/>
      <c r="AT2274" s="67"/>
      <c r="AU2274" s="67"/>
      <c r="AV2274" s="67"/>
      <c r="AW2274" s="67"/>
      <c r="AX2274" s="67"/>
      <c r="AY2274" s="67"/>
      <c r="AZ2274" s="37" t="str">
        <f>IFERROR(IF(COUNTA(H2274,I2274,J2274)=3,DATE(J2274,MATCH(I2274,{"Jan";"Feb";"Mar";"Apr";"May";"Jun";"Jul";"Aug";"Sep";"Oct";"Nov";"Dec"},0),H2274),""),"")</f>
        <v/>
      </c>
      <c r="BA2274" s="37" t="str">
        <f>IF(AND(C2129="",H2274="",B2274&lt;&gt;""),"Please enter a complete visit or assessment date.  ","")</f>
        <v/>
      </c>
      <c r="BB2274" s="37" t="str">
        <f>IF(B2274="","",IF(AND(COUNTA(C2129,D2129,E2129)&gt;1,COUNTA(C2129,D2129,E2129)&lt;3),"Please enter a complete visit date.  ",IF(COUNTA(C2129,D2129,E2129)=0,"",IF(COUNTIF(AN$2:AN$7306,C2129&amp;D2129&amp;E2129)&gt;0,"","Enter a valid visit date.  "))))</f>
        <v/>
      </c>
      <c r="BC2274" s="37" t="str">
        <f>IF(AND(COUNTA(H2274,I2274,J2274)&gt;1,COUNTA(H2274,I2274,J2274)&lt;3),"Please enter a complete assessment date.  ",IF(COUNTA(H2274,I2274,J2274)=0,"",IF(COUNTIF(AN$2:AN$7306,H2274&amp;I2274&amp;J2274)&gt;0,"","Enter a valid assessment date.  ")))</f>
        <v/>
      </c>
      <c r="BD2274" s="37" t="str">
        <f t="shared" ref="BD2274" si="1112">IF(AND(B2274="",H2274&amp;I2274&amp;J2274&lt;&gt;""),"Assessment date entered, but no response is entered.  ","")</f>
        <v/>
      </c>
      <c r="BE2274" s="37" t="str">
        <f ca="1">IF(B2274="","",IF(AZ2129="","",IF(AZ2129&gt;NOW(),"Visit date is in the future.  ","")))</f>
        <v/>
      </c>
      <c r="BF2274" s="37" t="str">
        <f t="shared" ref="BF2274" ca="1" si="1113">IF(AZ2274&lt;&gt;"",IF(AZ2274&gt;NOW(),"Assessment date is in the future.  ",""),"")</f>
        <v/>
      </c>
      <c r="BG2274" s="37" t="str">
        <f t="shared" ref="BG2274" si="1114">IF(AND(B2274&lt;&gt;"",F2274&lt;&gt;""),"The response cannot be provided if indicated as Not Done.  ","")</f>
        <v/>
      </c>
      <c r="BH2274" s="37" t="str">
        <f>IF(AZ2129="","",IF(AZ2129&lt;=AZ2123,"Visit date is not after visit or assessment dates in the prior visit.  ",""))</f>
        <v/>
      </c>
      <c r="BI2274" s="37" t="str">
        <f>IF(AZ2274&lt;&gt;"",IF(AZ2274&lt;=AZ2123,"Assessment date is not after visit or assessment dates in the prior visit.  ",""),"")</f>
        <v/>
      </c>
      <c r="BJ2274" s="37" t="str">
        <f>IF(AND(C2126="",B2274&lt;&gt;""),"The Visit ID is missing.  ","")</f>
        <v/>
      </c>
      <c r="CA2274" s="37" t="e">
        <f ca="1">IF(BA2274&amp;BB2274&amp;BC2274&amp;BD2274&amp;BE2274&amp;BF2274&amp;BG2274&amp;BH2274&amp;BI2274&amp;BJ2274&amp;BK2274&amp;BL2274&amp;BM2274&amp;BN2274&amp;BO2274&amp;BP2274&amp;BQ2274&amp;BR2274&amp;BS2274&amp;BT2274&amp;BU2274&amp;#REF!&amp;BW2274&amp;BX2274&amp;BY2274&amp;BZ2274&lt;&gt;"","V14Issue","V14Clean")</f>
        <v>#REF!</v>
      </c>
      <c r="CB2274" s="65"/>
    </row>
    <row r="2275" spans="1:80" x14ac:dyDescent="0.25">
      <c r="A2275" s="50"/>
      <c r="B2275" s="8" t="s">
        <v>2344</v>
      </c>
      <c r="C2275" s="50"/>
      <c r="D2275" s="42"/>
      <c r="E2275" s="5"/>
      <c r="F2275" s="5"/>
      <c r="G2275" s="9"/>
      <c r="H2275" s="8" t="s">
        <v>2345</v>
      </c>
      <c r="I2275" s="8" t="s">
        <v>2346</v>
      </c>
      <c r="J2275" s="8" t="s">
        <v>2347</v>
      </c>
      <c r="K2275" s="50"/>
      <c r="L2275" s="73"/>
      <c r="M2275" s="73"/>
      <c r="N2275" s="73"/>
      <c r="O2275" s="73"/>
      <c r="P2275" s="73"/>
      <c r="Q2275" s="42"/>
      <c r="R2275" s="65"/>
      <c r="S2275" s="65"/>
      <c r="T2275" s="65"/>
      <c r="U2275" s="65"/>
      <c r="V2275" s="65"/>
      <c r="W2275" s="65"/>
      <c r="X2275" s="67"/>
      <c r="Y2275" s="67"/>
      <c r="Z2275" s="67"/>
      <c r="AA2275" s="67"/>
      <c r="AB2275" s="67"/>
      <c r="AC2275" s="67"/>
      <c r="AD2275" s="67"/>
      <c r="AE2275" s="67"/>
      <c r="AF2275" s="67"/>
      <c r="AG2275" s="67"/>
      <c r="AH2275" s="67"/>
      <c r="AI2275" s="67"/>
      <c r="AK2275" s="67"/>
      <c r="AL2275" s="67"/>
      <c r="AM2275" s="67"/>
      <c r="AN2275" s="63" t="s">
        <v>5506</v>
      </c>
      <c r="AO2275" s="67"/>
      <c r="AP2275" s="67"/>
      <c r="AQ2275" s="67"/>
      <c r="AR2275" s="67"/>
      <c r="AS2275" s="67"/>
      <c r="AT2275" s="67"/>
      <c r="AU2275" s="67"/>
      <c r="AV2275" s="67"/>
      <c r="AW2275" s="67"/>
      <c r="AX2275" s="67" t="str">
        <f>C2126&amp;"Max"</f>
        <v>V14Max</v>
      </c>
      <c r="AY2275" s="37" t="s">
        <v>358</v>
      </c>
      <c r="AZ2275" s="37" t="str">
        <f>IF(MAX(AZ2125:AZ2257)=0,"",MAX(AZ2125:AZ2257))</f>
        <v/>
      </c>
      <c r="BA2275" s="67"/>
      <c r="BB2275" s="67"/>
      <c r="CB2275" s="65"/>
    </row>
    <row r="2276" spans="1:80" x14ac:dyDescent="0.25">
      <c r="A2276" s="42"/>
      <c r="B2276" s="18"/>
      <c r="C2276" s="18"/>
      <c r="D2276" s="18"/>
      <c r="E2276" s="18"/>
      <c r="F2276" s="18"/>
      <c r="G2276" s="18"/>
      <c r="H2276" s="18"/>
      <c r="I2276" s="18"/>
      <c r="J2276" s="18"/>
      <c r="K2276" s="18"/>
      <c r="L2276" s="18"/>
      <c r="M2276" s="18"/>
      <c r="N2276" s="18"/>
      <c r="O2276" s="18"/>
      <c r="P2276" s="18"/>
      <c r="Q2276" s="42"/>
      <c r="R2276" s="65"/>
      <c r="S2276" s="65"/>
      <c r="T2276" s="65"/>
      <c r="U2276" s="65"/>
      <c r="V2276" s="65"/>
      <c r="W2276" s="65"/>
      <c r="X2276" s="65"/>
      <c r="Y2276" s="65"/>
      <c r="Z2276" s="65"/>
      <c r="AA2276" s="65"/>
      <c r="AB2276" s="65"/>
      <c r="AC2276" s="65"/>
      <c r="AD2276" s="65"/>
      <c r="AE2276" s="65"/>
      <c r="AF2276" s="65"/>
      <c r="AG2276" s="65"/>
      <c r="AH2276" s="65"/>
      <c r="AI2276" s="65"/>
      <c r="AJ2276" s="65"/>
      <c r="AK2276" s="65"/>
      <c r="AL2276" s="65"/>
      <c r="AM2276" s="65"/>
      <c r="AN2276" s="63" t="s">
        <v>5507</v>
      </c>
      <c r="AO2276" s="65"/>
      <c r="AP2276" s="65"/>
      <c r="AQ2276" s="65"/>
      <c r="AR2276" s="65"/>
      <c r="AS2276" s="65"/>
      <c r="AT2276" s="65"/>
      <c r="AU2276" s="65"/>
      <c r="AV2276" s="65"/>
      <c r="AW2276" s="65"/>
      <c r="AX2276" s="65" t="str">
        <f>C2126&amp;"Min"</f>
        <v>V14Min</v>
      </c>
      <c r="AY2276" s="65" t="s">
        <v>359</v>
      </c>
      <c r="AZ2276" s="37" t="str">
        <f>IF(MIN(AZ2125:AZ2257)=0,"",MIN(AZ2125:AZ2257))</f>
        <v/>
      </c>
      <c r="BA2276" s="67"/>
      <c r="BB2276" s="67"/>
      <c r="BD2276" s="65"/>
      <c r="BE2276" s="65"/>
      <c r="BF2276" s="65"/>
      <c r="BG2276" s="65"/>
      <c r="BH2276" s="65"/>
      <c r="BI2276" s="65"/>
      <c r="BK2276" s="65"/>
      <c r="BL2276" s="65"/>
      <c r="BM2276" s="65"/>
      <c r="BN2276" s="65"/>
      <c r="BO2276" s="65"/>
      <c r="BP2276" s="65"/>
      <c r="BQ2276" s="65"/>
      <c r="BR2276" s="65"/>
      <c r="BS2276" s="65"/>
      <c r="BT2276" s="65"/>
      <c r="BU2276" s="65"/>
      <c r="BV2276" s="65"/>
      <c r="BW2276" s="65"/>
      <c r="BX2276" s="65"/>
      <c r="BY2276" s="65"/>
      <c r="BZ2276" s="65"/>
      <c r="CA2276" s="65"/>
      <c r="CB2276" s="65"/>
    </row>
    <row r="2277" spans="1:80" x14ac:dyDescent="0.25">
      <c r="A2277" s="51"/>
      <c r="B2277" s="51"/>
      <c r="C2277" s="51"/>
      <c r="D2277" s="51"/>
      <c r="E2277" s="51"/>
      <c r="F2277" s="51"/>
      <c r="G2277" s="51"/>
      <c r="H2277" s="19"/>
      <c r="I2277" s="4"/>
      <c r="J2277" s="4"/>
      <c r="K2277" s="4"/>
      <c r="L2277" s="51"/>
      <c r="M2277" s="51"/>
      <c r="N2277" s="51"/>
      <c r="O2277" s="51"/>
      <c r="P2277" s="51"/>
      <c r="Q2277" s="4"/>
      <c r="AN2277" s="63" t="s">
        <v>5508</v>
      </c>
      <c r="AZ2277" s="37" t="str">
        <f>IFERROR(IF(COUNTA(C2277,D2277,E2277)=3,DATE(E2277,MATCH(D2277,{"Jan";"Feb";"Mar";"Apr";"May";"Jun";"Jul";"Aug";"Sep";"Oct";"Nov";"Dec"},0),C2277),""),"")</f>
        <v/>
      </c>
      <c r="CA2277" s="65"/>
    </row>
    <row r="2278" spans="1:80" ht="19.5" x14ac:dyDescent="0.4">
      <c r="A2278" s="51"/>
      <c r="B2278" s="22" t="s">
        <v>2348</v>
      </c>
      <c r="C2278" s="86" t="s">
        <v>571</v>
      </c>
      <c r="D2278" s="94"/>
      <c r="E2278" s="94"/>
      <c r="F2278" s="94"/>
      <c r="G2278" s="95"/>
      <c r="H2278" s="4"/>
      <c r="I2278" s="4"/>
      <c r="J2278" s="4"/>
      <c r="K2278" s="4"/>
      <c r="L2278" s="51"/>
      <c r="M2278" s="51"/>
      <c r="N2278" s="51"/>
      <c r="O2278" s="51"/>
      <c r="P2278" s="51"/>
      <c r="Q2278" s="4"/>
      <c r="AN2278" s="63" t="s">
        <v>5509</v>
      </c>
      <c r="AZ2278" s="37" t="str">
        <f>IFERROR(IF(COUNTA(C2278,D2278,E2278)=3,DATE(E2278,MATCH(D2278,{"Jan";"Feb";"Mar";"Apr";"May";"Jun";"Jul";"Aug";"Sep";"Oct";"Nov";"Dec"},0),C2278),""),"")</f>
        <v/>
      </c>
    </row>
    <row r="2279" spans="1:80" x14ac:dyDescent="0.25">
      <c r="A2279" s="51"/>
      <c r="B2279" s="51"/>
      <c r="C2279" s="23" t="s">
        <v>2349</v>
      </c>
      <c r="D2279" s="51"/>
      <c r="E2279" s="51"/>
      <c r="F2279" s="51"/>
      <c r="G2279" s="19"/>
      <c r="H2279" s="4"/>
      <c r="I2279" s="4"/>
      <c r="J2279" s="4"/>
      <c r="K2279" s="4"/>
      <c r="L2279" s="51"/>
      <c r="M2279" s="51"/>
      <c r="N2279" s="51"/>
      <c r="O2279" s="51"/>
      <c r="P2279" s="51"/>
      <c r="Q2279" s="4"/>
      <c r="AN2279" s="63" t="s">
        <v>5510</v>
      </c>
      <c r="AZ2279" s="37" t="str">
        <f>IFERROR(IF(COUNTA(C2279,D2279,E2279)=3,DATE(E2279,MATCH(D2279,{"Jan";"Feb";"Mar";"Apr";"May";"Jun";"Jul";"Aug";"Sep";"Oct";"Nov";"Dec"},0),C2279),""),"")</f>
        <v/>
      </c>
    </row>
    <row r="2280" spans="1:80" x14ac:dyDescent="0.25">
      <c r="A2280" s="51"/>
      <c r="B2280" s="4"/>
      <c r="C2280" s="20" t="s">
        <v>47</v>
      </c>
      <c r="D2280" s="20" t="s">
        <v>48</v>
      </c>
      <c r="E2280" s="20" t="s">
        <v>49</v>
      </c>
      <c r="F2280" s="51"/>
      <c r="G2280" s="51"/>
      <c r="H2280" s="19"/>
      <c r="I2280" s="4"/>
      <c r="J2280" s="4"/>
      <c r="K2280" s="4"/>
      <c r="L2280" s="51"/>
      <c r="M2280" s="51"/>
      <c r="N2280" s="51"/>
      <c r="O2280" s="51"/>
      <c r="P2280" s="51"/>
      <c r="Q2280" s="4"/>
      <c r="AN2280" s="63" t="s">
        <v>5511</v>
      </c>
      <c r="AZ2280" s="37" t="str">
        <f>IFERROR(IF(COUNTA(C2280,D2280,E2280)=3,DATE(E2280,MATCH(D2280,{"Jan";"Feb";"Mar";"Apr";"May";"Jun";"Jul";"Aug";"Sep";"Oct";"Nov";"Dec"},0),C2280),""),"")</f>
        <v/>
      </c>
    </row>
    <row r="2281" spans="1:80" x14ac:dyDescent="0.25">
      <c r="A2281" s="51"/>
      <c r="B2281" s="21" t="s">
        <v>93</v>
      </c>
      <c r="C2281" s="32"/>
      <c r="D2281" s="32"/>
      <c r="E2281" s="32"/>
      <c r="F2281" s="96" t="s">
        <v>369</v>
      </c>
      <c r="G2281" s="91"/>
      <c r="H2281" s="91"/>
      <c r="I2281" s="91"/>
      <c r="J2281" s="91"/>
      <c r="K2281" s="91"/>
      <c r="L2281" s="91"/>
      <c r="M2281" s="91"/>
      <c r="N2281" s="91"/>
      <c r="O2281" s="51"/>
      <c r="P2281" s="51"/>
      <c r="Q2281" s="4"/>
      <c r="AN2281" s="63" t="s">
        <v>5512</v>
      </c>
      <c r="AZ2281" s="37" t="str">
        <f>IFERROR(IF(COUNTA(C2281,D2281,E2281)=3,DATE(E2281,MATCH(D2281,{"Jan";"Feb";"Mar";"Apr";"May";"Jun";"Jul";"Aug";"Sep";"Oct";"Nov";"Dec"},0),C2281),""),"")</f>
        <v/>
      </c>
    </row>
    <row r="2282" spans="1:80" ht="19.5" x14ac:dyDescent="0.4">
      <c r="A2282" s="51"/>
      <c r="B2282" s="22"/>
      <c r="C2282" s="23" t="s">
        <v>2350</v>
      </c>
      <c r="D2282" s="23" t="s">
        <v>2351</v>
      </c>
      <c r="E2282" s="23" t="s">
        <v>2352</v>
      </c>
      <c r="F2282" s="51"/>
      <c r="G2282" s="51"/>
      <c r="H2282" s="19"/>
      <c r="I2282" s="4"/>
      <c r="J2282" s="4"/>
      <c r="K2282" s="4"/>
      <c r="L2282" s="51"/>
      <c r="M2282" s="51"/>
      <c r="N2282" s="51"/>
      <c r="O2282" s="51"/>
      <c r="P2282" s="51"/>
      <c r="Q2282" s="4"/>
      <c r="AN2282" s="63" t="s">
        <v>5513</v>
      </c>
    </row>
    <row r="2283" spans="1:80" x14ac:dyDescent="0.25">
      <c r="A2283" s="51"/>
      <c r="B2283" s="4"/>
      <c r="C2283" s="25"/>
      <c r="D2283" s="25"/>
      <c r="E2283" s="25"/>
      <c r="F2283" s="25"/>
      <c r="G2283" s="4"/>
      <c r="H2283" s="19" t="s">
        <v>92</v>
      </c>
      <c r="I2283" s="4"/>
      <c r="J2283" s="4"/>
      <c r="K2283" s="4"/>
      <c r="L2283" s="51"/>
      <c r="M2283" s="4"/>
      <c r="N2283" s="4"/>
      <c r="O2283" s="4"/>
      <c r="P2283" s="4"/>
      <c r="Q2283" s="24"/>
      <c r="R2283" s="66"/>
      <c r="S2283" s="66"/>
      <c r="T2283" s="66"/>
      <c r="U2283" s="66"/>
      <c r="V2283" s="66"/>
      <c r="W2283" s="66"/>
      <c r="X2283" s="66"/>
      <c r="Y2283" s="66"/>
      <c r="Z2283" s="66"/>
      <c r="AA2283" s="66"/>
      <c r="AB2283" s="66"/>
      <c r="AC2283" s="66"/>
      <c r="AD2283" s="66"/>
      <c r="AE2283" s="66"/>
      <c r="AF2283" s="66"/>
      <c r="AG2283" s="66"/>
      <c r="AH2283" s="66"/>
      <c r="AI2283" s="66"/>
      <c r="AK2283" s="66"/>
      <c r="AL2283" s="66"/>
      <c r="AM2283" s="66"/>
      <c r="AN2283" s="63" t="s">
        <v>5514</v>
      </c>
      <c r="AO2283" s="66"/>
      <c r="AP2283" s="66"/>
      <c r="AQ2283" s="66"/>
      <c r="AR2283" s="66"/>
      <c r="AS2283" s="66"/>
      <c r="AT2283" s="66"/>
      <c r="AU2283" s="66"/>
      <c r="AV2283" s="66"/>
      <c r="AW2283" s="66"/>
      <c r="AX2283" s="66"/>
      <c r="AY2283" s="66"/>
      <c r="BA2283" s="66"/>
      <c r="BB2283" s="66"/>
    </row>
    <row r="2284" spans="1:80" x14ac:dyDescent="0.25">
      <c r="A2284" s="51"/>
      <c r="B2284" s="4"/>
      <c r="C2284" s="25" t="s">
        <v>35</v>
      </c>
      <c r="D2284" s="25" t="s">
        <v>36</v>
      </c>
      <c r="E2284" s="25"/>
      <c r="F2284" s="25" t="s">
        <v>315</v>
      </c>
      <c r="G2284" s="4"/>
      <c r="H2284" s="25" t="s">
        <v>47</v>
      </c>
      <c r="I2284" s="25" t="s">
        <v>48</v>
      </c>
      <c r="J2284" s="25" t="s">
        <v>49</v>
      </c>
      <c r="K2284" s="4"/>
      <c r="L2284" s="51"/>
      <c r="M2284" s="4"/>
      <c r="N2284" s="4"/>
      <c r="O2284" s="4"/>
      <c r="P2284" s="4"/>
      <c r="Q2284" s="24"/>
      <c r="R2284" s="66"/>
      <c r="S2284" s="66"/>
      <c r="T2284" s="66"/>
      <c r="U2284" s="66"/>
      <c r="V2284" s="66"/>
      <c r="W2284" s="66"/>
      <c r="X2284" s="66"/>
      <c r="Y2284" s="66"/>
      <c r="Z2284" s="66"/>
      <c r="AA2284" s="66"/>
      <c r="AB2284" s="66"/>
      <c r="AC2284" s="66"/>
      <c r="AD2284" s="66"/>
      <c r="AE2284" s="66"/>
      <c r="AF2284" s="66"/>
      <c r="AG2284" s="66"/>
      <c r="AH2284" s="66"/>
      <c r="AI2284" s="66"/>
      <c r="AK2284" s="66"/>
      <c r="AL2284" s="66"/>
      <c r="AM2284" s="66"/>
      <c r="AN2284" s="63" t="s">
        <v>5515</v>
      </c>
      <c r="AO2284" s="66"/>
      <c r="AP2284" s="66"/>
      <c r="AQ2284" s="66"/>
      <c r="AR2284" s="66"/>
      <c r="AS2284" s="66"/>
      <c r="AT2284" s="66"/>
      <c r="AU2284" s="66"/>
      <c r="AV2284" s="66"/>
      <c r="AW2284" s="66"/>
      <c r="AX2284" s="66"/>
      <c r="AY2284" s="66"/>
      <c r="BA2284" s="66"/>
      <c r="BB2284" s="66"/>
    </row>
    <row r="2285" spans="1:80" x14ac:dyDescent="0.25">
      <c r="A2285" s="51"/>
      <c r="B2285" s="34" t="str">
        <f xml:space="preserve"> C2278&amp;" Target Lesion (T1)"</f>
        <v>V15 Target Lesion (T1)</v>
      </c>
      <c r="C2285" s="16"/>
      <c r="D2285" s="15" t="s">
        <v>9</v>
      </c>
      <c r="E2285" s="4"/>
      <c r="F2285" s="17"/>
      <c r="G2285" s="4"/>
      <c r="H2285" s="32"/>
      <c r="I2285" s="32"/>
      <c r="J2285" s="32"/>
      <c r="K2285" s="4"/>
      <c r="L2285" s="51"/>
      <c r="M2285" s="51"/>
      <c r="N2285" s="51"/>
      <c r="O2285" s="51"/>
      <c r="P2285" s="51"/>
      <c r="Q2285" s="51"/>
      <c r="R2285" s="67"/>
      <c r="S2285" s="67"/>
      <c r="T2285" s="67"/>
      <c r="U2285" s="67"/>
      <c r="V2285" s="67"/>
      <c r="W2285" s="67"/>
      <c r="X2285" s="67"/>
      <c r="Y2285" s="67"/>
      <c r="Z2285" s="67"/>
      <c r="AA2285" s="67"/>
      <c r="AB2285" s="67"/>
      <c r="AC2285" s="67"/>
      <c r="AD2285" s="67"/>
      <c r="AE2285" s="67"/>
      <c r="AF2285" s="67"/>
      <c r="AG2285" s="67"/>
      <c r="AH2285" s="67"/>
      <c r="AI2285" s="67"/>
      <c r="AK2285" s="67"/>
      <c r="AL2285" s="67"/>
      <c r="AM2285" s="67"/>
      <c r="AN2285" s="63" t="s">
        <v>5516</v>
      </c>
      <c r="AO2285" s="67"/>
      <c r="AP2285" s="67"/>
      <c r="AQ2285" s="67"/>
      <c r="AR2285" s="67"/>
      <c r="AS2285" s="67"/>
      <c r="AT2285" s="67"/>
      <c r="AU2285" s="67"/>
      <c r="AV2285" s="67"/>
      <c r="AW2285" s="67"/>
      <c r="AX2285" s="67"/>
      <c r="AY2285" s="67"/>
      <c r="AZ2285" s="37" t="str">
        <f>IFERROR(IF(COUNTA(H2285,I2285,J2285)=3,DATE(J2285,MATCH(I2285,{"Jan";"Feb";"Mar";"Apr";"May";"Jun";"Jul";"Aug";"Sep";"Oct";"Nov";"Dec"},0),H2285),""),"")</f>
        <v/>
      </c>
      <c r="BA2285" s="67"/>
      <c r="BB2285" s="67"/>
    </row>
    <row r="2286" spans="1:80" x14ac:dyDescent="0.25">
      <c r="A2286" s="51"/>
      <c r="B2286" s="23" t="s">
        <v>2353</v>
      </c>
      <c r="C2286" s="23" t="s">
        <v>2354</v>
      </c>
      <c r="D2286" s="23" t="s">
        <v>2355</v>
      </c>
      <c r="E2286" s="26"/>
      <c r="F2286" s="23" t="s">
        <v>2356</v>
      </c>
      <c r="G2286" s="26"/>
      <c r="H2286" s="23" t="s">
        <v>2357</v>
      </c>
      <c r="I2286" s="23" t="s">
        <v>2358</v>
      </c>
      <c r="J2286" s="23" t="s">
        <v>2359</v>
      </c>
      <c r="K2286" s="4"/>
      <c r="L2286" s="27"/>
      <c r="M2286" s="28"/>
      <c r="N2286" s="27"/>
      <c r="O2286" s="28"/>
      <c r="P2286" s="27"/>
      <c r="Q2286" s="24"/>
      <c r="R2286" s="66"/>
      <c r="S2286" s="66"/>
      <c r="T2286" s="66"/>
      <c r="U2286" s="66"/>
      <c r="V2286" s="66"/>
      <c r="W2286" s="66"/>
      <c r="X2286" s="66"/>
      <c r="Y2286" s="66"/>
      <c r="Z2286" s="66"/>
      <c r="AA2286" s="66"/>
      <c r="AB2286" s="66"/>
      <c r="AC2286" s="66"/>
      <c r="AD2286" s="66"/>
      <c r="AE2286" s="66"/>
      <c r="AF2286" s="66"/>
      <c r="AG2286" s="66"/>
      <c r="AH2286" s="66"/>
      <c r="AI2286" s="66"/>
      <c r="AK2286" s="66"/>
      <c r="AL2286" s="66"/>
      <c r="AM2286" s="66"/>
      <c r="AN2286" s="63" t="s">
        <v>5517</v>
      </c>
      <c r="AO2286" s="66"/>
      <c r="AP2286" s="66"/>
      <c r="AQ2286" s="66"/>
      <c r="AR2286" s="66"/>
      <c r="AS2286" s="66"/>
      <c r="AT2286" s="66"/>
      <c r="AU2286" s="66"/>
      <c r="AV2286" s="66"/>
      <c r="AW2286" s="66"/>
      <c r="AX2286" s="66"/>
      <c r="AY2286" s="66"/>
      <c r="AZ2286" s="37" t="str">
        <f>IFERROR(IF(COUNTA(H2286,I2286,J2286)=3,DATE(J2286,MATCH(I2286,{"Jan";"Feb";"Mar";"Apr";"May";"Jun";"Jul";"Aug";"Sep";"Oct";"Nov";"Dec"},0),H2286),""),"")</f>
        <v/>
      </c>
      <c r="BA2286" s="66"/>
      <c r="BB2286" s="66"/>
    </row>
    <row r="2287" spans="1:80" x14ac:dyDescent="0.25">
      <c r="A2287" s="51"/>
      <c r="B2287" s="90" t="str">
        <f ca="1">BA2287&amp;BB2287&amp;BC2287&amp;BD2287&amp;BE2287&amp;BF2287&amp;BG2287&amp;BH2287&amp;BI2287&amp;BJ2287&amp;BK2287&amp;BL2287&amp;BM2287</f>
        <v/>
      </c>
      <c r="C2287" s="91"/>
      <c r="D2287" s="91"/>
      <c r="E2287" s="91"/>
      <c r="F2287" s="91"/>
      <c r="G2287" s="91"/>
      <c r="H2287" s="91"/>
      <c r="I2287" s="91"/>
      <c r="J2287" s="91"/>
      <c r="K2287" s="91"/>
      <c r="L2287" s="91"/>
      <c r="M2287" s="91"/>
      <c r="N2287" s="91"/>
      <c r="O2287" s="91"/>
      <c r="P2287" s="91"/>
      <c r="Q2287" s="4"/>
      <c r="AN2287" s="63" t="s">
        <v>5518</v>
      </c>
      <c r="AZ2287" s="37" t="str">
        <f>IFERROR(IF(COUNTA(H2287,I2287,J2287)=3,DATE(J2287,MATCH(I2287,{"Jan";"Feb";"Mar";"Apr";"May";"Jun";"Jul";"Aug";"Sep";"Oct";"Nov";"Dec"},0),H2287),""),"")</f>
        <v/>
      </c>
      <c r="BA2287" s="37" t="str">
        <f>IF(AND(C2281="",H2285="",C2285&lt;&gt;""),"Please enter a complete visit or assessment date.  ","")</f>
        <v/>
      </c>
      <c r="BB2287" s="37" t="str">
        <f>IF(C2285="","",IF(AND(COUNTA(C2281,D2281,E2281)&gt;1,COUNTA(C2281,D2281,E2281)&lt;3),"Please enter a complete visit date.  ",IF(COUNTA(C2281,D2281,E2281)=0,"",IF(COUNTIF(AN$2:AN$7306,C2281&amp;D2281&amp;E2281)&gt;0,"","Enter a valid visit date.  "))))</f>
        <v/>
      </c>
      <c r="BC2287" s="37" t="str">
        <f>IF(AND(COUNTA(H2285,I2285,J2285)&gt;1,COUNTA(H2285,I2285,J2285)&lt;3),"Please enter a complete assessment date.  ",IF(COUNTA(H2285,I2285,J2285)=0,"",IF(COUNTIF(AN$2:AN$7306,H2285&amp;I2285&amp;J2285)&gt;0,"","Enter a valid assessment date.  ")))</f>
        <v/>
      </c>
      <c r="BD2287" s="37" t="str">
        <f>IF(AND(C2285="",H2285&amp;I2285&amp;H2285&amp;J2285&lt;&gt;""),"Information on this lesion exists, but no evaluation result is entered.  ","")</f>
        <v/>
      </c>
      <c r="BE2287" s="37" t="str">
        <f ca="1">IF(C2285="","",IF(AZ2281="","",IF(AZ2281&gt;NOW(),"Visit date is in the future.  ","")))</f>
        <v/>
      </c>
      <c r="BF2287" s="37" t="str">
        <f t="shared" ref="BF2287" ca="1" si="1115">IF(AZ2285&lt;&gt;"",IF(AZ2285&gt;NOW(),"Assessment date is in the future.  ",""),"")</f>
        <v/>
      </c>
      <c r="BG2287" s="37" t="str">
        <f>IF(AND(C2285&lt;&gt;"",F2285&lt;&gt;""),"The result cannot be provided if indicated as Not Done.  ","")</f>
        <v/>
      </c>
      <c r="BH2287" s="37" t="str">
        <f>IF(AZ2281="","",IF(AZ2281&lt;=AZ2275,"Visit date is not after visit or assessment dates in the prior visit.  ",""))</f>
        <v/>
      </c>
      <c r="BI2287" s="37" t="str">
        <f>IF(AZ2285&lt;&gt;"",IF(AZ2285&lt;=AZ2275,"Assessment date is not after visit or assessment dates in the prior visit.  ",""),"")</f>
        <v/>
      </c>
      <c r="BJ2287" s="37" t="str">
        <f>IF(AND(C2278="",OR(C2285&lt;&gt;"",F2285&lt;&gt;"")),"The Visit ID is missing.  ","")</f>
        <v/>
      </c>
      <c r="BK2287" s="37" t="str">
        <f>IF(AND(OR(C2285&lt;&gt;"",F2285&lt;&gt;""),C$19=""),"No V0 lesion information exists for this same lesion (if you are adding a NEW lesion, go to New Lesion section).  ","")</f>
        <v/>
      </c>
      <c r="BL2287" s="37" t="str">
        <f>IF(AND(C2285&lt;&gt;"",D2285=""),"Select a Unit.  ","")</f>
        <v/>
      </c>
      <c r="BM2287" s="37" t="str">
        <f>IF(AND(C2285&lt;&gt;"",COUNTIF(AJ$2:AJ$21,C2278)&gt;1),"Visit ID already used.  ","")</f>
        <v/>
      </c>
      <c r="CA2287" s="37" t="str">
        <f ca="1">IF(BA2287&amp;BB2287&amp;BC2287&amp;BD2287&amp;BE2287&amp;BF2287&amp;BG2287&amp;BH2287&amp;BI2287&amp;BJ2287&amp;BK2287&amp;BL2287&amp;BM2287&amp;BN2287&amp;BO2287&amp;BP2287&amp;BQ2287&amp;BR2287&amp;BS2287&amp;BT2287&amp;BU2287&amp;BV2287&amp;BW2287&amp;BX2287&amp;BY2287&amp;BZ2287&lt;&gt;"","V15Issue","V15Clean")</f>
        <v>V15Clean</v>
      </c>
    </row>
    <row r="2288" spans="1:80" x14ac:dyDescent="0.25">
      <c r="A2288" s="51"/>
      <c r="B2288" s="91"/>
      <c r="C2288" s="91"/>
      <c r="D2288" s="91"/>
      <c r="E2288" s="91"/>
      <c r="F2288" s="91"/>
      <c r="G2288" s="91"/>
      <c r="H2288" s="91"/>
      <c r="I2288" s="91"/>
      <c r="J2288" s="91"/>
      <c r="K2288" s="91"/>
      <c r="L2288" s="91"/>
      <c r="M2288" s="91"/>
      <c r="N2288" s="91"/>
      <c r="O2288" s="91"/>
      <c r="P2288" s="91"/>
      <c r="Q2288" s="4"/>
      <c r="AN2288" s="63" t="s">
        <v>5519</v>
      </c>
      <c r="AZ2288" s="37" t="str">
        <f>IFERROR(IF(COUNTA(H2288,I2288,J2288)=3,DATE(J2288,MATCH(I2288,{"Jan";"Feb";"Mar";"Apr";"May";"Jun";"Jul";"Aug";"Sep";"Oct";"Nov";"Dec"},0),H2288),""),"")</f>
        <v/>
      </c>
    </row>
    <row r="2289" spans="1:79" x14ac:dyDescent="0.25">
      <c r="A2289" s="51"/>
      <c r="B2289" s="4"/>
      <c r="C2289" s="25"/>
      <c r="D2289" s="25"/>
      <c r="E2289" s="25"/>
      <c r="F2289" s="25"/>
      <c r="G2289" s="4"/>
      <c r="H2289" s="19" t="s">
        <v>92</v>
      </c>
      <c r="I2289" s="4"/>
      <c r="J2289" s="4"/>
      <c r="K2289" s="4"/>
      <c r="L2289" s="51"/>
      <c r="M2289" s="4"/>
      <c r="N2289" s="4"/>
      <c r="O2289" s="4"/>
      <c r="P2289" s="4"/>
      <c r="Q2289" s="4"/>
      <c r="AN2289" s="63" t="s">
        <v>5520</v>
      </c>
      <c r="AZ2289" s="37" t="str">
        <f>IFERROR(IF(COUNTA(H2289,I2289,J2289)=3,DATE(J2289,MATCH(I2289,{"Jan";"Feb";"Mar";"Apr";"May";"Jun";"Jul";"Aug";"Sep";"Oct";"Nov";"Dec"},0),H2289),""),"")</f>
        <v/>
      </c>
    </row>
    <row r="2290" spans="1:79" x14ac:dyDescent="0.25">
      <c r="A2290" s="51"/>
      <c r="B2290" s="4"/>
      <c r="C2290" s="25" t="s">
        <v>35</v>
      </c>
      <c r="D2290" s="25" t="s">
        <v>36</v>
      </c>
      <c r="E2290" s="25"/>
      <c r="F2290" s="25" t="s">
        <v>315</v>
      </c>
      <c r="G2290" s="4"/>
      <c r="H2290" s="25" t="s">
        <v>47</v>
      </c>
      <c r="I2290" s="25" t="s">
        <v>48</v>
      </c>
      <c r="J2290" s="25" t="s">
        <v>49</v>
      </c>
      <c r="K2290" s="4"/>
      <c r="L2290" s="51"/>
      <c r="M2290" s="4"/>
      <c r="N2290" s="4"/>
      <c r="O2290" s="4"/>
      <c r="P2290" s="4"/>
      <c r="Q2290" s="4"/>
      <c r="AN2290" s="63" t="s">
        <v>5521</v>
      </c>
      <c r="AZ2290" s="37" t="str">
        <f>IFERROR(IF(COUNTA(H2290,I2290,J2290)=3,DATE(J2290,MATCH(I2290,{"Jan";"Feb";"Mar";"Apr";"May";"Jun";"Jul";"Aug";"Sep";"Oct";"Nov";"Dec"},0),H2290),""),"")</f>
        <v/>
      </c>
    </row>
    <row r="2291" spans="1:79" x14ac:dyDescent="0.25">
      <c r="A2291" s="51"/>
      <c r="B2291" s="34" t="str">
        <f xml:space="preserve"> C2278&amp;" Target Lesion (T2)"</f>
        <v>V15 Target Lesion (T2)</v>
      </c>
      <c r="C2291" s="16"/>
      <c r="D2291" s="15" t="s">
        <v>9</v>
      </c>
      <c r="E2291" s="4"/>
      <c r="F2291" s="17"/>
      <c r="G2291" s="4"/>
      <c r="H2291" s="32"/>
      <c r="I2291" s="32"/>
      <c r="J2291" s="32"/>
      <c r="K2291" s="4"/>
      <c r="L2291" s="51"/>
      <c r="M2291" s="51"/>
      <c r="N2291" s="51"/>
      <c r="O2291" s="51"/>
      <c r="P2291" s="51"/>
      <c r="Q2291" s="4"/>
      <c r="AN2291" s="63" t="s">
        <v>5522</v>
      </c>
      <c r="AZ2291" s="37" t="str">
        <f>IFERROR(IF(COUNTA(H2291,I2291,J2291)=3,DATE(J2291,MATCH(I2291,{"Jan";"Feb";"Mar";"Apr";"May";"Jun";"Jul";"Aug";"Sep";"Oct";"Nov";"Dec"},0),H2291),""),"")</f>
        <v/>
      </c>
    </row>
    <row r="2292" spans="1:79" x14ac:dyDescent="0.25">
      <c r="A2292" s="51"/>
      <c r="B2292" s="23" t="s">
        <v>2360</v>
      </c>
      <c r="C2292" s="23" t="s">
        <v>2361</v>
      </c>
      <c r="D2292" s="23" t="s">
        <v>2362</v>
      </c>
      <c r="E2292" s="26"/>
      <c r="F2292" s="23" t="s">
        <v>2363</v>
      </c>
      <c r="G2292" s="26"/>
      <c r="H2292" s="23" t="s">
        <v>2364</v>
      </c>
      <c r="I2292" s="23" t="s">
        <v>2365</v>
      </c>
      <c r="J2292" s="23" t="s">
        <v>2366</v>
      </c>
      <c r="K2292" s="4"/>
      <c r="L2292" s="27"/>
      <c r="M2292" s="28"/>
      <c r="N2292" s="27"/>
      <c r="O2292" s="28"/>
      <c r="P2292" s="27"/>
      <c r="Q2292" s="4"/>
      <c r="AN2292" s="63" t="s">
        <v>5523</v>
      </c>
      <c r="AZ2292" s="37" t="str">
        <f>IFERROR(IF(COUNTA(H2292,I2292,J2292)=3,DATE(J2292,MATCH(I2292,{"Jan";"Feb";"Mar";"Apr";"May";"Jun";"Jul";"Aug";"Sep";"Oct";"Nov";"Dec"},0),H2292),""),"")</f>
        <v/>
      </c>
    </row>
    <row r="2293" spans="1:79" x14ac:dyDescent="0.25">
      <c r="A2293" s="51"/>
      <c r="B2293" s="90" t="str">
        <f ca="1">BA2293&amp;BB2293&amp;BC2293&amp;BD2293&amp;BE2293&amp;BF2293&amp;BG2293&amp;BH2293&amp;BI2293&amp;BJ2293&amp;BK2293&amp;BL2293&amp;BM2293</f>
        <v/>
      </c>
      <c r="C2293" s="91"/>
      <c r="D2293" s="91"/>
      <c r="E2293" s="91"/>
      <c r="F2293" s="91"/>
      <c r="G2293" s="91"/>
      <c r="H2293" s="91"/>
      <c r="I2293" s="91"/>
      <c r="J2293" s="91"/>
      <c r="K2293" s="91"/>
      <c r="L2293" s="91"/>
      <c r="M2293" s="91"/>
      <c r="N2293" s="91"/>
      <c r="O2293" s="91"/>
      <c r="P2293" s="91"/>
      <c r="Q2293" s="4"/>
      <c r="AN2293" s="63" t="s">
        <v>5524</v>
      </c>
      <c r="AZ2293" s="37" t="str">
        <f>IFERROR(IF(COUNTA(H2293,I2293,J2293)=3,DATE(J2293,MATCH(I2293,{"Jan";"Feb";"Mar";"Apr";"May";"Jun";"Jul";"Aug";"Sep";"Oct";"Nov";"Dec"},0),H2293),""),"")</f>
        <v/>
      </c>
      <c r="BA2293" s="37" t="str">
        <f>IF(AND(C2281="",H2291="",C2291&lt;&gt;""),"Please enter a complete visit or assessment date.  ","")</f>
        <v/>
      </c>
      <c r="BB2293" s="37" t="str">
        <f>IF(C2291="","",IF(AND(COUNTA(C2281,D2281,E2281)&gt;1,COUNTA(C2281,D2281,E2281)&lt;3),"Please enter a complete visit date.  ",IF(COUNTA(C2281,D2281,E2281)=0,"",IF(COUNTIF(AN$2:AN$7306,C2281&amp;D2281&amp;E2281)&gt;0,"","Enter a valid visit date.  "))))</f>
        <v/>
      </c>
      <c r="BC2293" s="37" t="str">
        <f>IF(AND(COUNTA(H2291,I2291,J2291)&gt;1,COUNTA(H2291,I2291,J2291)&lt;3),"Please enter a complete assessment date.  ",IF(COUNTA(H2291,I2291,J2291)=0,"",IF(COUNTIF(AN$2:AN$7306,H2291&amp;I2291&amp;J2291)&gt;0,"","Enter a valid assessment date.  ")))</f>
        <v/>
      </c>
      <c r="BD2293" s="37" t="str">
        <f t="shared" ref="BD2293" si="1116">IF(AND(C2291="",H2291&amp;I2291&amp;H2291&amp;J2291&lt;&gt;""),"Information on this lesion exists, but no evaluation result is entered.  ","")</f>
        <v/>
      </c>
      <c r="BE2293" s="37" t="str">
        <f ca="1">IF(C2291="","",IF(AZ2281="","",IF(AZ2281&gt;NOW(),"Visit date is in the future.  ","")))</f>
        <v/>
      </c>
      <c r="BF2293" s="37" t="str">
        <f t="shared" ref="BF2293" ca="1" si="1117">IF(AZ2291&lt;&gt;"",IF(AZ2291&gt;NOW(),"Assessment date is in the future.  ",""),"")</f>
        <v/>
      </c>
      <c r="BG2293" s="37" t="str">
        <f t="shared" ref="BG2293" si="1118">IF(AND(C2291&lt;&gt;"",F2291&lt;&gt;""),"The result cannot be provided if indicated as Not Done.  ","")</f>
        <v/>
      </c>
      <c r="BH2293" s="37" t="str">
        <f>IF(AZ2281="","",IF(AZ2281&lt;=AZ2275,"Visit date is not after visit or assessment dates in the prior visit.  ",""))</f>
        <v/>
      </c>
      <c r="BI2293" s="37" t="str">
        <f>IF(AZ2291&lt;&gt;"",IF(AZ2291&lt;=AZ2275,"Assessment date is not after visit or assessment dates in the prior visit.  ",""),"")</f>
        <v/>
      </c>
      <c r="BJ2293" s="37" t="str">
        <f>IF(AND(C2278="",OR(C2291&lt;&gt;"",F2291&lt;&gt;"")),"The Visit ID is missing.  ","")</f>
        <v/>
      </c>
      <c r="BK2293" s="37" t="str">
        <f>IF(AND(OR(C2291&lt;&gt;"",F2291&lt;&gt;""),C$25=""),"No V0 lesion information exists for this same lesion (if you are adding a NEW lesion, go to New Lesion section).  ","")</f>
        <v/>
      </c>
      <c r="BL2293" s="37" t="str">
        <f t="shared" ref="BL2293" si="1119">IF(AND(C2291&lt;&gt;"",D2291=""),"Select a Unit.  ","")</f>
        <v/>
      </c>
      <c r="BM2293" s="37" t="str">
        <f>IF(AND(C2291&lt;&gt;"",COUNTIF(AJ$2:AJ$21,C2278)&gt;1),"Visit ID already used.  ","")</f>
        <v/>
      </c>
      <c r="CA2293" s="37" t="str">
        <f ca="1">IF(BA2293&amp;BB2293&amp;BC2293&amp;BD2293&amp;BE2293&amp;BF2293&amp;BG2293&amp;BH2293&amp;BI2293&amp;BJ2293&amp;BK2293&amp;BL2293&amp;BM2293&amp;BN2293&amp;BO2293&amp;BP2293&amp;BQ2293&amp;BR2293&amp;BS2293&amp;BT2293&amp;BU2293&amp;BV2293&amp;BW2293&amp;BX2293&amp;BY2293&amp;BZ2293&lt;&gt;"","V15Issue","V15Clean")</f>
        <v>V15Clean</v>
      </c>
    </row>
    <row r="2294" spans="1:79" x14ac:dyDescent="0.25">
      <c r="A2294" s="51"/>
      <c r="B2294" s="91"/>
      <c r="C2294" s="91"/>
      <c r="D2294" s="91"/>
      <c r="E2294" s="91"/>
      <c r="F2294" s="91"/>
      <c r="G2294" s="91"/>
      <c r="H2294" s="91"/>
      <c r="I2294" s="91"/>
      <c r="J2294" s="91"/>
      <c r="K2294" s="91"/>
      <c r="L2294" s="91"/>
      <c r="M2294" s="91"/>
      <c r="N2294" s="91"/>
      <c r="O2294" s="91"/>
      <c r="P2294" s="91"/>
      <c r="Q2294" s="4"/>
      <c r="AN2294" s="63" t="s">
        <v>5525</v>
      </c>
      <c r="AZ2294" s="37" t="str">
        <f>IFERROR(IF(COUNTA(H2294,I2294,J2294)=3,DATE(J2294,MATCH(I2294,{"Jan";"Feb";"Mar";"Apr";"May";"Jun";"Jul";"Aug";"Sep";"Oct";"Nov";"Dec"},0),H2294),""),"")</f>
        <v/>
      </c>
    </row>
    <row r="2295" spans="1:79" x14ac:dyDescent="0.25">
      <c r="A2295" s="51"/>
      <c r="B2295" s="4"/>
      <c r="C2295" s="25"/>
      <c r="D2295" s="25"/>
      <c r="E2295" s="25"/>
      <c r="F2295" s="25"/>
      <c r="G2295" s="4"/>
      <c r="H2295" s="19" t="s">
        <v>92</v>
      </c>
      <c r="I2295" s="4"/>
      <c r="J2295" s="4"/>
      <c r="K2295" s="4"/>
      <c r="L2295" s="51"/>
      <c r="M2295" s="4"/>
      <c r="N2295" s="4"/>
      <c r="O2295" s="4"/>
      <c r="P2295" s="4"/>
      <c r="Q2295" s="4"/>
      <c r="AN2295" s="63" t="s">
        <v>5526</v>
      </c>
      <c r="AZ2295" s="37" t="str">
        <f>IFERROR(IF(COUNTA(H2295,I2295,J2295)=3,DATE(J2295,MATCH(I2295,{"Jan";"Feb";"Mar";"Apr";"May";"Jun";"Jul";"Aug";"Sep";"Oct";"Nov";"Dec"},0),H2295),""),"")</f>
        <v/>
      </c>
    </row>
    <row r="2296" spans="1:79" x14ac:dyDescent="0.25">
      <c r="A2296" s="51"/>
      <c r="B2296" s="4"/>
      <c r="C2296" s="25" t="s">
        <v>35</v>
      </c>
      <c r="D2296" s="25" t="s">
        <v>36</v>
      </c>
      <c r="E2296" s="25"/>
      <c r="F2296" s="25" t="s">
        <v>315</v>
      </c>
      <c r="G2296" s="4"/>
      <c r="H2296" s="25" t="s">
        <v>47</v>
      </c>
      <c r="I2296" s="25" t="s">
        <v>48</v>
      </c>
      <c r="J2296" s="25" t="s">
        <v>49</v>
      </c>
      <c r="K2296" s="4"/>
      <c r="L2296" s="51"/>
      <c r="M2296" s="4"/>
      <c r="N2296" s="4"/>
      <c r="O2296" s="4"/>
      <c r="P2296" s="4"/>
      <c r="Q2296" s="4"/>
      <c r="AN2296" s="63" t="s">
        <v>5527</v>
      </c>
      <c r="AZ2296" s="37" t="str">
        <f>IFERROR(IF(COUNTA(H2296,I2296,J2296)=3,DATE(J2296,MATCH(I2296,{"Jan";"Feb";"Mar";"Apr";"May";"Jun";"Jul";"Aug";"Sep";"Oct";"Nov";"Dec"},0),H2296),""),"")</f>
        <v/>
      </c>
    </row>
    <row r="2297" spans="1:79" x14ac:dyDescent="0.25">
      <c r="A2297" s="51"/>
      <c r="B2297" s="34" t="str">
        <f xml:space="preserve"> C2278&amp;"  Target Lesion (T3)"</f>
        <v>V15  Target Lesion (T3)</v>
      </c>
      <c r="C2297" s="16"/>
      <c r="D2297" s="15" t="s">
        <v>9</v>
      </c>
      <c r="E2297" s="4"/>
      <c r="F2297" s="17"/>
      <c r="G2297" s="4"/>
      <c r="H2297" s="32"/>
      <c r="I2297" s="32"/>
      <c r="J2297" s="32"/>
      <c r="K2297" s="4"/>
      <c r="L2297" s="51"/>
      <c r="M2297" s="51"/>
      <c r="N2297" s="51"/>
      <c r="O2297" s="51"/>
      <c r="P2297" s="51"/>
      <c r="Q2297" s="4"/>
      <c r="AN2297" s="63" t="s">
        <v>5528</v>
      </c>
      <c r="AZ2297" s="37" t="str">
        <f>IFERROR(IF(COUNTA(H2297,I2297,J2297)=3,DATE(J2297,MATCH(I2297,{"Jan";"Feb";"Mar";"Apr";"May";"Jun";"Jul";"Aug";"Sep";"Oct";"Nov";"Dec"},0),H2297),""),"")</f>
        <v/>
      </c>
    </row>
    <row r="2298" spans="1:79" x14ac:dyDescent="0.25">
      <c r="A2298" s="51"/>
      <c r="B2298" s="23" t="s">
        <v>2367</v>
      </c>
      <c r="C2298" s="23" t="s">
        <v>2368</v>
      </c>
      <c r="D2298" s="23" t="s">
        <v>2369</v>
      </c>
      <c r="E2298" s="26"/>
      <c r="F2298" s="23" t="s">
        <v>2370</v>
      </c>
      <c r="G2298" s="26"/>
      <c r="H2298" s="23" t="s">
        <v>2371</v>
      </c>
      <c r="I2298" s="23" t="s">
        <v>2372</v>
      </c>
      <c r="J2298" s="23" t="s">
        <v>2373</v>
      </c>
      <c r="K2298" s="4"/>
      <c r="L2298" s="27"/>
      <c r="M2298" s="28"/>
      <c r="N2298" s="27"/>
      <c r="O2298" s="28"/>
      <c r="P2298" s="27"/>
      <c r="Q2298" s="4"/>
      <c r="AN2298" s="63" t="s">
        <v>5529</v>
      </c>
      <c r="AZ2298" s="37" t="str">
        <f>IFERROR(IF(COUNTA(H2298,I2298,J2298)=3,DATE(J2298,MATCH(I2298,{"Jan";"Feb";"Mar";"Apr";"May";"Jun";"Jul";"Aug";"Sep";"Oct";"Nov";"Dec"},0),H2298),""),"")</f>
        <v/>
      </c>
    </row>
    <row r="2299" spans="1:79" x14ac:dyDescent="0.25">
      <c r="A2299" s="51"/>
      <c r="B2299" s="90" t="str">
        <f ca="1">BA2299&amp;BB2299&amp;BC2299&amp;BD2299&amp;BE2299&amp;BF2299&amp;BG2299&amp;BH2299&amp;BI2299&amp;BJ2299&amp;BK2299&amp;BL2299&amp;BM2299</f>
        <v/>
      </c>
      <c r="C2299" s="91"/>
      <c r="D2299" s="91"/>
      <c r="E2299" s="91"/>
      <c r="F2299" s="91"/>
      <c r="G2299" s="91"/>
      <c r="H2299" s="91"/>
      <c r="I2299" s="91"/>
      <c r="J2299" s="91"/>
      <c r="K2299" s="91"/>
      <c r="L2299" s="91"/>
      <c r="M2299" s="91"/>
      <c r="N2299" s="91"/>
      <c r="O2299" s="91"/>
      <c r="P2299" s="91"/>
      <c r="Q2299" s="4"/>
      <c r="AN2299" s="63" t="s">
        <v>5530</v>
      </c>
      <c r="AZ2299" s="37" t="str">
        <f>IFERROR(IF(COUNTA(H2299,I2299,J2299)=3,DATE(J2299,MATCH(I2299,{"Jan";"Feb";"Mar";"Apr";"May";"Jun";"Jul";"Aug";"Sep";"Oct";"Nov";"Dec"},0),H2299),""),"")</f>
        <v/>
      </c>
      <c r="BA2299" s="37" t="str">
        <f>IF(AND(C2281="",H2297="",C2297&lt;&gt;""),"Please enter a complete visit or assessment date.  ","")</f>
        <v/>
      </c>
      <c r="BB2299" s="37" t="str">
        <f>IF(C2297="","",IF(AND(COUNTA(C2281,D2281,E2281)&gt;1,COUNTA(C2281,D2281,E2281)&lt;3),"Please enter a complete visit date.  ",IF(COUNTA(C2281,D2281,E2281)=0,"",IF(COUNTIF(AN$2:AN$7306,C2281&amp;D2281&amp;E2281)&gt;0,"","Enter a valid visit date.  "))))</f>
        <v/>
      </c>
      <c r="BC2299" s="37" t="str">
        <f>IF(AND(COUNTA(H2297,I2297,J2297)&gt;1,COUNTA(H2297,I2297,J2297)&lt;3),"Please enter a complete assessment date.  ",IF(COUNTA(H2297,I2297,J2297)=0,"",IF(COUNTIF(AN$2:AN$7306,H2297&amp;I2297&amp;J2297)&gt;0,"","Enter a valid assessment date.  ")))</f>
        <v/>
      </c>
      <c r="BD2299" s="37" t="str">
        <f t="shared" ref="BD2299" si="1120">IF(AND(C2297="",H2297&amp;I2297&amp;H2297&amp;J2297&lt;&gt;""),"Information on this lesion exists, but no evaluation result is entered.  ","")</f>
        <v/>
      </c>
      <c r="BE2299" s="37" t="str">
        <f ca="1">IF(C2297="","",IF(AZ2281="","",IF(AZ2281&gt;NOW(),"Visit date is in the future.  ","")))</f>
        <v/>
      </c>
      <c r="BF2299" s="37" t="str">
        <f t="shared" ref="BF2299" ca="1" si="1121">IF(AZ2297&lt;&gt;"",IF(AZ2297&gt;NOW(),"Assessment date is in the future.  ",""),"")</f>
        <v/>
      </c>
      <c r="BG2299" s="37" t="str">
        <f t="shared" ref="BG2299" si="1122">IF(AND(C2297&lt;&gt;"",F2297&lt;&gt;""),"The result cannot be provided if indicated as Not Done.  ","")</f>
        <v/>
      </c>
      <c r="BH2299" s="37" t="str">
        <f>IF(AZ2281="","",IF(AZ2281&lt;=AZ2275,"Visit date is not after visit or assessment dates in the prior visit.  ",""))</f>
        <v/>
      </c>
      <c r="BI2299" s="37" t="str">
        <f>IF(AZ2297&lt;&gt;"",IF(AZ2297&lt;=AZ2275,"Assessment date is not after visit or assessment dates in the prior visit.  ",""),"")</f>
        <v/>
      </c>
      <c r="BJ2299" s="37" t="str">
        <f>IF(AND(C2278="",OR(C2297&lt;&gt;"",F2297&lt;&gt;"")),"The Visit ID is missing.  ","")</f>
        <v/>
      </c>
      <c r="BK2299" s="37" t="str">
        <f>IF(AND(OR(C2297&lt;&gt;"",F2297&lt;&gt;""),C$31=""),"No V0 lesion information exists for this same lesion (if you are adding a NEW lesion, go to New Lesion section).  ","")</f>
        <v/>
      </c>
      <c r="BL2299" s="37" t="str">
        <f t="shared" ref="BL2299" si="1123">IF(AND(C2297&lt;&gt;"",D2297=""),"Select a Unit.  ","")</f>
        <v/>
      </c>
      <c r="BM2299" s="37" t="str">
        <f>IF(AND(C2297&lt;&gt;"",COUNTIF(AJ$2:AJ$21,C2278)&gt;1),"Visit ID already used.  ","")</f>
        <v/>
      </c>
      <c r="CA2299" s="37" t="str">
        <f ca="1">IF(BA2299&amp;BB2299&amp;BC2299&amp;BD2299&amp;BE2299&amp;BF2299&amp;BG2299&amp;BH2299&amp;BI2299&amp;BJ2299&amp;BK2299&amp;BL2299&amp;BM2299&amp;BN2299&amp;BO2299&amp;BP2299&amp;BQ2299&amp;BR2299&amp;BS2299&amp;BT2299&amp;BU2299&amp;BV2299&amp;BW2299&amp;BX2299&amp;BY2299&amp;BZ2299&lt;&gt;"","V15Issue","V15Clean")</f>
        <v>V15Clean</v>
      </c>
    </row>
    <row r="2300" spans="1:79" x14ac:dyDescent="0.25">
      <c r="A2300" s="51"/>
      <c r="B2300" s="91"/>
      <c r="C2300" s="91"/>
      <c r="D2300" s="91"/>
      <c r="E2300" s="91"/>
      <c r="F2300" s="91"/>
      <c r="G2300" s="91"/>
      <c r="H2300" s="91"/>
      <c r="I2300" s="91"/>
      <c r="J2300" s="91"/>
      <c r="K2300" s="91"/>
      <c r="L2300" s="91"/>
      <c r="M2300" s="91"/>
      <c r="N2300" s="91"/>
      <c r="O2300" s="91"/>
      <c r="P2300" s="91"/>
      <c r="Q2300" s="4"/>
      <c r="AN2300" s="63" t="s">
        <v>5531</v>
      </c>
      <c r="AZ2300" s="37" t="str">
        <f>IFERROR(IF(COUNTA(H2300,I2300,J2300)=3,DATE(J2300,MATCH(I2300,{"Jan";"Feb";"Mar";"Apr";"May";"Jun";"Jul";"Aug";"Sep";"Oct";"Nov";"Dec"},0),H2300),""),"")</f>
        <v/>
      </c>
    </row>
    <row r="2301" spans="1:79" x14ac:dyDescent="0.25">
      <c r="A2301" s="51"/>
      <c r="B2301" s="4"/>
      <c r="C2301" s="25"/>
      <c r="D2301" s="25"/>
      <c r="E2301" s="25"/>
      <c r="F2301" s="25"/>
      <c r="G2301" s="4"/>
      <c r="H2301" s="19" t="s">
        <v>92</v>
      </c>
      <c r="I2301" s="4"/>
      <c r="J2301" s="4"/>
      <c r="K2301" s="4"/>
      <c r="L2301" s="51"/>
      <c r="M2301" s="4"/>
      <c r="N2301" s="4"/>
      <c r="O2301" s="4"/>
      <c r="P2301" s="4"/>
      <c r="Q2301" s="4"/>
      <c r="AN2301" s="63" t="s">
        <v>5532</v>
      </c>
      <c r="AZ2301" s="37" t="str">
        <f>IFERROR(IF(COUNTA(H2301,I2301,J2301)=3,DATE(J2301,MATCH(I2301,{"Jan";"Feb";"Mar";"Apr";"May";"Jun";"Jul";"Aug";"Sep";"Oct";"Nov";"Dec"},0),H2301),""),"")</f>
        <v/>
      </c>
    </row>
    <row r="2302" spans="1:79" x14ac:dyDescent="0.25">
      <c r="A2302" s="51"/>
      <c r="B2302" s="4"/>
      <c r="C2302" s="25" t="s">
        <v>35</v>
      </c>
      <c r="D2302" s="25" t="s">
        <v>36</v>
      </c>
      <c r="E2302" s="25"/>
      <c r="F2302" s="25" t="s">
        <v>315</v>
      </c>
      <c r="G2302" s="4"/>
      <c r="H2302" s="25" t="s">
        <v>47</v>
      </c>
      <c r="I2302" s="25" t="s">
        <v>48</v>
      </c>
      <c r="J2302" s="25" t="s">
        <v>49</v>
      </c>
      <c r="K2302" s="4"/>
      <c r="L2302" s="51"/>
      <c r="M2302" s="4"/>
      <c r="N2302" s="4"/>
      <c r="O2302" s="4"/>
      <c r="P2302" s="4"/>
      <c r="Q2302" s="4"/>
      <c r="AN2302" s="63" t="s">
        <v>5533</v>
      </c>
      <c r="AZ2302" s="37" t="str">
        <f>IFERROR(IF(COUNTA(H2302,I2302,J2302)=3,DATE(J2302,MATCH(I2302,{"Jan";"Feb";"Mar";"Apr";"May";"Jun";"Jul";"Aug";"Sep";"Oct";"Nov";"Dec"},0),H2302),""),"")</f>
        <v/>
      </c>
    </row>
    <row r="2303" spans="1:79" x14ac:dyDescent="0.25">
      <c r="A2303" s="51"/>
      <c r="B2303" s="34" t="str">
        <f xml:space="preserve"> C2278&amp;"  Target Lesion (T4)"</f>
        <v>V15  Target Lesion (T4)</v>
      </c>
      <c r="C2303" s="16"/>
      <c r="D2303" s="15" t="s">
        <v>9</v>
      </c>
      <c r="E2303" s="4"/>
      <c r="F2303" s="17"/>
      <c r="G2303" s="4"/>
      <c r="H2303" s="32"/>
      <c r="I2303" s="32"/>
      <c r="J2303" s="32"/>
      <c r="K2303" s="4"/>
      <c r="L2303" s="51"/>
      <c r="M2303" s="51"/>
      <c r="N2303" s="51"/>
      <c r="O2303" s="51"/>
      <c r="P2303" s="51"/>
      <c r="Q2303" s="4"/>
      <c r="AN2303" s="63" t="s">
        <v>5534</v>
      </c>
      <c r="AZ2303" s="37" t="str">
        <f>IFERROR(IF(COUNTA(H2303,I2303,J2303)=3,DATE(J2303,MATCH(I2303,{"Jan";"Feb";"Mar";"Apr";"May";"Jun";"Jul";"Aug";"Sep";"Oct";"Nov";"Dec"},0),H2303),""),"")</f>
        <v/>
      </c>
    </row>
    <row r="2304" spans="1:79" x14ac:dyDescent="0.25">
      <c r="A2304" s="51"/>
      <c r="B2304" s="23" t="s">
        <v>2374</v>
      </c>
      <c r="C2304" s="23" t="s">
        <v>2375</v>
      </c>
      <c r="D2304" s="23" t="s">
        <v>2376</v>
      </c>
      <c r="E2304" s="26"/>
      <c r="F2304" s="23" t="s">
        <v>2377</v>
      </c>
      <c r="G2304" s="26"/>
      <c r="H2304" s="23" t="s">
        <v>2378</v>
      </c>
      <c r="I2304" s="23" t="s">
        <v>2379</v>
      </c>
      <c r="J2304" s="23" t="s">
        <v>2380</v>
      </c>
      <c r="K2304" s="4"/>
      <c r="L2304" s="27"/>
      <c r="M2304" s="28"/>
      <c r="N2304" s="27"/>
      <c r="O2304" s="28"/>
      <c r="P2304" s="27"/>
      <c r="Q2304" s="4"/>
      <c r="AN2304" s="63" t="s">
        <v>5535</v>
      </c>
      <c r="AZ2304" s="37" t="str">
        <f>IFERROR(IF(COUNTA(H2304,I2304,J2304)=3,DATE(J2304,MATCH(I2304,{"Jan";"Feb";"Mar";"Apr";"May";"Jun";"Jul";"Aug";"Sep";"Oct";"Nov";"Dec"},0),H2304),""),"")</f>
        <v/>
      </c>
    </row>
    <row r="2305" spans="1:79" x14ac:dyDescent="0.25">
      <c r="A2305" s="51"/>
      <c r="B2305" s="90" t="str">
        <f ca="1">BA2305&amp;BB2305&amp;BC2305&amp;BD2305&amp;BE2305&amp;BF2305&amp;BG2305&amp;BH2305&amp;BI2305&amp;BJ2305&amp;BK2305&amp;BL2305&amp;BM2305</f>
        <v/>
      </c>
      <c r="C2305" s="91"/>
      <c r="D2305" s="91"/>
      <c r="E2305" s="91"/>
      <c r="F2305" s="91"/>
      <c r="G2305" s="91"/>
      <c r="H2305" s="91"/>
      <c r="I2305" s="91"/>
      <c r="J2305" s="91"/>
      <c r="K2305" s="91"/>
      <c r="L2305" s="91"/>
      <c r="M2305" s="91"/>
      <c r="N2305" s="91"/>
      <c r="O2305" s="91"/>
      <c r="P2305" s="91"/>
      <c r="Q2305" s="4"/>
      <c r="AN2305" s="63" t="s">
        <v>5536</v>
      </c>
      <c r="AZ2305" s="37" t="str">
        <f>IFERROR(IF(COUNTA(H2305,I2305,J2305)=3,DATE(J2305,MATCH(I2305,{"Jan";"Feb";"Mar";"Apr";"May";"Jun";"Jul";"Aug";"Sep";"Oct";"Nov";"Dec"},0),H2305),""),"")</f>
        <v/>
      </c>
      <c r="BA2305" s="37" t="str">
        <f>IF(AND(C2281="",H2303="",C2303&lt;&gt;""),"Please enter a complete visit or assessment date.  ","")</f>
        <v/>
      </c>
      <c r="BB2305" s="37" t="str">
        <f>IF(C2303="","",IF(AND(COUNTA(C2281,D2281,E2281)&gt;1,COUNTA(C2281,D2281,E2281)&lt;3),"Please enter a complete visit date.  ",IF(COUNTA(C2281,D2281,E2281)=0,"",IF(COUNTIF(AN$2:AN$7306,C2281&amp;D2281&amp;E2281)&gt;0,"","Enter a valid visit date.  "))))</f>
        <v/>
      </c>
      <c r="BC2305" s="37" t="str">
        <f>IF(AND(COUNTA(H2303,I2303,J2303)&gt;1,COUNTA(H2303,I2303,J2303)&lt;3),"Please enter a complete assessment date.  ",IF(COUNTA(H2303,I2303,J2303)=0,"",IF(COUNTIF(AN$2:AN$7306,H2303&amp;I2303&amp;J2303)&gt;0,"","Enter a valid assessment date.  ")))</f>
        <v/>
      </c>
      <c r="BD2305" s="37" t="str">
        <f t="shared" ref="BD2305" si="1124">IF(AND(C2303="",H2303&amp;I2303&amp;H2303&amp;J2303&lt;&gt;""),"Information on this lesion exists, but no evaluation result is entered.  ","")</f>
        <v/>
      </c>
      <c r="BE2305" s="37" t="str">
        <f ca="1">IF(C2303="","",IF(AZ2281="","",IF(AZ2281&gt;NOW(),"Visit date is in the future.  ","")))</f>
        <v/>
      </c>
      <c r="BF2305" s="37" t="str">
        <f t="shared" ref="BF2305" ca="1" si="1125">IF(AZ2303&lt;&gt;"",IF(AZ2303&gt;NOW(),"Assessment date is in the future.  ",""),"")</f>
        <v/>
      </c>
      <c r="BG2305" s="37" t="str">
        <f t="shared" ref="BG2305" si="1126">IF(AND(C2303&lt;&gt;"",F2303&lt;&gt;""),"The result cannot be provided if indicated as Not Done.  ","")</f>
        <v/>
      </c>
      <c r="BH2305" s="37" t="str">
        <f>IF(AZ2281="","",IF(AZ2281&lt;=AZ2275,"Visit date is not after visit or assessment dates in the prior visit.  ",""))</f>
        <v/>
      </c>
      <c r="BI2305" s="37" t="str">
        <f>IF(AZ2303&lt;&gt;"",IF(AZ2303&lt;=AZ2275,"Assessment date is not after visit or assessment dates in the prior visit.  ",""),"")</f>
        <v/>
      </c>
      <c r="BJ2305" s="37" t="str">
        <f>IF(AND(C2278="",OR(C2303&lt;&gt;"",F2303&lt;&gt;"")),"The Visit ID is missing.  ","")</f>
        <v/>
      </c>
      <c r="BK2305" s="37" t="str">
        <f>IF(AND(OR(C2303&lt;&gt;"",F2303&lt;&gt;""),C$37=""),"No V0 lesion information exists for this same lesion (if you are adding a NEW lesion, go to New Lesion section).  ","")</f>
        <v/>
      </c>
      <c r="BL2305" s="37" t="str">
        <f t="shared" ref="BL2305" si="1127">IF(AND(C2303&lt;&gt;"",D2303=""),"Select a Unit.  ","")</f>
        <v/>
      </c>
      <c r="BM2305" s="37" t="str">
        <f>IF(AND(C2303&lt;&gt;"",COUNTIF(AJ$2:AJ$21,C2278)&gt;1),"Visit ID already used.  ","")</f>
        <v/>
      </c>
      <c r="CA2305" s="37" t="str">
        <f ca="1">IF(BA2305&amp;BB2305&amp;BC2305&amp;BD2305&amp;BE2305&amp;BF2305&amp;BG2305&amp;BH2305&amp;BI2305&amp;BJ2305&amp;BK2305&amp;BL2305&amp;BM2305&amp;BN2305&amp;BO2305&amp;BP2305&amp;BQ2305&amp;BR2305&amp;BS2305&amp;BT2305&amp;BU2305&amp;BV2305&amp;BW2305&amp;BX2305&amp;BY2305&amp;BZ2305&lt;&gt;"","V15Issue","V15Clean")</f>
        <v>V15Clean</v>
      </c>
    </row>
    <row r="2306" spans="1:79" x14ac:dyDescent="0.25">
      <c r="A2306" s="51"/>
      <c r="B2306" s="91"/>
      <c r="C2306" s="91"/>
      <c r="D2306" s="91"/>
      <c r="E2306" s="91"/>
      <c r="F2306" s="91"/>
      <c r="G2306" s="91"/>
      <c r="H2306" s="91"/>
      <c r="I2306" s="91"/>
      <c r="J2306" s="91"/>
      <c r="K2306" s="91"/>
      <c r="L2306" s="91"/>
      <c r="M2306" s="91"/>
      <c r="N2306" s="91"/>
      <c r="O2306" s="91"/>
      <c r="P2306" s="91"/>
      <c r="Q2306" s="51"/>
      <c r="R2306" s="67"/>
      <c r="S2306" s="67"/>
      <c r="T2306" s="67"/>
      <c r="U2306" s="67"/>
      <c r="V2306" s="67"/>
      <c r="W2306" s="67"/>
      <c r="X2306" s="67"/>
      <c r="Y2306" s="67"/>
      <c r="Z2306" s="67"/>
      <c r="AA2306" s="67"/>
      <c r="AB2306" s="67"/>
      <c r="AC2306" s="67"/>
      <c r="AD2306" s="67"/>
      <c r="AE2306" s="67"/>
      <c r="AF2306" s="67"/>
      <c r="AG2306" s="67"/>
      <c r="AH2306" s="67"/>
      <c r="AI2306" s="67"/>
      <c r="AK2306" s="67"/>
      <c r="AL2306" s="67"/>
      <c r="AM2306" s="67"/>
      <c r="AN2306" s="63" t="s">
        <v>5537</v>
      </c>
      <c r="AO2306" s="67"/>
      <c r="AP2306" s="67"/>
      <c r="AQ2306" s="67"/>
      <c r="AR2306" s="67"/>
      <c r="AS2306" s="67"/>
      <c r="AT2306" s="67"/>
      <c r="AU2306" s="67"/>
      <c r="AV2306" s="67"/>
      <c r="AW2306" s="67"/>
      <c r="AX2306" s="67"/>
      <c r="AY2306" s="67"/>
      <c r="AZ2306" s="37" t="str">
        <f>IFERROR(IF(COUNTA(H2306,I2306,J2306)=3,DATE(J2306,MATCH(I2306,{"Jan";"Feb";"Mar";"Apr";"May";"Jun";"Jul";"Aug";"Sep";"Oct";"Nov";"Dec"},0),H2306),""),"")</f>
        <v/>
      </c>
    </row>
    <row r="2307" spans="1:79" x14ac:dyDescent="0.25">
      <c r="A2307" s="51"/>
      <c r="B2307" s="4"/>
      <c r="C2307" s="25"/>
      <c r="D2307" s="25"/>
      <c r="E2307" s="25"/>
      <c r="F2307" s="25"/>
      <c r="G2307" s="4"/>
      <c r="H2307" s="19" t="s">
        <v>92</v>
      </c>
      <c r="I2307" s="4"/>
      <c r="J2307" s="4"/>
      <c r="K2307" s="4"/>
      <c r="L2307" s="51"/>
      <c r="M2307" s="4"/>
      <c r="N2307" s="4"/>
      <c r="O2307" s="4"/>
      <c r="P2307" s="4"/>
      <c r="Q2307" s="51"/>
      <c r="R2307" s="67"/>
      <c r="S2307" s="67"/>
      <c r="T2307" s="67"/>
      <c r="U2307" s="67"/>
      <c r="V2307" s="67"/>
      <c r="W2307" s="67"/>
      <c r="X2307" s="67"/>
      <c r="Y2307" s="67"/>
      <c r="Z2307" s="67"/>
      <c r="AA2307" s="67"/>
      <c r="AB2307" s="67"/>
      <c r="AC2307" s="67"/>
      <c r="AD2307" s="67"/>
      <c r="AE2307" s="67"/>
      <c r="AF2307" s="67"/>
      <c r="AG2307" s="67"/>
      <c r="AH2307" s="67"/>
      <c r="AI2307" s="67"/>
      <c r="AK2307" s="67"/>
      <c r="AL2307" s="67"/>
      <c r="AM2307" s="67"/>
      <c r="AN2307" s="63" t="s">
        <v>5538</v>
      </c>
      <c r="AO2307" s="67"/>
      <c r="AP2307" s="67"/>
      <c r="AQ2307" s="67"/>
      <c r="AR2307" s="67"/>
      <c r="AS2307" s="67"/>
      <c r="AT2307" s="67"/>
      <c r="AU2307" s="67"/>
      <c r="AV2307" s="67"/>
      <c r="AW2307" s="67"/>
      <c r="AX2307" s="67"/>
      <c r="AY2307" s="67"/>
      <c r="AZ2307" s="37" t="str">
        <f>IFERROR(IF(COUNTA(H2307,I2307,J2307)=3,DATE(J2307,MATCH(I2307,{"Jan";"Feb";"Mar";"Apr";"May";"Jun";"Jul";"Aug";"Sep";"Oct";"Nov";"Dec"},0),H2307),""),"")</f>
        <v/>
      </c>
    </row>
    <row r="2308" spans="1:79" x14ac:dyDescent="0.25">
      <c r="A2308" s="51"/>
      <c r="B2308" s="4"/>
      <c r="C2308" s="25" t="s">
        <v>35</v>
      </c>
      <c r="D2308" s="25" t="s">
        <v>36</v>
      </c>
      <c r="E2308" s="25"/>
      <c r="F2308" s="25" t="s">
        <v>315</v>
      </c>
      <c r="G2308" s="4"/>
      <c r="H2308" s="25" t="s">
        <v>47</v>
      </c>
      <c r="I2308" s="25" t="s">
        <v>48</v>
      </c>
      <c r="J2308" s="25" t="s">
        <v>49</v>
      </c>
      <c r="K2308" s="4"/>
      <c r="L2308" s="51"/>
      <c r="M2308" s="4"/>
      <c r="N2308" s="4"/>
      <c r="O2308" s="4"/>
      <c r="P2308" s="4"/>
      <c r="Q2308" s="51"/>
      <c r="R2308" s="67"/>
      <c r="S2308" s="67"/>
      <c r="T2308" s="67"/>
      <c r="U2308" s="67"/>
      <c r="V2308" s="67"/>
      <c r="W2308" s="67"/>
      <c r="X2308" s="67"/>
      <c r="Y2308" s="67"/>
      <c r="Z2308" s="67"/>
      <c r="AA2308" s="67"/>
      <c r="AB2308" s="67"/>
      <c r="AC2308" s="67"/>
      <c r="AD2308" s="67"/>
      <c r="AE2308" s="67"/>
      <c r="AF2308" s="67"/>
      <c r="AG2308" s="67"/>
      <c r="AH2308" s="67"/>
      <c r="AI2308" s="67"/>
      <c r="AK2308" s="67"/>
      <c r="AL2308" s="67"/>
      <c r="AM2308" s="67"/>
      <c r="AN2308" s="63" t="s">
        <v>5539</v>
      </c>
      <c r="AO2308" s="67"/>
      <c r="AP2308" s="67"/>
      <c r="AQ2308" s="67"/>
      <c r="AR2308" s="67"/>
      <c r="AS2308" s="67"/>
      <c r="AT2308" s="67"/>
      <c r="AU2308" s="67"/>
      <c r="AV2308" s="67"/>
      <c r="AW2308" s="67"/>
      <c r="AX2308" s="67"/>
      <c r="AY2308" s="67"/>
      <c r="AZ2308" s="37" t="str">
        <f>IFERROR(IF(COUNTA(H2308,I2308,J2308)=3,DATE(J2308,MATCH(I2308,{"Jan";"Feb";"Mar";"Apr";"May";"Jun";"Jul";"Aug";"Sep";"Oct";"Nov";"Dec"},0),H2308),""),"")</f>
        <v/>
      </c>
    </row>
    <row r="2309" spans="1:79" x14ac:dyDescent="0.25">
      <c r="A2309" s="51"/>
      <c r="B2309" s="34" t="str">
        <f xml:space="preserve"> C2278&amp;"  Target Lesion (T5)"</f>
        <v>V15  Target Lesion (T5)</v>
      </c>
      <c r="C2309" s="16"/>
      <c r="D2309" s="15" t="s">
        <v>9</v>
      </c>
      <c r="E2309" s="4"/>
      <c r="F2309" s="17"/>
      <c r="G2309" s="4"/>
      <c r="H2309" s="32"/>
      <c r="I2309" s="32"/>
      <c r="J2309" s="32"/>
      <c r="K2309" s="4"/>
      <c r="L2309" s="51"/>
      <c r="M2309" s="51"/>
      <c r="N2309" s="51"/>
      <c r="O2309" s="51"/>
      <c r="P2309" s="51"/>
      <c r="Q2309" s="51"/>
      <c r="R2309" s="67"/>
      <c r="S2309" s="67"/>
      <c r="T2309" s="67"/>
      <c r="U2309" s="67"/>
      <c r="V2309" s="67"/>
      <c r="W2309" s="67"/>
      <c r="X2309" s="67"/>
      <c r="Y2309" s="67"/>
      <c r="Z2309" s="67"/>
      <c r="AA2309" s="67"/>
      <c r="AB2309" s="67"/>
      <c r="AC2309" s="67"/>
      <c r="AD2309" s="67"/>
      <c r="AE2309" s="67"/>
      <c r="AF2309" s="67"/>
      <c r="AG2309" s="67"/>
      <c r="AH2309" s="67"/>
      <c r="AI2309" s="67"/>
      <c r="AK2309" s="67"/>
      <c r="AL2309" s="67"/>
      <c r="AM2309" s="67"/>
      <c r="AN2309" s="63" t="s">
        <v>5540</v>
      </c>
      <c r="AO2309" s="67"/>
      <c r="AP2309" s="67"/>
      <c r="AQ2309" s="67"/>
      <c r="AR2309" s="67"/>
      <c r="AS2309" s="67"/>
      <c r="AT2309" s="67"/>
      <c r="AU2309" s="67"/>
      <c r="AV2309" s="67"/>
      <c r="AW2309" s="67"/>
      <c r="AX2309" s="67"/>
      <c r="AY2309" s="67"/>
      <c r="AZ2309" s="37" t="str">
        <f>IFERROR(IF(COUNTA(H2309,I2309,J2309)=3,DATE(J2309,MATCH(I2309,{"Jan";"Feb";"Mar";"Apr";"May";"Jun";"Jul";"Aug";"Sep";"Oct";"Nov";"Dec"},0),H2309),""),"")</f>
        <v/>
      </c>
    </row>
    <row r="2310" spans="1:79" x14ac:dyDescent="0.25">
      <c r="A2310" s="51"/>
      <c r="B2310" s="23" t="s">
        <v>2381</v>
      </c>
      <c r="C2310" s="23" t="s">
        <v>2382</v>
      </c>
      <c r="D2310" s="23" t="s">
        <v>2383</v>
      </c>
      <c r="E2310" s="26"/>
      <c r="F2310" s="23" t="s">
        <v>2384</v>
      </c>
      <c r="G2310" s="26"/>
      <c r="H2310" s="23" t="s">
        <v>2385</v>
      </c>
      <c r="I2310" s="23" t="s">
        <v>2386</v>
      </c>
      <c r="J2310" s="23" t="s">
        <v>2387</v>
      </c>
      <c r="K2310" s="4"/>
      <c r="L2310" s="27"/>
      <c r="M2310" s="28"/>
      <c r="N2310" s="27"/>
      <c r="O2310" s="28"/>
      <c r="P2310" s="27"/>
      <c r="Q2310" s="51"/>
      <c r="R2310" s="67"/>
      <c r="S2310" s="67"/>
      <c r="T2310" s="67"/>
      <c r="U2310" s="67"/>
      <c r="V2310" s="67"/>
      <c r="W2310" s="67"/>
      <c r="X2310" s="67"/>
      <c r="Y2310" s="67"/>
      <c r="Z2310" s="67"/>
      <c r="AA2310" s="67"/>
      <c r="AB2310" s="67"/>
      <c r="AC2310" s="67"/>
      <c r="AD2310" s="67"/>
      <c r="AE2310" s="67"/>
      <c r="AF2310" s="67"/>
      <c r="AG2310" s="67"/>
      <c r="AH2310" s="67"/>
      <c r="AI2310" s="67"/>
      <c r="AK2310" s="67"/>
      <c r="AL2310" s="67"/>
      <c r="AM2310" s="67"/>
      <c r="AN2310" s="63" t="s">
        <v>5541</v>
      </c>
      <c r="AO2310" s="67"/>
      <c r="AP2310" s="67"/>
      <c r="AQ2310" s="67"/>
      <c r="AR2310" s="67"/>
      <c r="AS2310" s="67"/>
      <c r="AT2310" s="67"/>
      <c r="AU2310" s="67"/>
      <c r="AV2310" s="67"/>
      <c r="AW2310" s="67"/>
      <c r="AX2310" s="67"/>
      <c r="AY2310" s="67"/>
      <c r="AZ2310" s="37" t="str">
        <f>IFERROR(IF(COUNTA(H2310,I2310,J2310)=3,DATE(J2310,MATCH(I2310,{"Jan";"Feb";"Mar";"Apr";"May";"Jun";"Jul";"Aug";"Sep";"Oct";"Nov";"Dec"},0),H2310),""),"")</f>
        <v/>
      </c>
    </row>
    <row r="2311" spans="1:79" x14ac:dyDescent="0.25">
      <c r="A2311" s="51"/>
      <c r="B2311" s="90" t="str">
        <f ca="1">BA2311&amp;BB2311&amp;BC2311&amp;BD2311&amp;BE2311&amp;BF2311&amp;BG2311&amp;BH2311&amp;BI2311&amp;BJ2311&amp;BK2311&amp;BL2311&amp;BM2311</f>
        <v/>
      </c>
      <c r="C2311" s="91"/>
      <c r="D2311" s="91"/>
      <c r="E2311" s="91"/>
      <c r="F2311" s="91"/>
      <c r="G2311" s="91"/>
      <c r="H2311" s="91"/>
      <c r="I2311" s="91"/>
      <c r="J2311" s="91"/>
      <c r="K2311" s="91"/>
      <c r="L2311" s="91"/>
      <c r="M2311" s="91"/>
      <c r="N2311" s="91"/>
      <c r="O2311" s="91"/>
      <c r="P2311" s="91"/>
      <c r="Q2311" s="51"/>
      <c r="R2311" s="67"/>
      <c r="S2311" s="67"/>
      <c r="T2311" s="67"/>
      <c r="U2311" s="67"/>
      <c r="V2311" s="67"/>
      <c r="W2311" s="67"/>
      <c r="X2311" s="67"/>
      <c r="Y2311" s="67"/>
      <c r="Z2311" s="67"/>
      <c r="AA2311" s="67"/>
      <c r="AB2311" s="67"/>
      <c r="AC2311" s="67"/>
      <c r="AD2311" s="67"/>
      <c r="AE2311" s="67"/>
      <c r="AF2311" s="67"/>
      <c r="AG2311" s="67"/>
      <c r="AH2311" s="67"/>
      <c r="AI2311" s="67"/>
      <c r="AK2311" s="67"/>
      <c r="AL2311" s="67"/>
      <c r="AM2311" s="67"/>
      <c r="AN2311" s="63" t="s">
        <v>5542</v>
      </c>
      <c r="AO2311" s="67"/>
      <c r="AP2311" s="67"/>
      <c r="AQ2311" s="67"/>
      <c r="AR2311" s="67"/>
      <c r="AS2311" s="67"/>
      <c r="AT2311" s="67"/>
      <c r="AU2311" s="67"/>
      <c r="AV2311" s="67"/>
      <c r="AW2311" s="67"/>
      <c r="AX2311" s="67"/>
      <c r="AY2311" s="67"/>
      <c r="AZ2311" s="37" t="str">
        <f>IFERROR(IF(COUNTA(H2311,I2311,J2311)=3,DATE(J2311,MATCH(I2311,{"Jan";"Feb";"Mar";"Apr";"May";"Jun";"Jul";"Aug";"Sep";"Oct";"Nov";"Dec"},0),H2311),""),"")</f>
        <v/>
      </c>
      <c r="BA2311" s="37" t="str">
        <f>IF(AND(C2281="",H2309="",C2309&lt;&gt;""),"Please enter a complete visit or assessment date.  ","")</f>
        <v/>
      </c>
      <c r="BB2311" s="37" t="str">
        <f>IF(C2309="","",IF(AND(COUNTA(C2281,D2281,E2281)&gt;1,COUNTA(C2281,D2281,E2281)&lt;3),"Please enter a complete visit date.  ",IF(COUNTA(C2281,D2281,E2281)=0,"",IF(COUNTIF(AN$2:AN$7306,C2281&amp;D2281&amp;E2281)&gt;0,"","Enter a valid visit date.  "))))</f>
        <v/>
      </c>
      <c r="BC2311" s="37" t="str">
        <f>IF(AND(COUNTA(H2309,I2309,J2309)&gt;1,COUNTA(H2309,I2309,J2309)&lt;3),"Please enter a complete assessment date.  ",IF(COUNTA(H2309,I2309,J2309)=0,"",IF(COUNTIF(AN$2:AN$7306,H2309&amp;I2309&amp;J2309)&gt;0,"","Enter a valid assessment date.  ")))</f>
        <v/>
      </c>
      <c r="BD2311" s="37" t="str">
        <f t="shared" ref="BD2311" si="1128">IF(AND(C2309="",H2309&amp;I2309&amp;H2309&amp;J2309&lt;&gt;""),"Information on this lesion exists, but no evaluation result is entered.  ","")</f>
        <v/>
      </c>
      <c r="BE2311" s="37" t="str">
        <f ca="1">IF(C2309="","",IF(AZ2281="","",IF(AZ2281&gt;NOW(),"Visit date is in the future.  ","")))</f>
        <v/>
      </c>
      <c r="BF2311" s="37" t="str">
        <f t="shared" ref="BF2311" ca="1" si="1129">IF(AZ2309&lt;&gt;"",IF(AZ2309&gt;NOW(),"Assessment date is in the future.  ",""),"")</f>
        <v/>
      </c>
      <c r="BG2311" s="37" t="str">
        <f t="shared" ref="BG2311" si="1130">IF(AND(C2309&lt;&gt;"",F2309&lt;&gt;""),"The result cannot be provided if indicated as Not Done.  ","")</f>
        <v/>
      </c>
      <c r="BH2311" s="37" t="str">
        <f>IF(AZ2281="","",IF(AZ2281&lt;=AZ2275,"Visit date is not after visit or assessment dates in the prior visit.  ",""))</f>
        <v/>
      </c>
      <c r="BI2311" s="37" t="str">
        <f>IF(AZ2309&lt;&gt;"",IF(AZ2309&lt;=AZ2275,"Assessment date is not after visit or assessment dates in the prior visit.  ",""),"")</f>
        <v/>
      </c>
      <c r="BJ2311" s="37" t="str">
        <f>IF(AND(C2278="",OR(C2309&lt;&gt;"",F2309&lt;&gt;"")),"The Visit ID is missing.  ","")</f>
        <v/>
      </c>
      <c r="BK2311" s="37" t="str">
        <f>IF(AND(OR(C2309&lt;&gt;"",F2309&lt;&gt;""),C$43=""),"No V0 lesion information exists for this same lesion (if you are adding a NEW lesion, go to New Lesion section).  ","")</f>
        <v/>
      </c>
      <c r="BL2311" s="37" t="str">
        <f t="shared" ref="BL2311" si="1131">IF(AND(C2309&lt;&gt;"",D2309=""),"Select a Unit.  ","")</f>
        <v/>
      </c>
      <c r="BM2311" s="37" t="str">
        <f>IF(AND(C2309&lt;&gt;"",COUNTIF(AJ$2:AJ$21,C2278)&gt;1),"Visit ID already used.  ","")</f>
        <v/>
      </c>
      <c r="CA2311" s="37" t="str">
        <f ca="1">IF(BA2311&amp;BB2311&amp;BC2311&amp;BD2311&amp;BE2311&amp;BF2311&amp;BG2311&amp;BH2311&amp;BI2311&amp;BJ2311&amp;BK2311&amp;BL2311&amp;BM2311&amp;BN2311&amp;BO2311&amp;BP2311&amp;BQ2311&amp;BR2311&amp;BS2311&amp;BT2311&amp;BU2311&amp;BV2311&amp;BW2311&amp;BX2311&amp;BY2311&amp;BZ2311&lt;&gt;"","V15Issue","V15Clean")</f>
        <v>V15Clean</v>
      </c>
    </row>
    <row r="2312" spans="1:79" x14ac:dyDescent="0.25">
      <c r="A2312" s="51"/>
      <c r="B2312" s="91"/>
      <c r="C2312" s="91"/>
      <c r="D2312" s="91"/>
      <c r="E2312" s="91"/>
      <c r="F2312" s="91"/>
      <c r="G2312" s="91"/>
      <c r="H2312" s="91"/>
      <c r="I2312" s="91"/>
      <c r="J2312" s="91"/>
      <c r="K2312" s="91"/>
      <c r="L2312" s="91"/>
      <c r="M2312" s="91"/>
      <c r="N2312" s="91"/>
      <c r="O2312" s="91"/>
      <c r="P2312" s="91"/>
      <c r="Q2312" s="51"/>
      <c r="R2312" s="67"/>
      <c r="S2312" s="67"/>
      <c r="T2312" s="67"/>
      <c r="U2312" s="67"/>
      <c r="V2312" s="67"/>
      <c r="W2312" s="67"/>
      <c r="X2312" s="67"/>
      <c r="Y2312" s="67"/>
      <c r="Z2312" s="67"/>
      <c r="AA2312" s="67"/>
      <c r="AB2312" s="67"/>
      <c r="AC2312" s="67"/>
      <c r="AD2312" s="67"/>
      <c r="AE2312" s="67"/>
      <c r="AF2312" s="67"/>
      <c r="AG2312" s="67"/>
      <c r="AH2312" s="67"/>
      <c r="AI2312" s="67"/>
      <c r="AK2312" s="67"/>
      <c r="AL2312" s="67"/>
      <c r="AM2312" s="67"/>
      <c r="AN2312" s="63" t="s">
        <v>5543</v>
      </c>
      <c r="AO2312" s="67"/>
      <c r="AP2312" s="67"/>
      <c r="AQ2312" s="67"/>
      <c r="AR2312" s="67"/>
      <c r="AS2312" s="67"/>
      <c r="AT2312" s="67"/>
      <c r="AU2312" s="67"/>
      <c r="AV2312" s="67"/>
      <c r="AW2312" s="67"/>
      <c r="AX2312" s="67"/>
      <c r="AY2312" s="67"/>
      <c r="AZ2312" s="37" t="str">
        <f>IFERROR(IF(COUNTA(H2312,I2312,J2312)=3,DATE(J2312,MATCH(I2312,{"Jan";"Feb";"Mar";"Apr";"May";"Jun";"Jul";"Aug";"Sep";"Oct";"Nov";"Dec"},0),H2312),""),"")</f>
        <v/>
      </c>
    </row>
    <row r="2313" spans="1:79" x14ac:dyDescent="0.25">
      <c r="A2313" s="51"/>
      <c r="B2313" s="4"/>
      <c r="C2313" s="25"/>
      <c r="D2313" s="25"/>
      <c r="E2313" s="25"/>
      <c r="F2313" s="25"/>
      <c r="G2313" s="4"/>
      <c r="H2313" s="19" t="s">
        <v>92</v>
      </c>
      <c r="I2313" s="4"/>
      <c r="J2313" s="4"/>
      <c r="K2313" s="4"/>
      <c r="L2313" s="51"/>
      <c r="M2313" s="4"/>
      <c r="N2313" s="4"/>
      <c r="O2313" s="4"/>
      <c r="P2313" s="4"/>
      <c r="Q2313" s="51"/>
      <c r="R2313" s="67"/>
      <c r="S2313" s="67"/>
      <c r="T2313" s="67"/>
      <c r="U2313" s="67"/>
      <c r="V2313" s="67"/>
      <c r="W2313" s="67"/>
      <c r="X2313" s="67"/>
      <c r="Y2313" s="67"/>
      <c r="Z2313" s="67"/>
      <c r="AA2313" s="67"/>
      <c r="AB2313" s="67"/>
      <c r="AC2313" s="67"/>
      <c r="AD2313" s="67"/>
      <c r="AE2313" s="67"/>
      <c r="AF2313" s="67"/>
      <c r="AG2313" s="67"/>
      <c r="AH2313" s="67"/>
      <c r="AI2313" s="67"/>
      <c r="AK2313" s="67"/>
      <c r="AL2313" s="67"/>
      <c r="AM2313" s="67"/>
      <c r="AN2313" s="63" t="s">
        <v>5544</v>
      </c>
      <c r="AO2313" s="67"/>
      <c r="AP2313" s="67"/>
      <c r="AQ2313" s="67"/>
      <c r="AR2313" s="67"/>
      <c r="AS2313" s="67"/>
      <c r="AT2313" s="67"/>
      <c r="AU2313" s="67"/>
      <c r="AV2313" s="67"/>
      <c r="AW2313" s="67"/>
      <c r="AX2313" s="67"/>
      <c r="AY2313" s="67"/>
      <c r="AZ2313" s="37" t="str">
        <f>IFERROR(IF(COUNTA(H2313,I2313,J2313)=3,DATE(J2313,MATCH(I2313,{"Jan";"Feb";"Mar";"Apr";"May";"Jun";"Jul";"Aug";"Sep";"Oct";"Nov";"Dec"},0),H2313),""),"")</f>
        <v/>
      </c>
    </row>
    <row r="2314" spans="1:79" x14ac:dyDescent="0.25">
      <c r="A2314" s="51"/>
      <c r="B2314" s="4"/>
      <c r="C2314" s="25" t="s">
        <v>35</v>
      </c>
      <c r="D2314" s="25" t="s">
        <v>36</v>
      </c>
      <c r="E2314" s="25"/>
      <c r="F2314" s="25" t="s">
        <v>315</v>
      </c>
      <c r="G2314" s="4"/>
      <c r="H2314" s="25" t="s">
        <v>47</v>
      </c>
      <c r="I2314" s="25" t="s">
        <v>48</v>
      </c>
      <c r="J2314" s="25" t="s">
        <v>49</v>
      </c>
      <c r="K2314" s="4"/>
      <c r="L2314" s="51"/>
      <c r="M2314" s="4"/>
      <c r="N2314" s="4"/>
      <c r="O2314" s="4"/>
      <c r="P2314" s="4"/>
      <c r="Q2314" s="51"/>
      <c r="R2314" s="67"/>
      <c r="S2314" s="67"/>
      <c r="T2314" s="67"/>
      <c r="U2314" s="67"/>
      <c r="V2314" s="67"/>
      <c r="W2314" s="67"/>
      <c r="X2314" s="67"/>
      <c r="Y2314" s="67"/>
      <c r="Z2314" s="67"/>
      <c r="AA2314" s="67"/>
      <c r="AB2314" s="67"/>
      <c r="AC2314" s="67"/>
      <c r="AD2314" s="67"/>
      <c r="AE2314" s="67"/>
      <c r="AF2314" s="67"/>
      <c r="AG2314" s="67"/>
      <c r="AH2314" s="67"/>
      <c r="AI2314" s="67"/>
      <c r="AK2314" s="67"/>
      <c r="AL2314" s="67"/>
      <c r="AM2314" s="67"/>
      <c r="AN2314" s="63" t="s">
        <v>5545</v>
      </c>
      <c r="AO2314" s="67"/>
      <c r="AP2314" s="67"/>
      <c r="AQ2314" s="67"/>
      <c r="AR2314" s="67"/>
      <c r="AS2314" s="67"/>
      <c r="AT2314" s="67"/>
      <c r="AU2314" s="67"/>
      <c r="AV2314" s="67"/>
      <c r="AW2314" s="67"/>
      <c r="AX2314" s="67"/>
      <c r="AY2314" s="67"/>
      <c r="AZ2314" s="37" t="str">
        <f>IFERROR(IF(COUNTA(H2314,I2314,J2314)=3,DATE(J2314,MATCH(I2314,{"Jan";"Feb";"Mar";"Apr";"May";"Jun";"Jul";"Aug";"Sep";"Oct";"Nov";"Dec"},0),H2314),""),"")</f>
        <v/>
      </c>
    </row>
    <row r="2315" spans="1:79" x14ac:dyDescent="0.25">
      <c r="A2315" s="51"/>
      <c r="B2315" s="34" t="str">
        <f xml:space="preserve"> C2278&amp;" Target Lesion (T6)"</f>
        <v>V15 Target Lesion (T6)</v>
      </c>
      <c r="C2315" s="16"/>
      <c r="D2315" s="15" t="s">
        <v>9</v>
      </c>
      <c r="E2315" s="4"/>
      <c r="F2315" s="17"/>
      <c r="G2315" s="4"/>
      <c r="H2315" s="32"/>
      <c r="I2315" s="32"/>
      <c r="J2315" s="32"/>
      <c r="K2315" s="4"/>
      <c r="L2315" s="51"/>
      <c r="M2315" s="51"/>
      <c r="N2315" s="51"/>
      <c r="O2315" s="51"/>
      <c r="P2315" s="51"/>
      <c r="Q2315" s="51"/>
      <c r="R2315" s="67"/>
      <c r="S2315" s="67"/>
      <c r="T2315" s="67"/>
      <c r="U2315" s="67"/>
      <c r="V2315" s="67"/>
      <c r="W2315" s="67"/>
      <c r="X2315" s="67"/>
      <c r="Y2315" s="67"/>
      <c r="Z2315" s="67"/>
      <c r="AA2315" s="67"/>
      <c r="AB2315" s="67"/>
      <c r="AC2315" s="67"/>
      <c r="AD2315" s="67"/>
      <c r="AE2315" s="67"/>
      <c r="AF2315" s="67"/>
      <c r="AG2315" s="67"/>
      <c r="AH2315" s="67"/>
      <c r="AI2315" s="67"/>
      <c r="AK2315" s="67"/>
      <c r="AL2315" s="67"/>
      <c r="AM2315" s="67"/>
      <c r="AN2315" s="63" t="s">
        <v>5546</v>
      </c>
      <c r="AO2315" s="67"/>
      <c r="AP2315" s="67"/>
      <c r="AQ2315" s="67"/>
      <c r="AR2315" s="67"/>
      <c r="AS2315" s="67"/>
      <c r="AT2315" s="67"/>
      <c r="AU2315" s="67"/>
      <c r="AV2315" s="67"/>
      <c r="AW2315" s="67"/>
      <c r="AX2315" s="67"/>
      <c r="AY2315" s="67"/>
      <c r="AZ2315" s="37" t="str">
        <f>IFERROR(IF(COUNTA(H2315,I2315,J2315)=3,DATE(J2315,MATCH(I2315,{"Jan";"Feb";"Mar";"Apr";"May";"Jun";"Jul";"Aug";"Sep";"Oct";"Nov";"Dec"},0),H2315),""),"")</f>
        <v/>
      </c>
    </row>
    <row r="2316" spans="1:79" x14ac:dyDescent="0.25">
      <c r="A2316" s="51"/>
      <c r="B2316" s="23" t="s">
        <v>2388</v>
      </c>
      <c r="C2316" s="23" t="s">
        <v>2389</v>
      </c>
      <c r="D2316" s="23" t="s">
        <v>2390</v>
      </c>
      <c r="E2316" s="26"/>
      <c r="F2316" s="23" t="s">
        <v>2391</v>
      </c>
      <c r="G2316" s="26"/>
      <c r="H2316" s="23" t="s">
        <v>2392</v>
      </c>
      <c r="I2316" s="23" t="s">
        <v>2393</v>
      </c>
      <c r="J2316" s="23" t="s">
        <v>2394</v>
      </c>
      <c r="K2316" s="4"/>
      <c r="L2316" s="27"/>
      <c r="M2316" s="28"/>
      <c r="N2316" s="27"/>
      <c r="O2316" s="28"/>
      <c r="P2316" s="27"/>
      <c r="Q2316" s="51"/>
      <c r="R2316" s="67"/>
      <c r="S2316" s="67"/>
      <c r="T2316" s="67"/>
      <c r="U2316" s="67"/>
      <c r="V2316" s="67"/>
      <c r="W2316" s="67"/>
      <c r="X2316" s="67"/>
      <c r="Y2316" s="67"/>
      <c r="Z2316" s="67"/>
      <c r="AA2316" s="67"/>
      <c r="AB2316" s="67"/>
      <c r="AC2316" s="67"/>
      <c r="AD2316" s="67"/>
      <c r="AE2316" s="67"/>
      <c r="AF2316" s="67"/>
      <c r="AG2316" s="67"/>
      <c r="AH2316" s="67"/>
      <c r="AI2316" s="67"/>
      <c r="AK2316" s="67"/>
      <c r="AL2316" s="67"/>
      <c r="AM2316" s="67"/>
      <c r="AN2316" s="63" t="s">
        <v>5547</v>
      </c>
      <c r="AO2316" s="67"/>
      <c r="AP2316" s="67"/>
      <c r="AQ2316" s="67"/>
      <c r="AR2316" s="67"/>
      <c r="AS2316" s="67"/>
      <c r="AT2316" s="67"/>
      <c r="AU2316" s="67"/>
      <c r="AV2316" s="67"/>
      <c r="AW2316" s="67"/>
      <c r="AX2316" s="67"/>
      <c r="AY2316" s="67"/>
      <c r="AZ2316" s="37" t="str">
        <f>IFERROR(IF(COUNTA(H2316,I2316,J2316)=3,DATE(J2316,MATCH(I2316,{"Jan";"Feb";"Mar";"Apr";"May";"Jun";"Jul";"Aug";"Sep";"Oct";"Nov";"Dec"},0),H2316),""),"")</f>
        <v/>
      </c>
    </row>
    <row r="2317" spans="1:79" x14ac:dyDescent="0.25">
      <c r="A2317" s="51"/>
      <c r="B2317" s="90" t="str">
        <f ca="1">BA2317&amp;BB2317&amp;BC2317&amp;BD2317&amp;BE2317&amp;BF2317&amp;BG2317&amp;BH2317&amp;BI2317&amp;BJ2317&amp;BK2317&amp;BL2317&amp;BM2317</f>
        <v/>
      </c>
      <c r="C2317" s="91"/>
      <c r="D2317" s="91"/>
      <c r="E2317" s="91"/>
      <c r="F2317" s="91"/>
      <c r="G2317" s="91"/>
      <c r="H2317" s="91"/>
      <c r="I2317" s="91"/>
      <c r="J2317" s="91"/>
      <c r="K2317" s="91"/>
      <c r="L2317" s="91"/>
      <c r="M2317" s="91"/>
      <c r="N2317" s="91"/>
      <c r="O2317" s="91"/>
      <c r="P2317" s="91"/>
      <c r="Q2317" s="51"/>
      <c r="R2317" s="67"/>
      <c r="S2317" s="67"/>
      <c r="T2317" s="67"/>
      <c r="U2317" s="67"/>
      <c r="V2317" s="67"/>
      <c r="W2317" s="67"/>
      <c r="X2317" s="67"/>
      <c r="Y2317" s="67"/>
      <c r="Z2317" s="67"/>
      <c r="AA2317" s="67"/>
      <c r="AB2317" s="67"/>
      <c r="AC2317" s="67"/>
      <c r="AD2317" s="67"/>
      <c r="AE2317" s="67"/>
      <c r="AF2317" s="67"/>
      <c r="AG2317" s="67"/>
      <c r="AH2317" s="67"/>
      <c r="AI2317" s="67"/>
      <c r="AK2317" s="67"/>
      <c r="AL2317" s="67"/>
      <c r="AM2317" s="67"/>
      <c r="AN2317" s="63" t="s">
        <v>5548</v>
      </c>
      <c r="AO2317" s="67"/>
      <c r="AP2317" s="67"/>
      <c r="AQ2317" s="67"/>
      <c r="AR2317" s="67"/>
      <c r="AS2317" s="67"/>
      <c r="AT2317" s="67"/>
      <c r="AU2317" s="67"/>
      <c r="AV2317" s="67"/>
      <c r="AW2317" s="67"/>
      <c r="AX2317" s="67"/>
      <c r="AY2317" s="67"/>
      <c r="AZ2317" s="37" t="str">
        <f>IFERROR(IF(COUNTA(H2317,I2317,J2317)=3,DATE(J2317,MATCH(I2317,{"Jan";"Feb";"Mar";"Apr";"May";"Jun";"Jul";"Aug";"Sep";"Oct";"Nov";"Dec"},0),H2317),""),"")</f>
        <v/>
      </c>
      <c r="BA2317" s="37" t="str">
        <f>IF(AND(C2281="",H2315="",C2315&lt;&gt;""),"Please enter a complete visit or assessment date.  ","")</f>
        <v/>
      </c>
      <c r="BB2317" s="37" t="str">
        <f>IF(C2315="","",IF(AND(COUNTA(C2281,D2281,E2281)&gt;1,COUNTA(C2281,D2281,E2281)&lt;3),"Please enter a complete visit date.  ",IF(COUNTA(C2281,D2281,E2281)=0,"",IF(COUNTIF(AN$2:AN$7306,C2281&amp;D2281&amp;E2281)&gt;0,"","Enter a valid visit date.  "))))</f>
        <v/>
      </c>
      <c r="BC2317" s="37" t="str">
        <f>IF(AND(COUNTA(H2315,I2315,J2315)&gt;1,COUNTA(H2315,I2315,J2315)&lt;3),"Please enter a complete assessment date.  ",IF(COUNTA(H2315,I2315,J2315)=0,"",IF(COUNTIF(AN$2:AN$7306,H2315&amp;I2315&amp;J2315)&gt;0,"","Enter a valid assessment date.  ")))</f>
        <v/>
      </c>
      <c r="BD2317" s="37" t="str">
        <f t="shared" ref="BD2317" si="1132">IF(AND(C2315="",H2315&amp;I2315&amp;H2315&amp;J2315&lt;&gt;""),"Information on this lesion exists, but no evaluation result is entered.  ","")</f>
        <v/>
      </c>
      <c r="BE2317" s="37" t="str">
        <f ca="1">IF(C2315="","",IF(AZ2281="","",IF(AZ2281&gt;NOW(),"Visit date is in the future.  ","")))</f>
        <v/>
      </c>
      <c r="BF2317" s="37" t="str">
        <f t="shared" ref="BF2317" ca="1" si="1133">IF(AZ2315&lt;&gt;"",IF(AZ2315&gt;NOW(),"Assessment date is in the future.  ",""),"")</f>
        <v/>
      </c>
      <c r="BG2317" s="37" t="str">
        <f t="shared" ref="BG2317" si="1134">IF(AND(C2315&lt;&gt;"",F2315&lt;&gt;""),"The result cannot be provided if indicated as Not Done.  ","")</f>
        <v/>
      </c>
      <c r="BH2317" s="37" t="str">
        <f>IF(AZ2281="","",IF(AZ2281&lt;=AZ2275,"Visit date is not after visit or assessment dates in the prior visit.  ",""))</f>
        <v/>
      </c>
      <c r="BI2317" s="37" t="str">
        <f>IF(AZ2315&lt;&gt;"",IF(AZ2315&lt;=AZ2275,"Assessment date is not after visit or assessment dates in the prior visit.  ",""),"")</f>
        <v/>
      </c>
      <c r="BJ2317" s="37" t="str">
        <f>IF(AND(C2278="",OR(C2315&lt;&gt;"",F2315&lt;&gt;"")),"The Visit ID is missing.  ","")</f>
        <v/>
      </c>
      <c r="BK2317" s="37" t="str">
        <f>IF(AND(OR(C2315&lt;&gt;"",F2315&lt;&gt;""),C$49=""),"No V0 lesion information exists for this same lesion (if you are adding a NEW lesion, go to New Lesion section).  ","")</f>
        <v/>
      </c>
      <c r="BL2317" s="37" t="str">
        <f t="shared" ref="BL2317" si="1135">IF(AND(C2315&lt;&gt;"",D2315=""),"Select a Unit.  ","")</f>
        <v/>
      </c>
      <c r="BM2317" s="37" t="str">
        <f t="shared" ref="BM2317" si="1136">IF(AND(C2315&lt;&gt;"",COUNTIF(AJ$2:AJ$21,C2284)&gt;1),"Visit ID already used.  ","")</f>
        <v/>
      </c>
      <c r="CA2317" s="37" t="str">
        <f ca="1">IF(BA2317&amp;BB2317&amp;BC2317&amp;BD2317&amp;BE2317&amp;BF2317&amp;BG2317&amp;BH2317&amp;BI2317&amp;BJ2317&amp;BK2317&amp;BL2317&amp;BM2317&amp;BN2317&amp;BO2317&amp;BP2317&amp;BQ2317&amp;BR2317&amp;BS2317&amp;BT2317&amp;BU2317&amp;BV2317&amp;BW2317&amp;BX2317&amp;BY2317&amp;BZ2317&lt;&gt;"","V15Issue","V15Clean")</f>
        <v>V15Clean</v>
      </c>
    </row>
    <row r="2318" spans="1:79" x14ac:dyDescent="0.25">
      <c r="A2318" s="51"/>
      <c r="B2318" s="91"/>
      <c r="C2318" s="91"/>
      <c r="D2318" s="91"/>
      <c r="E2318" s="91"/>
      <c r="F2318" s="91"/>
      <c r="G2318" s="91"/>
      <c r="H2318" s="91"/>
      <c r="I2318" s="91"/>
      <c r="J2318" s="91"/>
      <c r="K2318" s="91"/>
      <c r="L2318" s="91"/>
      <c r="M2318" s="91"/>
      <c r="N2318" s="91"/>
      <c r="O2318" s="91"/>
      <c r="P2318" s="91"/>
      <c r="Q2318" s="51"/>
      <c r="R2318" s="67"/>
      <c r="S2318" s="67"/>
      <c r="T2318" s="67"/>
      <c r="U2318" s="67"/>
      <c r="V2318" s="67"/>
      <c r="W2318" s="67"/>
      <c r="X2318" s="67"/>
      <c r="Y2318" s="67"/>
      <c r="Z2318" s="67"/>
      <c r="AA2318" s="67"/>
      <c r="AB2318" s="67"/>
      <c r="AC2318" s="67"/>
      <c r="AD2318" s="67"/>
      <c r="AE2318" s="67"/>
      <c r="AF2318" s="67"/>
      <c r="AG2318" s="67"/>
      <c r="AH2318" s="67"/>
      <c r="AI2318" s="67"/>
      <c r="AK2318" s="67"/>
      <c r="AL2318" s="67"/>
      <c r="AM2318" s="67"/>
      <c r="AN2318" s="63" t="s">
        <v>5549</v>
      </c>
      <c r="AO2318" s="67"/>
      <c r="AP2318" s="67"/>
      <c r="AQ2318" s="67"/>
      <c r="AR2318" s="67"/>
      <c r="AS2318" s="67"/>
      <c r="AT2318" s="67"/>
      <c r="AU2318" s="67"/>
      <c r="AV2318" s="67"/>
      <c r="AW2318" s="67"/>
      <c r="AX2318" s="67"/>
      <c r="AY2318" s="67"/>
      <c r="AZ2318" s="37" t="str">
        <f>IFERROR(IF(COUNTA(H2318,I2318,J2318)=3,DATE(J2318,MATCH(I2318,{"Jan";"Feb";"Mar";"Apr";"May";"Jun";"Jul";"Aug";"Sep";"Oct";"Nov";"Dec"},0),H2318),""),"")</f>
        <v/>
      </c>
    </row>
    <row r="2319" spans="1:79" x14ac:dyDescent="0.25">
      <c r="A2319" s="51"/>
      <c r="B2319" s="4"/>
      <c r="C2319" s="25"/>
      <c r="D2319" s="25"/>
      <c r="E2319" s="25"/>
      <c r="F2319" s="25"/>
      <c r="G2319" s="4"/>
      <c r="H2319" s="19" t="s">
        <v>92</v>
      </c>
      <c r="I2319" s="4"/>
      <c r="J2319" s="4"/>
      <c r="K2319" s="4"/>
      <c r="L2319" s="51"/>
      <c r="M2319" s="4"/>
      <c r="N2319" s="4"/>
      <c r="O2319" s="4"/>
      <c r="P2319" s="4"/>
      <c r="Q2319" s="51"/>
      <c r="R2319" s="67"/>
      <c r="S2319" s="67"/>
      <c r="T2319" s="67"/>
      <c r="U2319" s="67"/>
      <c r="V2319" s="67"/>
      <c r="W2319" s="67"/>
      <c r="X2319" s="67"/>
      <c r="Y2319" s="67"/>
      <c r="Z2319" s="67"/>
      <c r="AA2319" s="67"/>
      <c r="AB2319" s="67"/>
      <c r="AC2319" s="67"/>
      <c r="AD2319" s="67"/>
      <c r="AE2319" s="67"/>
      <c r="AF2319" s="67"/>
      <c r="AG2319" s="67"/>
      <c r="AH2319" s="67"/>
      <c r="AI2319" s="67"/>
      <c r="AK2319" s="67"/>
      <c r="AL2319" s="67"/>
      <c r="AM2319" s="67"/>
      <c r="AN2319" s="63" t="s">
        <v>5550</v>
      </c>
      <c r="AO2319" s="67"/>
      <c r="AP2319" s="67"/>
      <c r="AQ2319" s="67"/>
      <c r="AR2319" s="67"/>
      <c r="AS2319" s="67"/>
      <c r="AT2319" s="67"/>
      <c r="AU2319" s="67"/>
      <c r="AV2319" s="67"/>
      <c r="AW2319" s="67"/>
      <c r="AX2319" s="67"/>
      <c r="AY2319" s="67"/>
      <c r="AZ2319" s="37" t="str">
        <f>IFERROR(IF(COUNTA(H2319,I2319,J2319)=3,DATE(J2319,MATCH(I2319,{"Jan";"Feb";"Mar";"Apr";"May";"Jun";"Jul";"Aug";"Sep";"Oct";"Nov";"Dec"},0),H2319),""),"")</f>
        <v/>
      </c>
    </row>
    <row r="2320" spans="1:79" x14ac:dyDescent="0.25">
      <c r="A2320" s="51"/>
      <c r="B2320" s="4"/>
      <c r="C2320" s="25" t="s">
        <v>35</v>
      </c>
      <c r="D2320" s="25" t="s">
        <v>36</v>
      </c>
      <c r="E2320" s="25"/>
      <c r="F2320" s="25" t="s">
        <v>315</v>
      </c>
      <c r="G2320" s="4"/>
      <c r="H2320" s="25" t="s">
        <v>47</v>
      </c>
      <c r="I2320" s="25" t="s">
        <v>48</v>
      </c>
      <c r="J2320" s="25" t="s">
        <v>49</v>
      </c>
      <c r="K2320" s="4"/>
      <c r="L2320" s="51"/>
      <c r="M2320" s="4"/>
      <c r="N2320" s="4"/>
      <c r="O2320" s="4"/>
      <c r="P2320" s="4"/>
      <c r="Q2320" s="51"/>
      <c r="R2320" s="67"/>
      <c r="S2320" s="67"/>
      <c r="T2320" s="67"/>
      <c r="U2320" s="67"/>
      <c r="V2320" s="67"/>
      <c r="W2320" s="67"/>
      <c r="X2320" s="67"/>
      <c r="Y2320" s="67"/>
      <c r="Z2320" s="67"/>
      <c r="AA2320" s="67"/>
      <c r="AB2320" s="67"/>
      <c r="AC2320" s="67"/>
      <c r="AD2320" s="67"/>
      <c r="AE2320" s="67"/>
      <c r="AF2320" s="67"/>
      <c r="AG2320" s="67"/>
      <c r="AH2320" s="67"/>
      <c r="AI2320" s="67"/>
      <c r="AK2320" s="67"/>
      <c r="AL2320" s="67"/>
      <c r="AM2320" s="67"/>
      <c r="AN2320" s="63" t="s">
        <v>5551</v>
      </c>
      <c r="AO2320" s="67"/>
      <c r="AP2320" s="67"/>
      <c r="AQ2320" s="67"/>
      <c r="AR2320" s="67"/>
      <c r="AS2320" s="67"/>
      <c r="AT2320" s="67"/>
      <c r="AU2320" s="67"/>
      <c r="AV2320" s="67"/>
      <c r="AW2320" s="67"/>
      <c r="AX2320" s="67"/>
      <c r="AY2320" s="67"/>
      <c r="AZ2320" s="37" t="str">
        <f>IFERROR(IF(COUNTA(H2320,I2320,J2320)=3,DATE(J2320,MATCH(I2320,{"Jan";"Feb";"Mar";"Apr";"May";"Jun";"Jul";"Aug";"Sep";"Oct";"Nov";"Dec"},0),H2320),""),"")</f>
        <v/>
      </c>
    </row>
    <row r="2321" spans="1:79" x14ac:dyDescent="0.25">
      <c r="A2321" s="51"/>
      <c r="B2321" s="34" t="str">
        <f xml:space="preserve"> C2278&amp;"  Target Lesion (T7)"</f>
        <v>V15  Target Lesion (T7)</v>
      </c>
      <c r="C2321" s="16"/>
      <c r="D2321" s="15" t="s">
        <v>9</v>
      </c>
      <c r="E2321" s="4"/>
      <c r="F2321" s="17"/>
      <c r="G2321" s="4"/>
      <c r="H2321" s="32"/>
      <c r="I2321" s="32"/>
      <c r="J2321" s="32"/>
      <c r="K2321" s="4"/>
      <c r="L2321" s="51"/>
      <c r="M2321" s="51"/>
      <c r="N2321" s="51"/>
      <c r="O2321" s="51"/>
      <c r="P2321" s="51"/>
      <c r="Q2321" s="51"/>
      <c r="R2321" s="67"/>
      <c r="S2321" s="67"/>
      <c r="T2321" s="67"/>
      <c r="U2321" s="67"/>
      <c r="V2321" s="67"/>
      <c r="W2321" s="67"/>
      <c r="X2321" s="67"/>
      <c r="Y2321" s="67"/>
      <c r="Z2321" s="67"/>
      <c r="AA2321" s="67"/>
      <c r="AB2321" s="67"/>
      <c r="AC2321" s="67"/>
      <c r="AD2321" s="67"/>
      <c r="AE2321" s="67"/>
      <c r="AF2321" s="67"/>
      <c r="AG2321" s="67"/>
      <c r="AH2321" s="67"/>
      <c r="AI2321" s="67"/>
      <c r="AK2321" s="67"/>
      <c r="AL2321" s="67"/>
      <c r="AM2321" s="67"/>
      <c r="AN2321" s="63" t="s">
        <v>5552</v>
      </c>
      <c r="AO2321" s="67"/>
      <c r="AP2321" s="67"/>
      <c r="AQ2321" s="67"/>
      <c r="AR2321" s="67"/>
      <c r="AS2321" s="67"/>
      <c r="AT2321" s="67"/>
      <c r="AU2321" s="67"/>
      <c r="AV2321" s="67"/>
      <c r="AW2321" s="67"/>
      <c r="AX2321" s="67"/>
      <c r="AY2321" s="67"/>
      <c r="AZ2321" s="37" t="str">
        <f>IFERROR(IF(COUNTA(H2321,I2321,J2321)=3,DATE(J2321,MATCH(I2321,{"Jan";"Feb";"Mar";"Apr";"May";"Jun";"Jul";"Aug";"Sep";"Oct";"Nov";"Dec"},0),H2321),""),"")</f>
        <v/>
      </c>
    </row>
    <row r="2322" spans="1:79" x14ac:dyDescent="0.25">
      <c r="A2322" s="51"/>
      <c r="B2322" s="23" t="s">
        <v>2395</v>
      </c>
      <c r="C2322" s="23" t="s">
        <v>2396</v>
      </c>
      <c r="D2322" s="23" t="s">
        <v>2397</v>
      </c>
      <c r="E2322" s="26"/>
      <c r="F2322" s="23" t="s">
        <v>2398</v>
      </c>
      <c r="G2322" s="26"/>
      <c r="H2322" s="23" t="s">
        <v>2399</v>
      </c>
      <c r="I2322" s="23" t="s">
        <v>2400</v>
      </c>
      <c r="J2322" s="23" t="s">
        <v>2401</v>
      </c>
      <c r="K2322" s="4"/>
      <c r="L2322" s="27"/>
      <c r="M2322" s="28"/>
      <c r="N2322" s="27"/>
      <c r="O2322" s="28"/>
      <c r="P2322" s="27"/>
      <c r="Q2322" s="51"/>
      <c r="R2322" s="67"/>
      <c r="S2322" s="67"/>
      <c r="T2322" s="67"/>
      <c r="U2322" s="67"/>
      <c r="V2322" s="67"/>
      <c r="W2322" s="67"/>
      <c r="X2322" s="67"/>
      <c r="Y2322" s="67"/>
      <c r="Z2322" s="67"/>
      <c r="AA2322" s="67"/>
      <c r="AB2322" s="67"/>
      <c r="AC2322" s="67"/>
      <c r="AD2322" s="67"/>
      <c r="AE2322" s="67"/>
      <c r="AF2322" s="67"/>
      <c r="AG2322" s="67"/>
      <c r="AH2322" s="67"/>
      <c r="AI2322" s="67"/>
      <c r="AK2322" s="67"/>
      <c r="AL2322" s="67"/>
      <c r="AM2322" s="67"/>
      <c r="AN2322" s="63" t="s">
        <v>5553</v>
      </c>
      <c r="AO2322" s="67"/>
      <c r="AP2322" s="67"/>
      <c r="AQ2322" s="67"/>
      <c r="AR2322" s="67"/>
      <c r="AS2322" s="67"/>
      <c r="AT2322" s="67"/>
      <c r="AU2322" s="67"/>
      <c r="AV2322" s="67"/>
      <c r="AW2322" s="67"/>
      <c r="AX2322" s="67"/>
      <c r="AY2322" s="67"/>
      <c r="AZ2322" s="37" t="str">
        <f>IFERROR(IF(COUNTA(H2322,I2322,J2322)=3,DATE(J2322,MATCH(I2322,{"Jan";"Feb";"Mar";"Apr";"May";"Jun";"Jul";"Aug";"Sep";"Oct";"Nov";"Dec"},0),H2322),""),"")</f>
        <v/>
      </c>
    </row>
    <row r="2323" spans="1:79" x14ac:dyDescent="0.25">
      <c r="A2323" s="51"/>
      <c r="B2323" s="90" t="str">
        <f ca="1">BA2323&amp;BB2323&amp;BC2323&amp;BD2323&amp;BE2323&amp;BF2323&amp;BG2323&amp;BH2323&amp;BI2323&amp;BJ2323&amp;BK2323&amp;BL2323&amp;BM2323</f>
        <v/>
      </c>
      <c r="C2323" s="91"/>
      <c r="D2323" s="91"/>
      <c r="E2323" s="91"/>
      <c r="F2323" s="91"/>
      <c r="G2323" s="91"/>
      <c r="H2323" s="91"/>
      <c r="I2323" s="91"/>
      <c r="J2323" s="91"/>
      <c r="K2323" s="91"/>
      <c r="L2323" s="91"/>
      <c r="M2323" s="91"/>
      <c r="N2323" s="91"/>
      <c r="O2323" s="91"/>
      <c r="P2323" s="91"/>
      <c r="Q2323" s="51"/>
      <c r="R2323" s="67"/>
      <c r="S2323" s="67"/>
      <c r="T2323" s="67"/>
      <c r="U2323" s="67"/>
      <c r="V2323" s="67"/>
      <c r="W2323" s="67"/>
      <c r="X2323" s="67"/>
      <c r="Y2323" s="67"/>
      <c r="Z2323" s="67"/>
      <c r="AA2323" s="67"/>
      <c r="AB2323" s="67"/>
      <c r="AC2323" s="67"/>
      <c r="AD2323" s="67"/>
      <c r="AE2323" s="67"/>
      <c r="AF2323" s="67"/>
      <c r="AG2323" s="67"/>
      <c r="AH2323" s="67"/>
      <c r="AI2323" s="67"/>
      <c r="AK2323" s="67"/>
      <c r="AL2323" s="67"/>
      <c r="AM2323" s="67"/>
      <c r="AN2323" s="63" t="s">
        <v>5554</v>
      </c>
      <c r="AO2323" s="67"/>
      <c r="AP2323" s="67"/>
      <c r="AQ2323" s="67"/>
      <c r="AR2323" s="67"/>
      <c r="AS2323" s="67"/>
      <c r="AT2323" s="67"/>
      <c r="AU2323" s="67"/>
      <c r="AV2323" s="67"/>
      <c r="AW2323" s="67"/>
      <c r="AX2323" s="67"/>
      <c r="AY2323" s="67"/>
      <c r="AZ2323" s="37" t="str">
        <f>IFERROR(IF(COUNTA(H2323,I2323,J2323)=3,DATE(J2323,MATCH(I2323,{"Jan";"Feb";"Mar";"Apr";"May";"Jun";"Jul";"Aug";"Sep";"Oct";"Nov";"Dec"},0),H2323),""),"")</f>
        <v/>
      </c>
      <c r="BA2323" s="37" t="str">
        <f>IF(AND(C2281="",H2321="",C2321&lt;&gt;""),"Please enter a complete visit or assessment date.  ","")</f>
        <v/>
      </c>
      <c r="BB2323" s="37" t="str">
        <f>IF(C2321="","",IF(AND(COUNTA(C2281,D2281,E2281)&gt;1,COUNTA(C2281,D2281,E2281)&lt;3),"Please enter a complete visit date.  ",IF(COUNTA(C2281,D2281,E2281)=0,"",IF(COUNTIF(AN$2:AN$7306,C2281&amp;D2281&amp;E2281)&gt;0,"","Enter a valid visit date.  "))))</f>
        <v/>
      </c>
      <c r="BC2323" s="37" t="str">
        <f>IF(AND(COUNTA(H2321,I2321,J2321)&gt;1,COUNTA(H2321,I2321,J2321)&lt;3),"Please enter a complete assessment date.  ",IF(COUNTA(H2321,I2321,J2321)=0,"",IF(COUNTIF(AN$2:AN$7306,H2321&amp;I2321&amp;J2321)&gt;0,"","Enter a valid assessment date.  ")))</f>
        <v/>
      </c>
      <c r="BD2323" s="37" t="str">
        <f t="shared" ref="BD2323" si="1137">IF(AND(C2321="",H2321&amp;I2321&amp;H2321&amp;J2321&lt;&gt;""),"Information on this lesion exists, but no evaluation result is entered.  ","")</f>
        <v/>
      </c>
      <c r="BE2323" s="37" t="str">
        <f ca="1">IF(C2321="","",IF(AZ2281="","",IF(AZ2281&gt;NOW(),"Visit date is in the future.  ","")))</f>
        <v/>
      </c>
      <c r="BF2323" s="37" t="str">
        <f t="shared" ref="BF2323" ca="1" si="1138">IF(AZ2321&lt;&gt;"",IF(AZ2321&gt;NOW(),"Assessment date is in the future.  ",""),"")</f>
        <v/>
      </c>
      <c r="BG2323" s="37" t="str">
        <f t="shared" ref="BG2323" si="1139">IF(AND(C2321&lt;&gt;"",F2321&lt;&gt;""),"The result cannot be provided if indicated as Not Done.  ","")</f>
        <v/>
      </c>
      <c r="BH2323" s="37" t="str">
        <f>IF(AZ2281="","",IF(AZ2281&lt;=AZ2275,"Visit date is not after visit or assessment dates in the prior visit.  ",""))</f>
        <v/>
      </c>
      <c r="BI2323" s="37" t="str">
        <f>IF(AZ2321&lt;&gt;"",IF(AZ2321&lt;=AZ2275,"Assessment date is not after visit or assessment dates in the prior visit.  ",""),"")</f>
        <v/>
      </c>
      <c r="BJ2323" s="37" t="str">
        <f>IF(AND(C2278="",OR(C2321&lt;&gt;"",F2321&lt;&gt;"")),"The Visit ID is missing.  ","")</f>
        <v/>
      </c>
      <c r="BK2323" s="37" t="str">
        <f>IF(AND(OR(C2321&lt;&gt;"",F2321&lt;&gt;""),C$55=""),"No V0 lesion information exists for this same lesion (if you are adding a NEW lesion, go to New Lesion section).  ","")</f>
        <v/>
      </c>
      <c r="BL2323" s="37" t="str">
        <f t="shared" ref="BL2323" si="1140">IF(AND(C2321&lt;&gt;"",D2321=""),"Select a Unit.  ","")</f>
        <v/>
      </c>
      <c r="BM2323" s="37" t="str">
        <f>IF(AND(C2321&lt;&gt;"",COUNTIF(AJ$2:AJ$21,C2278)&gt;1),"Visit ID already used.  ","")</f>
        <v/>
      </c>
      <c r="CA2323" s="37" t="str">
        <f ca="1">IF(BA2323&amp;BB2323&amp;BC2323&amp;BD2323&amp;BE2323&amp;BF2323&amp;BG2323&amp;BH2323&amp;BI2323&amp;BJ2323&amp;BK2323&amp;BL2323&amp;BM2323&amp;BN2323&amp;BO2323&amp;BP2323&amp;BQ2323&amp;BR2323&amp;BS2323&amp;BT2323&amp;BU2323&amp;BV2323&amp;BW2323&amp;BX2323&amp;BY2323&amp;BZ2323&lt;&gt;"","V15Issue","V15Clean")</f>
        <v>V15Clean</v>
      </c>
    </row>
    <row r="2324" spans="1:79" x14ac:dyDescent="0.25">
      <c r="A2324" s="51"/>
      <c r="B2324" s="91"/>
      <c r="C2324" s="91"/>
      <c r="D2324" s="91"/>
      <c r="E2324" s="91"/>
      <c r="F2324" s="91"/>
      <c r="G2324" s="91"/>
      <c r="H2324" s="91"/>
      <c r="I2324" s="91"/>
      <c r="J2324" s="91"/>
      <c r="K2324" s="91"/>
      <c r="L2324" s="91"/>
      <c r="M2324" s="91"/>
      <c r="N2324" s="91"/>
      <c r="O2324" s="91"/>
      <c r="P2324" s="91"/>
      <c r="Q2324" s="51"/>
      <c r="R2324" s="67"/>
      <c r="S2324" s="67"/>
      <c r="T2324" s="67"/>
      <c r="U2324" s="67"/>
      <c r="V2324" s="67"/>
      <c r="W2324" s="67"/>
      <c r="X2324" s="67"/>
      <c r="Y2324" s="67"/>
      <c r="Z2324" s="67"/>
      <c r="AA2324" s="67"/>
      <c r="AB2324" s="67"/>
      <c r="AC2324" s="67"/>
      <c r="AD2324" s="67"/>
      <c r="AE2324" s="67"/>
      <c r="AF2324" s="67"/>
      <c r="AG2324" s="67"/>
      <c r="AH2324" s="67"/>
      <c r="AI2324" s="67"/>
      <c r="AK2324" s="67"/>
      <c r="AL2324" s="67"/>
      <c r="AM2324" s="67"/>
      <c r="AN2324" s="63" t="s">
        <v>5555</v>
      </c>
      <c r="AO2324" s="67"/>
      <c r="AP2324" s="67"/>
      <c r="AQ2324" s="67"/>
      <c r="AR2324" s="67"/>
      <c r="AS2324" s="67"/>
      <c r="AT2324" s="67"/>
      <c r="AU2324" s="67"/>
      <c r="AV2324" s="67"/>
      <c r="AW2324" s="67"/>
      <c r="AX2324" s="67"/>
      <c r="AY2324" s="67"/>
      <c r="AZ2324" s="37" t="str">
        <f>IFERROR(IF(COUNTA(H2324,I2324,J2324)=3,DATE(J2324,MATCH(I2324,{"Jan";"Feb";"Mar";"Apr";"May";"Jun";"Jul";"Aug";"Sep";"Oct";"Nov";"Dec"},0),H2324),""),"")</f>
        <v/>
      </c>
    </row>
    <row r="2325" spans="1:79" x14ac:dyDescent="0.25">
      <c r="A2325" s="51"/>
      <c r="B2325" s="4"/>
      <c r="C2325" s="25"/>
      <c r="D2325" s="25"/>
      <c r="E2325" s="25"/>
      <c r="F2325" s="25"/>
      <c r="G2325" s="4"/>
      <c r="H2325" s="19" t="s">
        <v>92</v>
      </c>
      <c r="I2325" s="4"/>
      <c r="J2325" s="4"/>
      <c r="K2325" s="4"/>
      <c r="L2325" s="51"/>
      <c r="M2325" s="4"/>
      <c r="N2325" s="4"/>
      <c r="O2325" s="4"/>
      <c r="P2325" s="4"/>
      <c r="Q2325" s="51"/>
      <c r="R2325" s="67"/>
      <c r="S2325" s="67"/>
      <c r="T2325" s="67"/>
      <c r="U2325" s="67"/>
      <c r="V2325" s="67"/>
      <c r="W2325" s="67"/>
      <c r="X2325" s="67"/>
      <c r="Y2325" s="67"/>
      <c r="Z2325" s="67"/>
      <c r="AA2325" s="67"/>
      <c r="AB2325" s="67"/>
      <c r="AC2325" s="67"/>
      <c r="AD2325" s="67"/>
      <c r="AE2325" s="67"/>
      <c r="AF2325" s="67"/>
      <c r="AG2325" s="67"/>
      <c r="AH2325" s="67"/>
      <c r="AI2325" s="67"/>
      <c r="AK2325" s="67"/>
      <c r="AL2325" s="67"/>
      <c r="AM2325" s="67"/>
      <c r="AN2325" s="63" t="s">
        <v>5556</v>
      </c>
      <c r="AO2325" s="67"/>
      <c r="AP2325" s="67"/>
      <c r="AQ2325" s="67"/>
      <c r="AR2325" s="67"/>
      <c r="AS2325" s="67"/>
      <c r="AT2325" s="67"/>
      <c r="AU2325" s="67"/>
      <c r="AV2325" s="67"/>
      <c r="AW2325" s="67"/>
      <c r="AX2325" s="67"/>
      <c r="AY2325" s="67"/>
      <c r="AZ2325" s="37" t="str">
        <f>IFERROR(IF(COUNTA(H2325,I2325,J2325)=3,DATE(J2325,MATCH(I2325,{"Jan";"Feb";"Mar";"Apr";"May";"Jun";"Jul";"Aug";"Sep";"Oct";"Nov";"Dec"},0),H2325),""),"")</f>
        <v/>
      </c>
    </row>
    <row r="2326" spans="1:79" x14ac:dyDescent="0.25">
      <c r="A2326" s="51"/>
      <c r="B2326" s="4"/>
      <c r="C2326" s="25" t="s">
        <v>35</v>
      </c>
      <c r="D2326" s="25" t="s">
        <v>36</v>
      </c>
      <c r="E2326" s="25"/>
      <c r="F2326" s="25" t="s">
        <v>315</v>
      </c>
      <c r="G2326" s="4"/>
      <c r="H2326" s="25" t="s">
        <v>47</v>
      </c>
      <c r="I2326" s="25" t="s">
        <v>48</v>
      </c>
      <c r="J2326" s="25" t="s">
        <v>49</v>
      </c>
      <c r="K2326" s="4"/>
      <c r="L2326" s="51"/>
      <c r="M2326" s="4"/>
      <c r="N2326" s="4"/>
      <c r="O2326" s="4"/>
      <c r="P2326" s="4"/>
      <c r="Q2326" s="51"/>
      <c r="R2326" s="67"/>
      <c r="S2326" s="67"/>
      <c r="T2326" s="67"/>
      <c r="U2326" s="67"/>
      <c r="V2326" s="67"/>
      <c r="W2326" s="67"/>
      <c r="X2326" s="67"/>
      <c r="Y2326" s="67"/>
      <c r="Z2326" s="67"/>
      <c r="AA2326" s="67"/>
      <c r="AB2326" s="67"/>
      <c r="AC2326" s="67"/>
      <c r="AD2326" s="67"/>
      <c r="AE2326" s="67"/>
      <c r="AF2326" s="67"/>
      <c r="AG2326" s="67"/>
      <c r="AH2326" s="67"/>
      <c r="AI2326" s="67"/>
      <c r="AK2326" s="67"/>
      <c r="AL2326" s="67"/>
      <c r="AM2326" s="67"/>
      <c r="AN2326" s="63" t="s">
        <v>5557</v>
      </c>
      <c r="AO2326" s="67"/>
      <c r="AP2326" s="67"/>
      <c r="AQ2326" s="67"/>
      <c r="AR2326" s="67"/>
      <c r="AS2326" s="67"/>
      <c r="AT2326" s="67"/>
      <c r="AU2326" s="67"/>
      <c r="AV2326" s="67"/>
      <c r="AW2326" s="67"/>
      <c r="AX2326" s="67"/>
      <c r="AY2326" s="67"/>
      <c r="AZ2326" s="37" t="str">
        <f>IFERROR(IF(COUNTA(H2326,I2326,J2326)=3,DATE(J2326,MATCH(I2326,{"Jan";"Feb";"Mar";"Apr";"May";"Jun";"Jul";"Aug";"Sep";"Oct";"Nov";"Dec"},0),H2326),""),"")</f>
        <v/>
      </c>
    </row>
    <row r="2327" spans="1:79" x14ac:dyDescent="0.25">
      <c r="A2327" s="51"/>
      <c r="B2327" s="34" t="str">
        <f xml:space="preserve"> C2278&amp;"  Target Lesion (T8)"</f>
        <v>V15  Target Lesion (T8)</v>
      </c>
      <c r="C2327" s="16"/>
      <c r="D2327" s="15" t="s">
        <v>9</v>
      </c>
      <c r="E2327" s="4"/>
      <c r="F2327" s="17"/>
      <c r="G2327" s="4"/>
      <c r="H2327" s="32"/>
      <c r="I2327" s="32"/>
      <c r="J2327" s="32"/>
      <c r="K2327" s="4"/>
      <c r="L2327" s="51"/>
      <c r="M2327" s="51"/>
      <c r="N2327" s="51"/>
      <c r="O2327" s="51"/>
      <c r="P2327" s="51"/>
      <c r="Q2327" s="51"/>
      <c r="R2327" s="67"/>
      <c r="S2327" s="67"/>
      <c r="T2327" s="67"/>
      <c r="U2327" s="67"/>
      <c r="V2327" s="67"/>
      <c r="W2327" s="67"/>
      <c r="X2327" s="67"/>
      <c r="Y2327" s="67"/>
      <c r="Z2327" s="67"/>
      <c r="AA2327" s="67"/>
      <c r="AB2327" s="67"/>
      <c r="AC2327" s="67"/>
      <c r="AD2327" s="67"/>
      <c r="AE2327" s="67"/>
      <c r="AF2327" s="67"/>
      <c r="AG2327" s="67"/>
      <c r="AH2327" s="67"/>
      <c r="AI2327" s="67"/>
      <c r="AK2327" s="67"/>
      <c r="AL2327" s="67"/>
      <c r="AM2327" s="67"/>
      <c r="AN2327" s="63" t="s">
        <v>5558</v>
      </c>
      <c r="AO2327" s="67"/>
      <c r="AP2327" s="67"/>
      <c r="AQ2327" s="67"/>
      <c r="AR2327" s="67"/>
      <c r="AS2327" s="67"/>
      <c r="AT2327" s="67"/>
      <c r="AU2327" s="67"/>
      <c r="AV2327" s="67"/>
      <c r="AW2327" s="67"/>
      <c r="AX2327" s="67"/>
      <c r="AY2327" s="67"/>
      <c r="AZ2327" s="37" t="str">
        <f>IFERROR(IF(COUNTA(H2327,I2327,J2327)=3,DATE(J2327,MATCH(I2327,{"Jan";"Feb";"Mar";"Apr";"May";"Jun";"Jul";"Aug";"Sep";"Oct";"Nov";"Dec"},0),H2327),""),"")</f>
        <v/>
      </c>
    </row>
    <row r="2328" spans="1:79" x14ac:dyDescent="0.25">
      <c r="A2328" s="51"/>
      <c r="B2328" s="23" t="s">
        <v>2402</v>
      </c>
      <c r="C2328" s="23" t="s">
        <v>2403</v>
      </c>
      <c r="D2328" s="23" t="s">
        <v>2404</v>
      </c>
      <c r="E2328" s="26"/>
      <c r="F2328" s="23" t="s">
        <v>2405</v>
      </c>
      <c r="G2328" s="26"/>
      <c r="H2328" s="23" t="s">
        <v>2406</v>
      </c>
      <c r="I2328" s="23" t="s">
        <v>2407</v>
      </c>
      <c r="J2328" s="23" t="s">
        <v>2408</v>
      </c>
      <c r="K2328" s="4"/>
      <c r="L2328" s="27"/>
      <c r="M2328" s="28"/>
      <c r="N2328" s="27"/>
      <c r="O2328" s="28"/>
      <c r="P2328" s="27"/>
      <c r="Q2328" s="51"/>
      <c r="R2328" s="67"/>
      <c r="S2328" s="67"/>
      <c r="T2328" s="67"/>
      <c r="U2328" s="67"/>
      <c r="V2328" s="67"/>
      <c r="W2328" s="67"/>
      <c r="X2328" s="67"/>
      <c r="Y2328" s="67"/>
      <c r="Z2328" s="67"/>
      <c r="AA2328" s="67"/>
      <c r="AB2328" s="67"/>
      <c r="AC2328" s="67"/>
      <c r="AD2328" s="67"/>
      <c r="AE2328" s="67"/>
      <c r="AF2328" s="67"/>
      <c r="AG2328" s="67"/>
      <c r="AH2328" s="67"/>
      <c r="AI2328" s="67"/>
      <c r="AK2328" s="67"/>
      <c r="AL2328" s="67"/>
      <c r="AM2328" s="67"/>
      <c r="AN2328" s="63" t="s">
        <v>5559</v>
      </c>
      <c r="AO2328" s="67"/>
      <c r="AP2328" s="67"/>
      <c r="AQ2328" s="67"/>
      <c r="AR2328" s="67"/>
      <c r="AS2328" s="67"/>
      <c r="AT2328" s="67"/>
      <c r="AU2328" s="67"/>
      <c r="AV2328" s="67"/>
      <c r="AW2328" s="67"/>
      <c r="AX2328" s="67"/>
      <c r="AY2328" s="67"/>
      <c r="AZ2328" s="37" t="str">
        <f>IFERROR(IF(COUNTA(H2328,I2328,J2328)=3,DATE(J2328,MATCH(I2328,{"Jan";"Feb";"Mar";"Apr";"May";"Jun";"Jul";"Aug";"Sep";"Oct";"Nov";"Dec"},0),H2328),""),"")</f>
        <v/>
      </c>
    </row>
    <row r="2329" spans="1:79" x14ac:dyDescent="0.25">
      <c r="A2329" s="51"/>
      <c r="B2329" s="90" t="str">
        <f ca="1">BA2329&amp;BB2329&amp;BC2329&amp;BD2329&amp;BE2329&amp;BF2329&amp;BG2329&amp;BH2329&amp;BI2329&amp;BJ2329&amp;BK2329&amp;BL2329&amp;BM2329</f>
        <v/>
      </c>
      <c r="C2329" s="91"/>
      <c r="D2329" s="91"/>
      <c r="E2329" s="91"/>
      <c r="F2329" s="91"/>
      <c r="G2329" s="91"/>
      <c r="H2329" s="91"/>
      <c r="I2329" s="91"/>
      <c r="J2329" s="91"/>
      <c r="K2329" s="91"/>
      <c r="L2329" s="91"/>
      <c r="M2329" s="91"/>
      <c r="N2329" s="91"/>
      <c r="O2329" s="91"/>
      <c r="P2329" s="91"/>
      <c r="Q2329" s="51"/>
      <c r="R2329" s="67"/>
      <c r="S2329" s="67"/>
      <c r="T2329" s="67"/>
      <c r="U2329" s="67"/>
      <c r="V2329" s="67"/>
      <c r="W2329" s="67"/>
      <c r="X2329" s="67"/>
      <c r="Y2329" s="67"/>
      <c r="Z2329" s="67"/>
      <c r="AA2329" s="67"/>
      <c r="AB2329" s="67"/>
      <c r="AC2329" s="67"/>
      <c r="AD2329" s="67"/>
      <c r="AE2329" s="67"/>
      <c r="AF2329" s="67"/>
      <c r="AG2329" s="67"/>
      <c r="AH2329" s="67"/>
      <c r="AI2329" s="67"/>
      <c r="AK2329" s="67"/>
      <c r="AL2329" s="67"/>
      <c r="AM2329" s="67"/>
      <c r="AN2329" s="63" t="s">
        <v>5560</v>
      </c>
      <c r="AO2329" s="67"/>
      <c r="AP2329" s="67"/>
      <c r="AQ2329" s="67"/>
      <c r="AR2329" s="67"/>
      <c r="AS2329" s="67"/>
      <c r="AT2329" s="67"/>
      <c r="AU2329" s="67"/>
      <c r="AV2329" s="67"/>
      <c r="AW2329" s="67"/>
      <c r="AX2329" s="67"/>
      <c r="AY2329" s="67"/>
      <c r="AZ2329" s="37" t="str">
        <f>IFERROR(IF(COUNTA(H2329,I2329,J2329)=3,DATE(J2329,MATCH(I2329,{"Jan";"Feb";"Mar";"Apr";"May";"Jun";"Jul";"Aug";"Sep";"Oct";"Nov";"Dec"},0),H2329),""),"")</f>
        <v/>
      </c>
      <c r="BA2329" s="37" t="str">
        <f>IF(AND(C2281="",H2327="",C2327&lt;&gt;""),"Please enter a complete visit or assessment date.  ","")</f>
        <v/>
      </c>
      <c r="BB2329" s="37" t="str">
        <f>IF(C2327="","",IF(AND(COUNTA(C2281,D2281,E2281)&gt;1,COUNTA(C2281,D2281,E2281)&lt;3),"Please enter a complete visit date.  ",IF(COUNTA(C2281,D2281,E2281)=0,"",IF(COUNTIF(AN$2:AN$7306,C2281&amp;D2281&amp;E2281)&gt;0,"","Enter a valid visit date.  "))))</f>
        <v/>
      </c>
      <c r="BC2329" s="37" t="str">
        <f>IF(AND(COUNTA(H2327,I2327,J2327)&gt;1,COUNTA(H2327,I2327,J2327)&lt;3),"Please enter a complete assessment date.  ",IF(COUNTA(H2327,I2327,J2327)=0,"",IF(COUNTIF(AN$2:AN$7306,H2327&amp;I2327&amp;J2327)&gt;0,"","Enter a valid assessment date.  ")))</f>
        <v/>
      </c>
      <c r="BD2329" s="37" t="str">
        <f t="shared" ref="BD2329" si="1141">IF(AND(C2327="",H2327&amp;I2327&amp;H2327&amp;J2327&lt;&gt;""),"Information on this lesion exists, but no evaluation result is entered.  ","")</f>
        <v/>
      </c>
      <c r="BE2329" s="37" t="str">
        <f ca="1">IF(C2327="","",IF(AZ2281="","",IF(AZ2281&gt;NOW(),"Visit date is in the future.  ","")))</f>
        <v/>
      </c>
      <c r="BF2329" s="37" t="str">
        <f t="shared" ref="BF2329" ca="1" si="1142">IF(AZ2327&lt;&gt;"",IF(AZ2327&gt;NOW(),"Assessment date is in the future.  ",""),"")</f>
        <v/>
      </c>
      <c r="BG2329" s="37" t="str">
        <f t="shared" ref="BG2329" si="1143">IF(AND(C2327&lt;&gt;"",F2327&lt;&gt;""),"The result cannot be provided if indicated as Not Done.  ","")</f>
        <v/>
      </c>
      <c r="BH2329" s="37" t="str">
        <f>IF(AZ2281="","",IF(AZ2281&lt;=AZ2275,"Visit date is not after visit or assessment dates in the prior visit.  ",""))</f>
        <v/>
      </c>
      <c r="BI2329" s="37" t="str">
        <f>IF(AZ2327&lt;&gt;"",IF(AZ2327&lt;=AZ2275,"Assessment date is not after visit or assessment dates in the prior visit.  ",""),"")</f>
        <v/>
      </c>
      <c r="BJ2329" s="37" t="str">
        <f>IF(AND(C2278="",OR(C2327&lt;&gt;"",F2327&lt;&gt;"")),"The Visit ID is missing.  ","")</f>
        <v/>
      </c>
      <c r="BK2329" s="37" t="str">
        <f>IF(AND(OR(C2327&lt;&gt;"",F2327&lt;&gt;""),C$61=""),"No V0 lesion information exists for this same lesion (if you are adding a NEW lesion, go to New Lesion section).  ","")</f>
        <v/>
      </c>
      <c r="BL2329" s="37" t="str">
        <f t="shared" ref="BL2329" si="1144">IF(AND(C2327&lt;&gt;"",D2327=""),"Select a Unit.  ","")</f>
        <v/>
      </c>
      <c r="BM2329" s="37" t="str">
        <f>IF(AND(C2327&lt;&gt;"",COUNTIF(AJ$2:AJ$21,C2278)&gt;1),"Visit ID already used.  ","")</f>
        <v/>
      </c>
      <c r="CA2329" s="37" t="str">
        <f ca="1">IF(BA2329&amp;BB2329&amp;BC2329&amp;BD2329&amp;BE2329&amp;BF2329&amp;BG2329&amp;BH2329&amp;BI2329&amp;BJ2329&amp;BK2329&amp;BL2329&amp;BM2329&amp;BN2329&amp;BO2329&amp;BP2329&amp;BQ2329&amp;BR2329&amp;BS2329&amp;BT2329&amp;BU2329&amp;BV2229&amp;BW2329&amp;BX2329&amp;BY2329&amp;BZ2329&lt;&gt;"","V15Issue","V15Clean")</f>
        <v>V15Clean</v>
      </c>
    </row>
    <row r="2330" spans="1:79" x14ac:dyDescent="0.25">
      <c r="A2330" s="51"/>
      <c r="B2330" s="91"/>
      <c r="C2330" s="91"/>
      <c r="D2330" s="91"/>
      <c r="E2330" s="91"/>
      <c r="F2330" s="91"/>
      <c r="G2330" s="91"/>
      <c r="H2330" s="91"/>
      <c r="I2330" s="91"/>
      <c r="J2330" s="91"/>
      <c r="K2330" s="91"/>
      <c r="L2330" s="91"/>
      <c r="M2330" s="91"/>
      <c r="N2330" s="91"/>
      <c r="O2330" s="91"/>
      <c r="P2330" s="91"/>
      <c r="Q2330" s="51"/>
      <c r="R2330" s="67"/>
      <c r="S2330" s="67"/>
      <c r="T2330" s="67"/>
      <c r="U2330" s="67"/>
      <c r="V2330" s="67"/>
      <c r="W2330" s="67"/>
      <c r="X2330" s="67"/>
      <c r="Y2330" s="67"/>
      <c r="Z2330" s="67"/>
      <c r="AA2330" s="67"/>
      <c r="AB2330" s="67"/>
      <c r="AC2330" s="67"/>
      <c r="AD2330" s="67"/>
      <c r="AE2330" s="67"/>
      <c r="AF2330" s="67"/>
      <c r="AG2330" s="67"/>
      <c r="AH2330" s="67"/>
      <c r="AI2330" s="67"/>
      <c r="AK2330" s="67"/>
      <c r="AL2330" s="67"/>
      <c r="AM2330" s="67"/>
      <c r="AN2330" s="63" t="s">
        <v>5561</v>
      </c>
      <c r="AO2330" s="67"/>
      <c r="AP2330" s="67"/>
      <c r="AQ2330" s="67"/>
      <c r="AR2330" s="67"/>
      <c r="AS2330" s="67"/>
      <c r="AT2330" s="67"/>
      <c r="AU2330" s="67"/>
      <c r="AV2330" s="67"/>
      <c r="AW2330" s="67"/>
      <c r="AX2330" s="67"/>
      <c r="AY2330" s="67"/>
      <c r="AZ2330" s="37" t="str">
        <f>IFERROR(IF(COUNTA(H2330,I2330,J2330)=3,DATE(J2330,MATCH(I2330,{"Jan";"Feb";"Mar";"Apr";"May";"Jun";"Jul";"Aug";"Sep";"Oct";"Nov";"Dec"},0),H2330),""),"")</f>
        <v/>
      </c>
    </row>
    <row r="2331" spans="1:79" x14ac:dyDescent="0.25">
      <c r="A2331" s="51"/>
      <c r="B2331" s="4"/>
      <c r="C2331" s="25"/>
      <c r="D2331" s="25"/>
      <c r="E2331" s="25"/>
      <c r="F2331" s="25"/>
      <c r="G2331" s="4"/>
      <c r="H2331" s="19" t="s">
        <v>92</v>
      </c>
      <c r="I2331" s="4"/>
      <c r="J2331" s="4"/>
      <c r="K2331" s="4"/>
      <c r="L2331" s="51"/>
      <c r="M2331" s="4"/>
      <c r="N2331" s="4"/>
      <c r="O2331" s="4"/>
      <c r="P2331" s="4"/>
      <c r="Q2331" s="51"/>
      <c r="R2331" s="67"/>
      <c r="S2331" s="67"/>
      <c r="T2331" s="67"/>
      <c r="U2331" s="67"/>
      <c r="V2331" s="67"/>
      <c r="W2331" s="67"/>
      <c r="X2331" s="67"/>
      <c r="Y2331" s="67"/>
      <c r="Z2331" s="67"/>
      <c r="AA2331" s="67"/>
      <c r="AB2331" s="67"/>
      <c r="AC2331" s="67"/>
      <c r="AD2331" s="67"/>
      <c r="AE2331" s="67"/>
      <c r="AF2331" s="67"/>
      <c r="AG2331" s="67"/>
      <c r="AH2331" s="67"/>
      <c r="AI2331" s="67"/>
      <c r="AK2331" s="67"/>
      <c r="AL2331" s="67"/>
      <c r="AM2331" s="67"/>
      <c r="AN2331" s="63" t="s">
        <v>5562</v>
      </c>
      <c r="AO2331" s="67"/>
      <c r="AP2331" s="67"/>
      <c r="AQ2331" s="67"/>
      <c r="AR2331" s="67"/>
      <c r="AS2331" s="67"/>
      <c r="AT2331" s="67"/>
      <c r="AU2331" s="67"/>
      <c r="AV2331" s="67"/>
      <c r="AW2331" s="67"/>
      <c r="AX2331" s="67"/>
      <c r="AY2331" s="67"/>
      <c r="AZ2331" s="37" t="str">
        <f>IFERROR(IF(COUNTA(H2331,I2331,J2331)=3,DATE(J2331,MATCH(I2331,{"Jan";"Feb";"Mar";"Apr";"May";"Jun";"Jul";"Aug";"Sep";"Oct";"Nov";"Dec"},0),H2331),""),"")</f>
        <v/>
      </c>
    </row>
    <row r="2332" spans="1:79" x14ac:dyDescent="0.25">
      <c r="A2332" s="51"/>
      <c r="B2332" s="4"/>
      <c r="C2332" s="25" t="s">
        <v>35</v>
      </c>
      <c r="D2332" s="25" t="s">
        <v>36</v>
      </c>
      <c r="E2332" s="25"/>
      <c r="F2332" s="25" t="s">
        <v>315</v>
      </c>
      <c r="G2332" s="4"/>
      <c r="H2332" s="25" t="s">
        <v>47</v>
      </c>
      <c r="I2332" s="25" t="s">
        <v>48</v>
      </c>
      <c r="J2332" s="25" t="s">
        <v>49</v>
      </c>
      <c r="K2332" s="4"/>
      <c r="L2332" s="51"/>
      <c r="M2332" s="4"/>
      <c r="N2332" s="4"/>
      <c r="O2332" s="4"/>
      <c r="P2332" s="4"/>
      <c r="Q2332" s="51"/>
      <c r="R2332" s="67"/>
      <c r="S2332" s="67"/>
      <c r="T2332" s="67"/>
      <c r="U2332" s="67"/>
      <c r="V2332" s="67"/>
      <c r="W2332" s="67"/>
      <c r="X2332" s="67"/>
      <c r="Y2332" s="67"/>
      <c r="Z2332" s="67"/>
      <c r="AA2332" s="67"/>
      <c r="AB2332" s="67"/>
      <c r="AC2332" s="67"/>
      <c r="AD2332" s="67"/>
      <c r="AE2332" s="67"/>
      <c r="AF2332" s="67"/>
      <c r="AG2332" s="67"/>
      <c r="AH2332" s="67"/>
      <c r="AI2332" s="67"/>
      <c r="AK2332" s="67"/>
      <c r="AL2332" s="67"/>
      <c r="AM2332" s="67"/>
      <c r="AN2332" s="63" t="s">
        <v>5563</v>
      </c>
      <c r="AO2332" s="67"/>
      <c r="AP2332" s="67"/>
      <c r="AQ2332" s="67"/>
      <c r="AR2332" s="67"/>
      <c r="AS2332" s="67"/>
      <c r="AT2332" s="67"/>
      <c r="AU2332" s="67"/>
      <c r="AV2332" s="67"/>
      <c r="AW2332" s="67"/>
      <c r="AX2332" s="67"/>
      <c r="AY2332" s="67"/>
      <c r="AZ2332" s="37" t="str">
        <f>IFERROR(IF(COUNTA(H2332,I2332,J2332)=3,DATE(J2332,MATCH(I2332,{"Jan";"Feb";"Mar";"Apr";"May";"Jun";"Jul";"Aug";"Sep";"Oct";"Nov";"Dec"},0),H2332),""),"")</f>
        <v/>
      </c>
    </row>
    <row r="2333" spans="1:79" x14ac:dyDescent="0.25">
      <c r="A2333" s="51"/>
      <c r="B2333" s="34" t="str">
        <f xml:space="preserve"> C2278&amp;"  Target Lesion (T9)"</f>
        <v>V15  Target Lesion (T9)</v>
      </c>
      <c r="C2333" s="16"/>
      <c r="D2333" s="15" t="s">
        <v>9</v>
      </c>
      <c r="E2333" s="4"/>
      <c r="F2333" s="17"/>
      <c r="G2333" s="4"/>
      <c r="H2333" s="32"/>
      <c r="I2333" s="32"/>
      <c r="J2333" s="32"/>
      <c r="K2333" s="4"/>
      <c r="L2333" s="51"/>
      <c r="M2333" s="51"/>
      <c r="N2333" s="51"/>
      <c r="O2333" s="51"/>
      <c r="P2333" s="51"/>
      <c r="Q2333" s="51"/>
      <c r="R2333" s="67"/>
      <c r="S2333" s="67"/>
      <c r="T2333" s="67"/>
      <c r="U2333" s="67"/>
      <c r="V2333" s="67"/>
      <c r="W2333" s="67"/>
      <c r="X2333" s="67"/>
      <c r="Y2333" s="67"/>
      <c r="Z2333" s="67"/>
      <c r="AA2333" s="67"/>
      <c r="AB2333" s="67"/>
      <c r="AC2333" s="67"/>
      <c r="AD2333" s="67"/>
      <c r="AE2333" s="67"/>
      <c r="AF2333" s="67"/>
      <c r="AG2333" s="67"/>
      <c r="AH2333" s="67"/>
      <c r="AI2333" s="67"/>
      <c r="AK2333" s="67"/>
      <c r="AL2333" s="67"/>
      <c r="AM2333" s="67"/>
      <c r="AN2333" s="63" t="s">
        <v>5564</v>
      </c>
      <c r="AO2333" s="67"/>
      <c r="AP2333" s="67"/>
      <c r="AQ2333" s="67"/>
      <c r="AR2333" s="67"/>
      <c r="AS2333" s="67"/>
      <c r="AT2333" s="67"/>
      <c r="AU2333" s="67"/>
      <c r="AV2333" s="67"/>
      <c r="AW2333" s="67"/>
      <c r="AX2333" s="67"/>
      <c r="AY2333" s="67"/>
      <c r="AZ2333" s="37" t="str">
        <f>IFERROR(IF(COUNTA(H2333,I2333,J2333)=3,DATE(J2333,MATCH(I2333,{"Jan";"Feb";"Mar";"Apr";"May";"Jun";"Jul";"Aug";"Sep";"Oct";"Nov";"Dec"},0),H2333),""),"")</f>
        <v/>
      </c>
    </row>
    <row r="2334" spans="1:79" x14ac:dyDescent="0.25">
      <c r="A2334" s="51"/>
      <c r="B2334" s="23" t="s">
        <v>2409</v>
      </c>
      <c r="C2334" s="23" t="s">
        <v>2410</v>
      </c>
      <c r="D2334" s="23" t="s">
        <v>2411</v>
      </c>
      <c r="E2334" s="26"/>
      <c r="F2334" s="23" t="s">
        <v>2412</v>
      </c>
      <c r="G2334" s="26"/>
      <c r="H2334" s="23" t="s">
        <v>2413</v>
      </c>
      <c r="I2334" s="23" t="s">
        <v>2414</v>
      </c>
      <c r="J2334" s="23" t="s">
        <v>2415</v>
      </c>
      <c r="K2334" s="4"/>
      <c r="L2334" s="27"/>
      <c r="M2334" s="28"/>
      <c r="N2334" s="27"/>
      <c r="O2334" s="28"/>
      <c r="P2334" s="27"/>
      <c r="Q2334" s="51"/>
      <c r="R2334" s="67"/>
      <c r="S2334" s="67"/>
      <c r="T2334" s="67"/>
      <c r="U2334" s="67"/>
      <c r="V2334" s="67"/>
      <c r="W2334" s="67"/>
      <c r="X2334" s="67"/>
      <c r="Y2334" s="67"/>
      <c r="Z2334" s="67"/>
      <c r="AA2334" s="67"/>
      <c r="AB2334" s="67"/>
      <c r="AC2334" s="67"/>
      <c r="AD2334" s="67"/>
      <c r="AE2334" s="67"/>
      <c r="AF2334" s="67"/>
      <c r="AG2334" s="67"/>
      <c r="AH2334" s="67"/>
      <c r="AI2334" s="67"/>
      <c r="AK2334" s="67"/>
      <c r="AL2334" s="67"/>
      <c r="AM2334" s="67"/>
      <c r="AN2334" s="63" t="s">
        <v>5565</v>
      </c>
      <c r="AO2334" s="67"/>
      <c r="AP2334" s="67"/>
      <c r="AQ2334" s="67"/>
      <c r="AR2334" s="67"/>
      <c r="AS2334" s="67"/>
      <c r="AT2334" s="67"/>
      <c r="AU2334" s="67"/>
      <c r="AV2334" s="67"/>
      <c r="AW2334" s="67"/>
      <c r="AX2334" s="67"/>
      <c r="AY2334" s="67"/>
      <c r="AZ2334" s="37" t="str">
        <f>IFERROR(IF(COUNTA(H2334,I2334,J2334)=3,DATE(J2334,MATCH(I2334,{"Jan";"Feb";"Mar";"Apr";"May";"Jun";"Jul";"Aug";"Sep";"Oct";"Nov";"Dec"},0),H2334),""),"")</f>
        <v/>
      </c>
    </row>
    <row r="2335" spans="1:79" x14ac:dyDescent="0.25">
      <c r="A2335" s="51"/>
      <c r="B2335" s="90" t="str">
        <f ca="1">BA2335&amp;BB2335&amp;BC2335&amp;BD2335&amp;BE2335&amp;BF2335&amp;BG2335&amp;BH2335&amp;BI2335&amp;BJ2335&amp;BK2335&amp;BL2335&amp;BM2335</f>
        <v/>
      </c>
      <c r="C2335" s="91"/>
      <c r="D2335" s="91"/>
      <c r="E2335" s="91"/>
      <c r="F2335" s="91"/>
      <c r="G2335" s="91"/>
      <c r="H2335" s="91"/>
      <c r="I2335" s="91"/>
      <c r="J2335" s="91"/>
      <c r="K2335" s="91"/>
      <c r="L2335" s="91"/>
      <c r="M2335" s="91"/>
      <c r="N2335" s="91"/>
      <c r="O2335" s="91"/>
      <c r="P2335" s="91"/>
      <c r="Q2335" s="51"/>
      <c r="R2335" s="67"/>
      <c r="S2335" s="67"/>
      <c r="T2335" s="67"/>
      <c r="U2335" s="67"/>
      <c r="V2335" s="67"/>
      <c r="W2335" s="67"/>
      <c r="X2335" s="67"/>
      <c r="Y2335" s="67"/>
      <c r="Z2335" s="67"/>
      <c r="AA2335" s="67"/>
      <c r="AB2335" s="67"/>
      <c r="AC2335" s="67"/>
      <c r="AD2335" s="67"/>
      <c r="AE2335" s="67"/>
      <c r="AF2335" s="67"/>
      <c r="AG2335" s="67"/>
      <c r="AH2335" s="67"/>
      <c r="AI2335" s="67"/>
      <c r="AK2335" s="67"/>
      <c r="AL2335" s="67"/>
      <c r="AM2335" s="67"/>
      <c r="AN2335" s="63" t="s">
        <v>5566</v>
      </c>
      <c r="AO2335" s="67"/>
      <c r="AP2335" s="67"/>
      <c r="AQ2335" s="67"/>
      <c r="AR2335" s="67"/>
      <c r="AS2335" s="67"/>
      <c r="AT2335" s="67"/>
      <c r="AU2335" s="67"/>
      <c r="AV2335" s="67"/>
      <c r="AW2335" s="67"/>
      <c r="AX2335" s="67"/>
      <c r="AY2335" s="67"/>
      <c r="AZ2335" s="37" t="str">
        <f>IFERROR(IF(COUNTA(H2335,I2335,J2335)=3,DATE(J2335,MATCH(I2335,{"Jan";"Feb";"Mar";"Apr";"May";"Jun";"Jul";"Aug";"Sep";"Oct";"Nov";"Dec"},0),H2335),""),"")</f>
        <v/>
      </c>
      <c r="BA2335" s="37" t="str">
        <f>IF(AND(C2281="",H2333="",C2333&lt;&gt;""),"Please enter a complete visit or assessment date.  ","")</f>
        <v/>
      </c>
      <c r="BB2335" s="37" t="str">
        <f>IF(C2333="","",IF(AND(COUNTA(C2281,D2281,E2281)&gt;1,COUNTA(C2281,D2281,E2281)&lt;3),"Please enter a complete visit date.  ",IF(COUNTA(C2281,D2281,E2281)=0,"",IF(COUNTIF(AN$2:AN$7306,C2281&amp;D2281&amp;E2281)&gt;0,"","Enter a valid visit date.  "))))</f>
        <v/>
      </c>
      <c r="BC2335" s="37" t="str">
        <f>IF(AND(COUNTA(H2333,I2333,J2333)&gt;1,COUNTA(H2333,I2333,J2333)&lt;3),"Please enter a complete assessment date.  ",IF(COUNTA(H2333,I2333,J2333)=0,"",IF(COUNTIF(AN$2:AN$7306,H2333&amp;I2333&amp;J2333)&gt;0,"","Enter a valid assessment date.  ")))</f>
        <v/>
      </c>
      <c r="BD2335" s="37" t="str">
        <f t="shared" ref="BD2335" si="1145">IF(AND(C2333="",H2333&amp;I2333&amp;H2333&amp;J2333&lt;&gt;""),"Information on this lesion exists, but no evaluation result is entered.  ","")</f>
        <v/>
      </c>
      <c r="BE2335" s="37" t="str">
        <f ca="1">IF(C2333="","",IF(AZ2281="","",IF(AZ2281&gt;NOW(),"Visit date is in the future.  ","")))</f>
        <v/>
      </c>
      <c r="BF2335" s="37" t="str">
        <f t="shared" ref="BF2335" ca="1" si="1146">IF(AZ2333&lt;&gt;"",IF(AZ2333&gt;NOW(),"Assessment date is in the future.  ",""),"")</f>
        <v/>
      </c>
      <c r="BG2335" s="37" t="str">
        <f t="shared" ref="BG2335" si="1147">IF(AND(C2333&lt;&gt;"",F2333&lt;&gt;""),"The result cannot be provided if indicated as Not Done.  ","")</f>
        <v/>
      </c>
      <c r="BH2335" s="37" t="str">
        <f>IF(AZ2281="","",IF(AZ2281&lt;=AZ2275,"Visit date is not after visit or assessment dates in the prior visit.  ",""))</f>
        <v/>
      </c>
      <c r="BI2335" s="37" t="str">
        <f>IF(AZ2333&lt;&gt;"",IF(AZ2333&lt;=AZ2275,"Assessment date is not after visit or assessment dates in the prior visit.  ",""),"")</f>
        <v/>
      </c>
      <c r="BJ2335" s="37" t="str">
        <f>IF(AND(C2278="",OR(C2333&lt;&gt;"",F2333&lt;&gt;"")),"The Visit ID is missing.  ","")</f>
        <v/>
      </c>
      <c r="BK2335" s="37" t="str">
        <f>IF(AND(OR(C2333&lt;&gt;"",F2333&lt;&gt;""),C$67=""),"No V0 lesion information exists for this same lesion (if you are adding a NEW lesion, go to New Lesion section).  ","")</f>
        <v/>
      </c>
      <c r="BL2335" s="37" t="str">
        <f t="shared" ref="BL2335" si="1148">IF(AND(C2333&lt;&gt;"",D2333=""),"Select a Unit.  ","")</f>
        <v/>
      </c>
      <c r="BM2335" s="37" t="str">
        <f>IF(AND(C2333&lt;&gt;"",COUNTIF(AJ$2:AJ$21,C2278)&gt;1),"Visit ID already used.  ","")</f>
        <v/>
      </c>
      <c r="CA2335" s="37" t="str">
        <f ca="1">IF(BA2335&amp;BB2335&amp;BC2335&amp;BD2335&amp;BE2335&amp;BF2335&amp;BG2335&amp;BH2335&amp;BI2335&amp;BJ2335&amp;BK2335&amp;BL2335&amp;BM2335&amp;BN2335&amp;BO2335&amp;BP2335&amp;BQ2335&amp;BR2335&amp;BS2335&amp;BT2335&amp;BU2335&amp;BV2235&amp;BW2335&amp;BX2335&amp;BY2335&amp;BZ2335&lt;&gt;"","V15Issue","V15Clean")</f>
        <v>V15Clean</v>
      </c>
    </row>
    <row r="2336" spans="1:79" x14ac:dyDescent="0.25">
      <c r="A2336" s="51"/>
      <c r="B2336" s="91"/>
      <c r="C2336" s="91"/>
      <c r="D2336" s="91"/>
      <c r="E2336" s="91"/>
      <c r="F2336" s="91"/>
      <c r="G2336" s="91"/>
      <c r="H2336" s="91"/>
      <c r="I2336" s="91"/>
      <c r="J2336" s="91"/>
      <c r="K2336" s="91"/>
      <c r="L2336" s="91"/>
      <c r="M2336" s="91"/>
      <c r="N2336" s="91"/>
      <c r="O2336" s="91"/>
      <c r="P2336" s="91"/>
      <c r="Q2336" s="51"/>
      <c r="R2336" s="67"/>
      <c r="S2336" s="67"/>
      <c r="T2336" s="67"/>
      <c r="U2336" s="67"/>
      <c r="V2336" s="67"/>
      <c r="W2336" s="67"/>
      <c r="X2336" s="67"/>
      <c r="Y2336" s="67"/>
      <c r="Z2336" s="67"/>
      <c r="AA2336" s="67"/>
      <c r="AB2336" s="67"/>
      <c r="AC2336" s="67"/>
      <c r="AD2336" s="67"/>
      <c r="AE2336" s="67"/>
      <c r="AF2336" s="67"/>
      <c r="AG2336" s="67"/>
      <c r="AH2336" s="67"/>
      <c r="AI2336" s="67"/>
      <c r="AK2336" s="67"/>
      <c r="AL2336" s="67"/>
      <c r="AM2336" s="67"/>
      <c r="AN2336" s="63" t="s">
        <v>5567</v>
      </c>
      <c r="AO2336" s="67"/>
      <c r="AP2336" s="67"/>
      <c r="AQ2336" s="67"/>
      <c r="AR2336" s="67"/>
      <c r="AS2336" s="67"/>
      <c r="AT2336" s="67"/>
      <c r="AU2336" s="67"/>
      <c r="AV2336" s="67"/>
      <c r="AW2336" s="67"/>
      <c r="AX2336" s="67"/>
      <c r="AY2336" s="67"/>
      <c r="AZ2336" s="37" t="str">
        <f>IFERROR(IF(COUNTA(H2336,I2336,J2336)=3,DATE(J2336,MATCH(I2336,{"Jan";"Feb";"Mar";"Apr";"May";"Jun";"Jul";"Aug";"Sep";"Oct";"Nov";"Dec"},0),H2336),""),"")</f>
        <v/>
      </c>
    </row>
    <row r="2337" spans="1:79" x14ac:dyDescent="0.25">
      <c r="A2337" s="51"/>
      <c r="B2337" s="4"/>
      <c r="C2337" s="25"/>
      <c r="D2337" s="25"/>
      <c r="E2337" s="25"/>
      <c r="F2337" s="25"/>
      <c r="G2337" s="4"/>
      <c r="H2337" s="19" t="s">
        <v>92</v>
      </c>
      <c r="I2337" s="4"/>
      <c r="J2337" s="4"/>
      <c r="K2337" s="4"/>
      <c r="L2337" s="51"/>
      <c r="M2337" s="4"/>
      <c r="N2337" s="4"/>
      <c r="O2337" s="4"/>
      <c r="P2337" s="4"/>
      <c r="Q2337" s="51"/>
      <c r="R2337" s="67"/>
      <c r="S2337" s="67"/>
      <c r="T2337" s="67"/>
      <c r="U2337" s="67"/>
      <c r="V2337" s="67"/>
      <c r="W2337" s="67"/>
      <c r="X2337" s="67"/>
      <c r="Y2337" s="67"/>
      <c r="Z2337" s="67"/>
      <c r="AA2337" s="67"/>
      <c r="AB2337" s="67"/>
      <c r="AC2337" s="67"/>
      <c r="AD2337" s="67"/>
      <c r="AE2337" s="67"/>
      <c r="AF2337" s="67"/>
      <c r="AG2337" s="67"/>
      <c r="AH2337" s="67"/>
      <c r="AI2337" s="67"/>
      <c r="AK2337" s="67"/>
      <c r="AL2337" s="67"/>
      <c r="AM2337" s="67"/>
      <c r="AN2337" s="63" t="s">
        <v>5568</v>
      </c>
      <c r="AO2337" s="67"/>
      <c r="AP2337" s="67"/>
      <c r="AQ2337" s="67"/>
      <c r="AR2337" s="67"/>
      <c r="AS2337" s="67"/>
      <c r="AT2337" s="67"/>
      <c r="AU2337" s="67"/>
      <c r="AV2337" s="67"/>
      <c r="AW2337" s="67"/>
      <c r="AX2337" s="67"/>
      <c r="AY2337" s="67"/>
      <c r="AZ2337" s="37" t="str">
        <f>IFERROR(IF(COUNTA(H2337,I2337,J2337)=3,DATE(J2337,MATCH(I2337,{"Jan";"Feb";"Mar";"Apr";"May";"Jun";"Jul";"Aug";"Sep";"Oct";"Nov";"Dec"},0),H2337),""),"")</f>
        <v/>
      </c>
    </row>
    <row r="2338" spans="1:79" x14ac:dyDescent="0.25">
      <c r="A2338" s="51"/>
      <c r="B2338" s="4"/>
      <c r="C2338" s="25" t="s">
        <v>35</v>
      </c>
      <c r="D2338" s="25" t="s">
        <v>36</v>
      </c>
      <c r="E2338" s="25"/>
      <c r="F2338" s="25" t="s">
        <v>315</v>
      </c>
      <c r="G2338" s="4"/>
      <c r="H2338" s="25" t="s">
        <v>47</v>
      </c>
      <c r="I2338" s="25" t="s">
        <v>48</v>
      </c>
      <c r="J2338" s="25" t="s">
        <v>49</v>
      </c>
      <c r="K2338" s="4"/>
      <c r="L2338" s="51"/>
      <c r="M2338" s="4"/>
      <c r="N2338" s="4"/>
      <c r="O2338" s="4"/>
      <c r="P2338" s="4"/>
      <c r="Q2338" s="51"/>
      <c r="R2338" s="67"/>
      <c r="S2338" s="67"/>
      <c r="T2338" s="67"/>
      <c r="U2338" s="67"/>
      <c r="V2338" s="67"/>
      <c r="W2338" s="67"/>
      <c r="X2338" s="67"/>
      <c r="Y2338" s="67"/>
      <c r="Z2338" s="67"/>
      <c r="AA2338" s="67"/>
      <c r="AB2338" s="67"/>
      <c r="AC2338" s="67"/>
      <c r="AD2338" s="67"/>
      <c r="AE2338" s="67"/>
      <c r="AF2338" s="67"/>
      <c r="AG2338" s="67"/>
      <c r="AH2338" s="67"/>
      <c r="AI2338" s="67"/>
      <c r="AK2338" s="67"/>
      <c r="AL2338" s="67"/>
      <c r="AM2338" s="67"/>
      <c r="AN2338" s="63" t="s">
        <v>5569</v>
      </c>
      <c r="AO2338" s="67"/>
      <c r="AP2338" s="67"/>
      <c r="AQ2338" s="67"/>
      <c r="AR2338" s="67"/>
      <c r="AS2338" s="67"/>
      <c r="AT2338" s="67"/>
      <c r="AU2338" s="67"/>
      <c r="AV2338" s="67"/>
      <c r="AW2338" s="67"/>
      <c r="AX2338" s="67"/>
      <c r="AY2338" s="67"/>
      <c r="AZ2338" s="37" t="str">
        <f>IFERROR(IF(COUNTA(H2338,I2338,J2338)=3,DATE(J2338,MATCH(I2338,{"Jan";"Feb";"Mar";"Apr";"May";"Jun";"Jul";"Aug";"Sep";"Oct";"Nov";"Dec"},0),H2338),""),"")</f>
        <v/>
      </c>
    </row>
    <row r="2339" spans="1:79" x14ac:dyDescent="0.25">
      <c r="A2339" s="51"/>
      <c r="B2339" s="34" t="str">
        <f xml:space="preserve"> C2278&amp;" Target Lesion (T10)"</f>
        <v>V15 Target Lesion (T10)</v>
      </c>
      <c r="C2339" s="16"/>
      <c r="D2339" s="15" t="s">
        <v>9</v>
      </c>
      <c r="E2339" s="4"/>
      <c r="F2339" s="17"/>
      <c r="G2339" s="4"/>
      <c r="H2339" s="32"/>
      <c r="I2339" s="32"/>
      <c r="J2339" s="32"/>
      <c r="K2339" s="4"/>
      <c r="L2339" s="51"/>
      <c r="M2339" s="51"/>
      <c r="N2339" s="51"/>
      <c r="O2339" s="51"/>
      <c r="P2339" s="51"/>
      <c r="Q2339" s="51"/>
      <c r="R2339" s="67"/>
      <c r="S2339" s="67"/>
      <c r="T2339" s="67"/>
      <c r="U2339" s="67"/>
      <c r="V2339" s="67"/>
      <c r="W2339" s="67"/>
      <c r="X2339" s="67"/>
      <c r="Y2339" s="67"/>
      <c r="Z2339" s="67"/>
      <c r="AA2339" s="67"/>
      <c r="AB2339" s="67"/>
      <c r="AC2339" s="67"/>
      <c r="AD2339" s="67"/>
      <c r="AE2339" s="67"/>
      <c r="AF2339" s="67"/>
      <c r="AG2339" s="67"/>
      <c r="AH2339" s="67"/>
      <c r="AI2339" s="67"/>
      <c r="AK2339" s="67"/>
      <c r="AL2339" s="67"/>
      <c r="AM2339" s="67"/>
      <c r="AN2339" s="63" t="s">
        <v>5570</v>
      </c>
      <c r="AO2339" s="67"/>
      <c r="AP2339" s="67"/>
      <c r="AQ2339" s="67"/>
      <c r="AR2339" s="67"/>
      <c r="AS2339" s="67"/>
      <c r="AT2339" s="67"/>
      <c r="AU2339" s="67"/>
      <c r="AV2339" s="67"/>
      <c r="AW2339" s="67"/>
      <c r="AX2339" s="67"/>
      <c r="AY2339" s="67"/>
      <c r="AZ2339" s="37" t="str">
        <f>IFERROR(IF(COUNTA(H2339,I2339,J2339)=3,DATE(J2339,MATCH(I2339,{"Jan";"Feb";"Mar";"Apr";"May";"Jun";"Jul";"Aug";"Sep";"Oct";"Nov";"Dec"},0),H2339),""),"")</f>
        <v/>
      </c>
    </row>
    <row r="2340" spans="1:79" x14ac:dyDescent="0.25">
      <c r="A2340" s="51"/>
      <c r="B2340" s="23" t="s">
        <v>2416</v>
      </c>
      <c r="C2340" s="23" t="s">
        <v>2417</v>
      </c>
      <c r="D2340" s="23" t="s">
        <v>2418</v>
      </c>
      <c r="E2340" s="26"/>
      <c r="F2340" s="23" t="s">
        <v>2419</v>
      </c>
      <c r="G2340" s="26"/>
      <c r="H2340" s="23" t="s">
        <v>2420</v>
      </c>
      <c r="I2340" s="23" t="s">
        <v>2421</v>
      </c>
      <c r="J2340" s="23" t="s">
        <v>2422</v>
      </c>
      <c r="K2340" s="4"/>
      <c r="L2340" s="27"/>
      <c r="M2340" s="28"/>
      <c r="N2340" s="27"/>
      <c r="O2340" s="28"/>
      <c r="P2340" s="27"/>
      <c r="Q2340" s="51"/>
      <c r="R2340" s="67"/>
      <c r="S2340" s="67"/>
      <c r="T2340" s="67"/>
      <c r="U2340" s="67"/>
      <c r="V2340" s="67"/>
      <c r="W2340" s="67"/>
      <c r="X2340" s="67"/>
      <c r="Y2340" s="67"/>
      <c r="Z2340" s="67"/>
      <c r="AA2340" s="67"/>
      <c r="AB2340" s="67"/>
      <c r="AC2340" s="67"/>
      <c r="AD2340" s="67"/>
      <c r="AE2340" s="67"/>
      <c r="AF2340" s="67"/>
      <c r="AG2340" s="67"/>
      <c r="AH2340" s="67"/>
      <c r="AI2340" s="67"/>
      <c r="AK2340" s="67"/>
      <c r="AL2340" s="67"/>
      <c r="AM2340" s="67"/>
      <c r="AN2340" s="63" t="s">
        <v>5571</v>
      </c>
      <c r="AO2340" s="67"/>
      <c r="AP2340" s="67"/>
      <c r="AQ2340" s="67"/>
      <c r="AR2340" s="67"/>
      <c r="AS2340" s="67"/>
      <c r="AT2340" s="67"/>
      <c r="AU2340" s="67"/>
      <c r="AV2340" s="67"/>
      <c r="AW2340" s="67"/>
      <c r="AX2340" s="67"/>
      <c r="AY2340" s="67"/>
      <c r="AZ2340" s="37" t="str">
        <f>IFERROR(IF(COUNTA(H2340,I2340,J2340)=3,DATE(J2340,MATCH(I2340,{"Jan";"Feb";"Mar";"Apr";"May";"Jun";"Jul";"Aug";"Sep";"Oct";"Nov";"Dec"},0),H2340),""),"")</f>
        <v/>
      </c>
    </row>
    <row r="2341" spans="1:79" x14ac:dyDescent="0.25">
      <c r="A2341" s="51"/>
      <c r="B2341" s="90" t="str">
        <f ca="1">BA2341&amp;BB2341&amp;BC2341&amp;BD2341&amp;BE2341&amp;BF2341&amp;BG2341&amp;BH2341&amp;BI2341&amp;BJ2341&amp;BK2341&amp;BL2341&amp;BM2341</f>
        <v/>
      </c>
      <c r="C2341" s="91"/>
      <c r="D2341" s="91"/>
      <c r="E2341" s="91"/>
      <c r="F2341" s="91"/>
      <c r="G2341" s="91"/>
      <c r="H2341" s="91"/>
      <c r="I2341" s="91"/>
      <c r="J2341" s="91"/>
      <c r="K2341" s="91"/>
      <c r="L2341" s="91"/>
      <c r="M2341" s="91"/>
      <c r="N2341" s="91"/>
      <c r="O2341" s="91"/>
      <c r="P2341" s="91"/>
      <c r="Q2341" s="51"/>
      <c r="R2341" s="67"/>
      <c r="S2341" s="67"/>
      <c r="T2341" s="67"/>
      <c r="U2341" s="67"/>
      <c r="V2341" s="67"/>
      <c r="W2341" s="67"/>
      <c r="X2341" s="67"/>
      <c r="Y2341" s="67"/>
      <c r="Z2341" s="67"/>
      <c r="AA2341" s="67"/>
      <c r="AB2341" s="67"/>
      <c r="AC2341" s="67"/>
      <c r="AD2341" s="67"/>
      <c r="AE2341" s="67"/>
      <c r="AF2341" s="67"/>
      <c r="AG2341" s="67"/>
      <c r="AH2341" s="67"/>
      <c r="AI2341" s="67"/>
      <c r="AK2341" s="67"/>
      <c r="AL2341" s="67"/>
      <c r="AM2341" s="67"/>
      <c r="AN2341" s="63" t="s">
        <v>5572</v>
      </c>
      <c r="AO2341" s="67"/>
      <c r="AP2341" s="67"/>
      <c r="AQ2341" s="67"/>
      <c r="AR2341" s="67"/>
      <c r="AS2341" s="67"/>
      <c r="AT2341" s="67"/>
      <c r="AU2341" s="67"/>
      <c r="AV2341" s="67"/>
      <c r="AW2341" s="67"/>
      <c r="AX2341" s="67"/>
      <c r="AY2341" s="67"/>
      <c r="AZ2341" s="37" t="str">
        <f>IFERROR(IF(COUNTA(H2341,I2341,J2341)=3,DATE(J2341,MATCH(I2341,{"Jan";"Feb";"Mar";"Apr";"May";"Jun";"Jul";"Aug";"Sep";"Oct";"Nov";"Dec"},0),H2341),""),"")</f>
        <v/>
      </c>
      <c r="BA2341" s="37" t="str">
        <f>IF(AND(C2281="",H2339="",C2339&lt;&gt;""),"Please enter a complete visit or assessment date.  ","")</f>
        <v/>
      </c>
      <c r="BB2341" s="37" t="str">
        <f>IF(C2339="","",IF(AND(COUNTA(C2281,D2281,E2281)&gt;1,COUNTA(C2281,D2281,E2281)&lt;3),"Please enter a complete visit date.  ",IF(COUNTA(C2281,D2281,E2281)=0,"",IF(COUNTIF(AN$2:AN$7306,C2281&amp;D2281&amp;E2281)&gt;0,"","Enter a valid visit date.  "))))</f>
        <v/>
      </c>
      <c r="BC2341" s="37" t="str">
        <f>IF(AND(COUNTA(H2339,I2339,J2339)&gt;1,COUNTA(H2339,I2339,J2339)&lt;3),"Please enter a complete assessment date.  ",IF(COUNTA(H2339,I2339,J2339)=0,"",IF(COUNTIF(AN$2:AN$7306,H2339&amp;I2339&amp;J2339)&gt;0,"","Enter a valid assessment date.  ")))</f>
        <v/>
      </c>
      <c r="BD2341" s="37" t="str">
        <f t="shared" ref="BD2341" si="1149">IF(AND(C2339="",H2339&amp;I2339&amp;H2339&amp;J2339&lt;&gt;""),"Information on this lesion exists, but no evaluation result is entered.  ","")</f>
        <v/>
      </c>
      <c r="BE2341" s="37" t="str">
        <f ca="1">IF(C2339="","",IF(AZ2281="","",IF(AZ2281&gt;NOW(),"Visit date is in the future.  ","")))</f>
        <v/>
      </c>
      <c r="BF2341" s="37" t="str">
        <f t="shared" ref="BF2341" ca="1" si="1150">IF(AZ2339&lt;&gt;"",IF(AZ2339&gt;NOW(),"Assessment date is in the future.  ",""),"")</f>
        <v/>
      </c>
      <c r="BG2341" s="37" t="str">
        <f t="shared" ref="BG2341" si="1151">IF(AND(C2339&lt;&gt;"",F2339&lt;&gt;""),"The result cannot be provided if indicated as Not Done.  ","")</f>
        <v/>
      </c>
      <c r="BH2341" s="37" t="str">
        <f>IF(AZ2281="","",IF(AZ2281&lt;=AZ2275,"Visit date is not after visit or assessment dates in the prior visit.  ",""))</f>
        <v/>
      </c>
      <c r="BI2341" s="37" t="str">
        <f>IF(AZ2339&lt;&gt;"",IF(AZ2339&lt;=AZ2275,"Assessment date is not after visit or assessment dates in the prior visit.  ",""),"")</f>
        <v/>
      </c>
      <c r="BJ2341" s="37" t="str">
        <f>IF(AND(C2278="",OR(C2339&lt;&gt;"",F2339&lt;&gt;"")),"The Visit ID is missing.  ","")</f>
        <v/>
      </c>
      <c r="BK2341" s="37" t="str">
        <f>IF(AND(OR(C2339&lt;&gt;"",F2339&lt;&gt;""),C$73=""),"No V0 lesion information exists for this same lesion (if you are adding a NEW lesion, go to New Lesion section).  ","")</f>
        <v/>
      </c>
      <c r="BL2341" s="37" t="str">
        <f t="shared" ref="BL2341" si="1152">IF(AND(C2339&lt;&gt;"",D2339=""),"Select a Unit.  ","")</f>
        <v/>
      </c>
      <c r="BM2341" s="37" t="str">
        <f>IF(AND(C2339&lt;&gt;"",COUNTIF(AJ$2:AJ$21,C2278)&gt;1),"Visit ID already used.  ","")</f>
        <v/>
      </c>
      <c r="CA2341" s="37" t="str">
        <f ca="1">IF(BA2341&amp;BB2341&amp;BC2341&amp;BD2341&amp;BE2341&amp;BF2341&amp;BG2341&amp;BH2341&amp;BI2341&amp;BJ2341&amp;BK2341&amp;BL2341&amp;BM2341&amp;BN2341&amp;BO2341&amp;BP2341&amp;BQ2341&amp;BR2341&amp;BS2341&amp;BT2341&amp;BU2341&amp;BV2241&amp;BW2341&amp;BX2341&amp;BY2341&amp;BZ2341&lt;&gt;"","V15Issue","V15Clean")</f>
        <v>V15Clean</v>
      </c>
    </row>
    <row r="2342" spans="1:79" x14ac:dyDescent="0.25">
      <c r="A2342" s="51"/>
      <c r="B2342" s="91"/>
      <c r="C2342" s="91"/>
      <c r="D2342" s="91"/>
      <c r="E2342" s="91"/>
      <c r="F2342" s="91"/>
      <c r="G2342" s="91"/>
      <c r="H2342" s="91"/>
      <c r="I2342" s="91"/>
      <c r="J2342" s="91"/>
      <c r="K2342" s="91"/>
      <c r="L2342" s="91"/>
      <c r="M2342" s="91"/>
      <c r="N2342" s="91"/>
      <c r="O2342" s="91"/>
      <c r="P2342" s="91"/>
      <c r="Q2342" s="51"/>
      <c r="R2342" s="67"/>
      <c r="S2342" s="67"/>
      <c r="T2342" s="67"/>
      <c r="U2342" s="67"/>
      <c r="V2342" s="67"/>
      <c r="W2342" s="67"/>
      <c r="X2342" s="67"/>
      <c r="Y2342" s="67"/>
      <c r="Z2342" s="67"/>
      <c r="AA2342" s="67"/>
      <c r="AB2342" s="67"/>
      <c r="AC2342" s="67"/>
      <c r="AD2342" s="67"/>
      <c r="AE2342" s="67"/>
      <c r="AF2342" s="67"/>
      <c r="AG2342" s="67"/>
      <c r="AH2342" s="67"/>
      <c r="AI2342" s="67"/>
      <c r="AK2342" s="67"/>
      <c r="AL2342" s="67"/>
      <c r="AM2342" s="67"/>
      <c r="AN2342" s="63" t="s">
        <v>5573</v>
      </c>
      <c r="AO2342" s="67"/>
      <c r="AP2342" s="67"/>
      <c r="AQ2342" s="67"/>
      <c r="AR2342" s="67"/>
      <c r="AS2342" s="67"/>
      <c r="AT2342" s="67"/>
      <c r="AU2342" s="67"/>
      <c r="AV2342" s="67"/>
      <c r="AW2342" s="67"/>
      <c r="AX2342" s="67"/>
      <c r="AY2342" s="67"/>
      <c r="AZ2342" s="37" t="str">
        <f>IFERROR(IF(COUNTA(H2342,I2342,J2342)=3,DATE(J2342,MATCH(I2342,{"Jan";"Feb";"Mar";"Apr";"May";"Jun";"Jul";"Aug";"Sep";"Oct";"Nov";"Dec"},0),H2342),""),"")</f>
        <v/>
      </c>
    </row>
    <row r="2343" spans="1:79" x14ac:dyDescent="0.25">
      <c r="A2343" s="51"/>
      <c r="B2343" s="51"/>
      <c r="C2343" s="29"/>
      <c r="D2343" s="29"/>
      <c r="E2343" s="29"/>
      <c r="F2343" s="29"/>
      <c r="G2343" s="29"/>
      <c r="H2343" s="29"/>
      <c r="I2343" s="29"/>
      <c r="J2343" s="51"/>
      <c r="K2343" s="51"/>
      <c r="L2343" s="51"/>
      <c r="M2343" s="51"/>
      <c r="N2343" s="51"/>
      <c r="O2343" s="51"/>
      <c r="P2343" s="51"/>
      <c r="Q2343" s="51"/>
      <c r="R2343" s="67"/>
      <c r="S2343" s="67"/>
      <c r="T2343" s="67"/>
      <c r="U2343" s="67"/>
      <c r="V2343" s="67"/>
      <c r="W2343" s="67"/>
      <c r="X2343" s="67"/>
      <c r="Y2343" s="67"/>
      <c r="Z2343" s="67"/>
      <c r="AA2343" s="67"/>
      <c r="AB2343" s="67"/>
      <c r="AC2343" s="67"/>
      <c r="AD2343" s="67"/>
      <c r="AE2343" s="67"/>
      <c r="AF2343" s="67"/>
      <c r="AG2343" s="67"/>
      <c r="AH2343" s="67"/>
      <c r="AI2343" s="67"/>
      <c r="AK2343" s="67"/>
      <c r="AL2343" s="67"/>
      <c r="AM2343" s="67"/>
      <c r="AN2343" s="63" t="s">
        <v>5574</v>
      </c>
      <c r="AO2343" s="67"/>
      <c r="AP2343" s="67"/>
      <c r="AQ2343" s="67"/>
      <c r="AR2343" s="67"/>
      <c r="AS2343" s="67"/>
      <c r="AT2343" s="67"/>
      <c r="AU2343" s="67"/>
      <c r="AV2343" s="67"/>
      <c r="AW2343" s="67"/>
      <c r="AX2343" s="67"/>
      <c r="AY2343" s="67"/>
      <c r="AZ2343" s="37" t="str">
        <f>IFERROR(IF(COUNTA(H2343,I2343,J2343)=3,DATE(J2343,MATCH(I2343,{"Jan";"Feb";"Mar";"Apr";"May";"Jun";"Jul";"Aug";"Sep";"Oct";"Nov";"Dec"},0),H2343),""),"")</f>
        <v/>
      </c>
      <c r="BA2343" s="67"/>
      <c r="BB2343" s="67"/>
    </row>
    <row r="2344" spans="1:79" x14ac:dyDescent="0.25">
      <c r="A2344" s="51"/>
      <c r="B2344" s="51"/>
      <c r="C2344" s="51"/>
      <c r="D2344" s="51"/>
      <c r="E2344" s="51"/>
      <c r="F2344" s="51"/>
      <c r="G2344" s="51"/>
      <c r="H2344" s="19" t="s">
        <v>92</v>
      </c>
      <c r="I2344" s="4"/>
      <c r="J2344" s="4"/>
      <c r="K2344" s="4"/>
      <c r="L2344" s="51"/>
      <c r="M2344" s="51"/>
      <c r="N2344" s="51"/>
      <c r="O2344" s="51"/>
      <c r="P2344" s="51"/>
      <c r="Q2344" s="4"/>
      <c r="AN2344" s="63" t="s">
        <v>5575</v>
      </c>
      <c r="AZ2344" s="37" t="str">
        <f>IFERROR(IF(COUNTA(H2344,I2344,J2344)=3,DATE(J2344,MATCH(I2344,{"Jan";"Feb";"Mar";"Apr";"May";"Jun";"Jul";"Aug";"Sep";"Oct";"Nov";"Dec"},0),H2344),""),"")</f>
        <v/>
      </c>
    </row>
    <row r="2345" spans="1:79" x14ac:dyDescent="0.25">
      <c r="A2345" s="51"/>
      <c r="B2345" s="4"/>
      <c r="C2345" s="25" t="s">
        <v>186</v>
      </c>
      <c r="D2345" s="25"/>
      <c r="E2345" s="25"/>
      <c r="F2345" s="25" t="s">
        <v>315</v>
      </c>
      <c r="G2345" s="4"/>
      <c r="H2345" s="25" t="s">
        <v>47</v>
      </c>
      <c r="I2345" s="25" t="s">
        <v>48</v>
      </c>
      <c r="J2345" s="25" t="s">
        <v>49</v>
      </c>
      <c r="K2345" s="4"/>
      <c r="L2345" s="51"/>
      <c r="M2345" s="51"/>
      <c r="N2345" s="51"/>
      <c r="O2345" s="4"/>
      <c r="P2345" s="4"/>
      <c r="Q2345" s="4"/>
      <c r="AN2345" s="63" t="s">
        <v>5576</v>
      </c>
      <c r="AZ2345" s="37" t="str">
        <f>IFERROR(IF(COUNTA(H2345,I2345,J2345)=3,DATE(J2345,MATCH(I2345,{"Jan";"Feb";"Mar";"Apr";"May";"Jun";"Jul";"Aug";"Sep";"Oct";"Nov";"Dec"},0),H2345),""),"")</f>
        <v/>
      </c>
    </row>
    <row r="2346" spans="1:79" x14ac:dyDescent="0.25">
      <c r="A2346" s="51"/>
      <c r="B2346" s="34" t="str">
        <f xml:space="preserve"> C2278&amp;" Non-Target Lesion (NT1)"</f>
        <v>V15 Non-Target Lesion (NT1)</v>
      </c>
      <c r="C2346" s="74"/>
      <c r="D2346" s="75"/>
      <c r="E2346" s="4"/>
      <c r="F2346" s="17"/>
      <c r="G2346" s="4"/>
      <c r="H2346" s="32"/>
      <c r="I2346" s="32"/>
      <c r="J2346" s="32"/>
      <c r="K2346" s="4"/>
      <c r="L2346" s="51"/>
      <c r="M2346" s="51"/>
      <c r="N2346" s="51"/>
      <c r="O2346" s="4"/>
      <c r="P2346" s="4"/>
      <c r="Q2346" s="4"/>
      <c r="AN2346" s="63" t="s">
        <v>5577</v>
      </c>
      <c r="AZ2346" s="37" t="str">
        <f>IFERROR(IF(COUNTA(H2346,I2346,J2346)=3,DATE(J2346,MATCH(I2346,{"Jan";"Feb";"Mar";"Apr";"May";"Jun";"Jul";"Aug";"Sep";"Oct";"Nov";"Dec"},0),H2346),""),"")</f>
        <v/>
      </c>
    </row>
    <row r="2347" spans="1:79" x14ac:dyDescent="0.25">
      <c r="A2347" s="51"/>
      <c r="B2347" s="23" t="s">
        <v>2423</v>
      </c>
      <c r="C2347" s="23" t="s">
        <v>2424</v>
      </c>
      <c r="D2347" s="23"/>
      <c r="E2347" s="26"/>
      <c r="F2347" s="23" t="s">
        <v>2425</v>
      </c>
      <c r="G2347" s="26"/>
      <c r="H2347" s="23" t="s">
        <v>2426</v>
      </c>
      <c r="I2347" s="23" t="s">
        <v>2427</v>
      </c>
      <c r="J2347" s="23" t="s">
        <v>2428</v>
      </c>
      <c r="K2347" s="4"/>
      <c r="L2347" s="23"/>
      <c r="M2347" s="26"/>
      <c r="N2347" s="23"/>
      <c r="O2347" s="4"/>
      <c r="P2347" s="4"/>
      <c r="Q2347" s="4"/>
      <c r="AN2347" s="63" t="s">
        <v>5578</v>
      </c>
      <c r="AZ2347" s="37" t="str">
        <f>IFERROR(IF(COUNTA(H2347,I2347,J2347)=3,DATE(J2347,MATCH(I2347,{"Jan";"Feb";"Mar";"Apr";"May";"Jun";"Jul";"Aug";"Sep";"Oct";"Nov";"Dec"},0),H2347),""),"")</f>
        <v/>
      </c>
    </row>
    <row r="2348" spans="1:79" x14ac:dyDescent="0.25">
      <c r="A2348" s="51"/>
      <c r="B2348" s="90" t="str">
        <f ca="1">BA2348&amp;BB2348&amp;BC2348&amp;BD2348&amp;BE2348&amp;BF2348&amp;BG2348&amp;BH2348&amp;BI2348&amp;BJ2348&amp;BK2348&amp;BL2348&amp;BM2348</f>
        <v/>
      </c>
      <c r="C2348" s="91"/>
      <c r="D2348" s="91"/>
      <c r="E2348" s="91"/>
      <c r="F2348" s="91"/>
      <c r="G2348" s="91"/>
      <c r="H2348" s="91"/>
      <c r="I2348" s="91"/>
      <c r="J2348" s="91"/>
      <c r="K2348" s="91"/>
      <c r="L2348" s="91"/>
      <c r="M2348" s="91"/>
      <c r="N2348" s="91"/>
      <c r="O2348" s="91"/>
      <c r="P2348" s="91"/>
      <c r="Q2348" s="4"/>
      <c r="AN2348" s="63" t="s">
        <v>5579</v>
      </c>
      <c r="AZ2348" s="37" t="str">
        <f>IFERROR(IF(COUNTA(H2348,I2348,J2348)=3,DATE(J2348,MATCH(I2348,{"Jan";"Feb";"Mar";"Apr";"May";"Jun";"Jul";"Aug";"Sep";"Oct";"Nov";"Dec"},0),H2348),""),"")</f>
        <v/>
      </c>
      <c r="BA2348" s="37" t="str">
        <f>IF(AND(C2281="",H2346="",C2346&lt;&gt;""),"Please enter a complete visit or assessment date.  ","")</f>
        <v/>
      </c>
      <c r="BB2348" s="37" t="str">
        <f>IF(C2346="","",IF(AND(COUNTA(C2281,D2281,E2281)&gt;1,COUNTA(C2281,D2281,E2281)&lt;3),"Please enter a complete visit date.  ",IF(COUNTA(C2281,D2281,E2281)=0,"",IF(COUNTIF(AN$2:AN$7306,C2281&amp;D2281&amp;E2281)&gt;0,"","Enter a valid visit date.  "))))</f>
        <v/>
      </c>
      <c r="BC2348" s="37" t="str">
        <f>IF(AND(COUNTA(H2346,I2346,J2346)&gt;1,COUNTA(H2346,I2346,J2346)&lt;3),"Please enter a complete assessment date.  ",IF(COUNTA(H2346,I2346,J2346)=0,"",IF(COUNTIF(AN$2:AN$7306,H2346&amp;I2346&amp;J2346)&gt;0,"","Enter a valid assessment date.  ")))</f>
        <v/>
      </c>
      <c r="BD2348" s="37" t="str">
        <f t="shared" ref="BD2348" si="1153">IF(AND(C2346="",H2346&amp;I2346&amp;H2346&amp;J2346&lt;&gt;""),"Information on this lesion exists, but no evaluation result is entered.  ","")</f>
        <v/>
      </c>
      <c r="BE2348" s="37" t="str">
        <f ca="1">IF(C2346="","",IF(AZ2281="","",IF(AZ2281&gt;NOW(),"Visit date is in the future.  ","")))</f>
        <v/>
      </c>
      <c r="BF2348" s="37" t="str">
        <f ca="1">IF(AZ2346&lt;&gt;"",IF(AZ2346&gt;NOW(),"Assessment date is in the future.  ",""),"")</f>
        <v/>
      </c>
      <c r="BG2348" s="37" t="str">
        <f>IF(AND(C2346&lt;&gt;"",F2346&lt;&gt;""),"The result cannot be provided if indicated as Not Done.  ","")</f>
        <v/>
      </c>
      <c r="BH2348" s="37" t="str">
        <f>IF(AZ2281="","",IF(AZ2281&lt;=AZ2275,"Visit date is not after visit or assessment dates in the prior visit.  ",""))</f>
        <v/>
      </c>
      <c r="BI2348" s="37" t="str">
        <f>IF(AZ2346&lt;&gt;"",IF(AZ2346&lt;=AZ2275,"Assessment date is not after visit or assessment dates in the prior visit.  ",""),"")</f>
        <v/>
      </c>
      <c r="BJ2348" s="37" t="str">
        <f>IF(AND(C2278="",OR(C2346&lt;&gt;"",F2346&lt;&gt;"")),"The Visit ID is missing.  ","")</f>
        <v/>
      </c>
      <c r="BK2348" s="37" t="str">
        <f>IF(AND(OR(C2346&lt;&gt;"",F2346&lt;&gt;""),C$80=""),"No V0 lesion information exists for this same lesion (if you are adding a NEW lesion, go to New Lesion section).  ","")</f>
        <v/>
      </c>
      <c r="BM2348" s="37" t="str">
        <f>IF(AND(C2346&lt;&gt;"",COUNTIF(AJ$2:AJ$21,C2278)&gt;1),"Visit ID already used.  ","")</f>
        <v/>
      </c>
      <c r="CA2348" s="37" t="str">
        <f ca="1">IF(BA2348&amp;BB2348&amp;BC2348&amp;BD2348&amp;BE2348&amp;BF2348&amp;BG2348&amp;BH2348&amp;BI2348&amp;BJ2348&amp;BK2348&amp;BL2348&amp;BM2348&amp;BN2348&amp;BO2348&amp;BP2348&amp;BQ2348&amp;BR2348&amp;BS2348&amp;BT2348&amp;BU2348&amp;BV2248&amp;BW2348&amp;BX2348&amp;BY2348&amp;BZ2348&lt;&gt;"","V15Issue","V15Clean")</f>
        <v>V15Clean</v>
      </c>
    </row>
    <row r="2349" spans="1:79" x14ac:dyDescent="0.25">
      <c r="A2349" s="51"/>
      <c r="B2349" s="91"/>
      <c r="C2349" s="91"/>
      <c r="D2349" s="91"/>
      <c r="E2349" s="91"/>
      <c r="F2349" s="91"/>
      <c r="G2349" s="91"/>
      <c r="H2349" s="91"/>
      <c r="I2349" s="91"/>
      <c r="J2349" s="91"/>
      <c r="K2349" s="91"/>
      <c r="L2349" s="91"/>
      <c r="M2349" s="91"/>
      <c r="N2349" s="91"/>
      <c r="O2349" s="91"/>
      <c r="P2349" s="91"/>
      <c r="Q2349" s="4"/>
      <c r="AN2349" s="63" t="s">
        <v>5580</v>
      </c>
      <c r="AZ2349" s="37" t="str">
        <f>IFERROR(IF(COUNTA(H2349,I2349,J2349)=3,DATE(J2349,MATCH(I2349,{"Jan";"Feb";"Mar";"Apr";"May";"Jun";"Jul";"Aug";"Sep";"Oct";"Nov";"Dec"},0),H2349),""),"")</f>
        <v/>
      </c>
    </row>
    <row r="2350" spans="1:79" x14ac:dyDescent="0.25">
      <c r="A2350" s="51"/>
      <c r="B2350" s="51"/>
      <c r="C2350" s="51"/>
      <c r="D2350" s="51"/>
      <c r="E2350" s="51"/>
      <c r="F2350" s="51"/>
      <c r="G2350" s="51"/>
      <c r="H2350" s="19"/>
      <c r="I2350" s="4"/>
      <c r="J2350" s="4"/>
      <c r="K2350" s="4"/>
      <c r="L2350" s="51"/>
      <c r="M2350" s="51"/>
      <c r="N2350" s="51"/>
      <c r="O2350" s="51"/>
      <c r="P2350" s="51"/>
      <c r="Q2350" s="4"/>
      <c r="AN2350" s="63" t="s">
        <v>5581</v>
      </c>
      <c r="AZ2350" s="37" t="str">
        <f>IFERROR(IF(COUNTA(H2350,I2350,J2350)=3,DATE(J2350,MATCH(I2350,{"Jan";"Feb";"Mar";"Apr";"May";"Jun";"Jul";"Aug";"Sep";"Oct";"Nov";"Dec"},0),H2350),""),"")</f>
        <v/>
      </c>
    </row>
    <row r="2351" spans="1:79" x14ac:dyDescent="0.25">
      <c r="A2351" s="51"/>
      <c r="B2351" s="51"/>
      <c r="C2351" s="51"/>
      <c r="D2351" s="51"/>
      <c r="E2351" s="51"/>
      <c r="F2351" s="51"/>
      <c r="G2351" s="51"/>
      <c r="H2351" s="19" t="s">
        <v>92</v>
      </c>
      <c r="I2351" s="4"/>
      <c r="J2351" s="4"/>
      <c r="K2351" s="4"/>
      <c r="L2351" s="51"/>
      <c r="M2351" s="51"/>
      <c r="N2351" s="51"/>
      <c r="O2351" s="51"/>
      <c r="P2351" s="51"/>
      <c r="Q2351" s="4"/>
      <c r="AN2351" s="63" t="s">
        <v>5582</v>
      </c>
      <c r="AZ2351" s="37" t="str">
        <f>IFERROR(IF(COUNTA(H2351,I2351,J2351)=3,DATE(J2351,MATCH(I2351,{"Jan";"Feb";"Mar";"Apr";"May";"Jun";"Jul";"Aug";"Sep";"Oct";"Nov";"Dec"},0),H2351),""),"")</f>
        <v/>
      </c>
    </row>
    <row r="2352" spans="1:79" x14ac:dyDescent="0.25">
      <c r="A2352" s="51"/>
      <c r="B2352" s="4"/>
      <c r="C2352" s="25" t="s">
        <v>186</v>
      </c>
      <c r="D2352" s="25"/>
      <c r="E2352" s="25"/>
      <c r="F2352" s="25" t="s">
        <v>315</v>
      </c>
      <c r="G2352" s="4"/>
      <c r="H2352" s="25" t="s">
        <v>47</v>
      </c>
      <c r="I2352" s="25" t="s">
        <v>48</v>
      </c>
      <c r="J2352" s="25" t="s">
        <v>49</v>
      </c>
      <c r="K2352" s="4"/>
      <c r="L2352" s="51"/>
      <c r="M2352" s="51"/>
      <c r="N2352" s="51"/>
      <c r="O2352" s="51"/>
      <c r="P2352" s="51"/>
      <c r="Q2352" s="4"/>
      <c r="AN2352" s="63" t="s">
        <v>5583</v>
      </c>
      <c r="AZ2352" s="37" t="str">
        <f>IFERROR(IF(COUNTA(H2352,I2352,J2352)=3,DATE(J2352,MATCH(I2352,{"Jan";"Feb";"Mar";"Apr";"May";"Jun";"Jul";"Aug";"Sep";"Oct";"Nov";"Dec"},0),H2352),""),"")</f>
        <v/>
      </c>
    </row>
    <row r="2353" spans="1:79" x14ac:dyDescent="0.25">
      <c r="A2353" s="51"/>
      <c r="B2353" s="34" t="str">
        <f xml:space="preserve"> C2278&amp;" Non-Target Lesion (NT2)"</f>
        <v>V15 Non-Target Lesion (NT2)</v>
      </c>
      <c r="C2353" s="74"/>
      <c r="D2353" s="75"/>
      <c r="E2353" s="4"/>
      <c r="F2353" s="17"/>
      <c r="G2353" s="4"/>
      <c r="H2353" s="32"/>
      <c r="I2353" s="32"/>
      <c r="J2353" s="32"/>
      <c r="K2353" s="4"/>
      <c r="L2353" s="51"/>
      <c r="M2353" s="51"/>
      <c r="N2353" s="51"/>
      <c r="O2353" s="51"/>
      <c r="P2353" s="51"/>
      <c r="Q2353" s="4"/>
      <c r="AN2353" s="63" t="s">
        <v>5584</v>
      </c>
      <c r="AZ2353" s="37" t="str">
        <f>IFERROR(IF(COUNTA(H2353,I2353,J2353)=3,DATE(J2353,MATCH(I2353,{"Jan";"Feb";"Mar";"Apr";"May";"Jun";"Jul";"Aug";"Sep";"Oct";"Nov";"Dec"},0),H2353),""),"")</f>
        <v/>
      </c>
    </row>
    <row r="2354" spans="1:79" x14ac:dyDescent="0.25">
      <c r="A2354" s="51"/>
      <c r="B2354" s="23" t="s">
        <v>2429</v>
      </c>
      <c r="C2354" s="23" t="s">
        <v>2430</v>
      </c>
      <c r="D2354" s="23"/>
      <c r="E2354" s="26"/>
      <c r="F2354" s="23" t="s">
        <v>2431</v>
      </c>
      <c r="G2354" s="26"/>
      <c r="H2354" s="23" t="s">
        <v>2432</v>
      </c>
      <c r="I2354" s="23" t="s">
        <v>2433</v>
      </c>
      <c r="J2354" s="23" t="s">
        <v>2434</v>
      </c>
      <c r="K2354" s="4"/>
      <c r="L2354" s="51"/>
      <c r="M2354" s="51"/>
      <c r="N2354" s="51"/>
      <c r="O2354" s="51"/>
      <c r="P2354" s="51"/>
      <c r="Q2354" s="4"/>
      <c r="AN2354" s="63" t="s">
        <v>5585</v>
      </c>
      <c r="AZ2354" s="37" t="str">
        <f>IFERROR(IF(COUNTA(H2354,I2354,J2354)=3,DATE(J2354,MATCH(I2354,{"Jan";"Feb";"Mar";"Apr";"May";"Jun";"Jul";"Aug";"Sep";"Oct";"Nov";"Dec"},0),H2354),""),"")</f>
        <v/>
      </c>
    </row>
    <row r="2355" spans="1:79" x14ac:dyDescent="0.25">
      <c r="A2355" s="51"/>
      <c r="B2355" s="90" t="str">
        <f ca="1">BA2355&amp;BB2355&amp;BC2355&amp;BD2355&amp;BE2355&amp;BF2355&amp;BG2355&amp;BH2355&amp;BI2355&amp;BJ2355&amp;BK2355&amp;BL2355&amp;BM2355</f>
        <v/>
      </c>
      <c r="C2355" s="91"/>
      <c r="D2355" s="91"/>
      <c r="E2355" s="91"/>
      <c r="F2355" s="91"/>
      <c r="G2355" s="91"/>
      <c r="H2355" s="91"/>
      <c r="I2355" s="91"/>
      <c r="J2355" s="91"/>
      <c r="K2355" s="91"/>
      <c r="L2355" s="91"/>
      <c r="M2355" s="91"/>
      <c r="N2355" s="91"/>
      <c r="O2355" s="91"/>
      <c r="P2355" s="91"/>
      <c r="Q2355" s="4"/>
      <c r="AN2355" s="63" t="s">
        <v>5586</v>
      </c>
      <c r="AZ2355" s="37" t="str">
        <f>IFERROR(IF(COUNTA(H2355,I2355,J2355)=3,DATE(J2355,MATCH(I2355,{"Jan";"Feb";"Mar";"Apr";"May";"Jun";"Jul";"Aug";"Sep";"Oct";"Nov";"Dec"},0),H2355),""),"")</f>
        <v/>
      </c>
      <c r="BA2355" s="37" t="str">
        <f>IF(AND(C2281="",H2353="",C2353&lt;&gt;""),"Please enter a complete visit or assessment date.  ","")</f>
        <v/>
      </c>
      <c r="BB2355" s="37" t="str">
        <f>IF(C2353="","",IF(AND(COUNTA(C2281,D2281,E2281)&gt;1,COUNTA(C2281,D2281,E2281)&lt;3),"Please enter a complete visit date.  ",IF(COUNTA(C2281,D2281,E2281)=0,"",IF(COUNTIF(AN$2:AN$7306,C2281&amp;D2281&amp;E2281)&gt;0,"","Enter a valid visit date.  "))))</f>
        <v/>
      </c>
      <c r="BC2355" s="37" t="str">
        <f>IF(AND(COUNTA(H2353,I2353,J2353)&gt;1,COUNTA(H2353,I2353,J2353)&lt;3),"Please enter a complete assessment date.  ",IF(COUNTA(H2353,I2353,J2353)=0,"",IF(COUNTIF(AN$2:AN$7306,H2353&amp;I2353&amp;J2353)&gt;0,"","Enter a valid assessment date.  ")))</f>
        <v/>
      </c>
      <c r="BD2355" s="37" t="str">
        <f t="shared" ref="BD2355" si="1154">IF(AND(C2353="",H2353&amp;I2353&amp;H2353&amp;J2353&lt;&gt;""),"Information on this lesion exists, but no evaluation result is entered.  ","")</f>
        <v/>
      </c>
      <c r="BE2355" s="37" t="str">
        <f ca="1">IF(C2353="","",IF(AZ2281="","",IF(AZ2281&gt;NOW(),"Visit date is in the future.  ","")))</f>
        <v/>
      </c>
      <c r="BF2355" s="37" t="str">
        <f t="shared" ref="BF2355" ca="1" si="1155">IF(AZ2353&lt;&gt;"",IF(AZ2353&gt;NOW(),"Assessment date is in the future.  ",""),"")</f>
        <v/>
      </c>
      <c r="BG2355" s="37" t="str">
        <f t="shared" ref="BG2355" si="1156">IF(AND(C2353&lt;&gt;"",F2353&lt;&gt;""),"The result cannot be provided if indicated as Not Done.  ","")</f>
        <v/>
      </c>
      <c r="BH2355" s="37" t="str">
        <f>IF(AZ2281="","",IF(AZ2281&lt;=AZ2275,"Visit date is not after visit or assessment dates in the prior visit.  ",""))</f>
        <v/>
      </c>
      <c r="BI2355" s="37" t="str">
        <f>IF(AZ2353&lt;&gt;"",IF(AZ2353&lt;=AZ2275,"Assessment date is not after visit or assessment dates in the prior visit.  ",""),"")</f>
        <v/>
      </c>
      <c r="BJ2355" s="37" t="str">
        <f>IF(AND(C2278="",OR(C2353&lt;&gt;"",F2353&lt;&gt;"")),"The Visit ID is missing.  ","")</f>
        <v/>
      </c>
      <c r="BK2355" s="37" t="str">
        <f>IF(AND(OR(C2353&lt;&gt;"",F2353&lt;&gt;""),C$87=""),"No V0 lesion information exists for this same lesion (if you are adding a NEW lesion, go to New Lesion section).  ","")</f>
        <v/>
      </c>
      <c r="BM2355" s="37" t="str">
        <f>IF(AND(C2353&lt;&gt;"",COUNTIF(AJ$2:AJ$21,C2278)&gt;1),"Visit ID already used.  ","")</f>
        <v/>
      </c>
      <c r="CA2355" s="37" t="str">
        <f ca="1">IF(BA2355&amp;BB2355&amp;BC2355&amp;BD2355&amp;BE2355&amp;BF2355&amp;BG2355&amp;BH2355&amp;BI2355&amp;BJ2355&amp;BK2355&amp;BL2355&amp;BM2355&amp;BN2355&amp;BO2355&amp;BP2355&amp;BQ2355&amp;BR2355&amp;BS2355&amp;BT2355&amp;BU2355&amp;BV2255&amp;BW2355&amp;BX2355&amp;BY2355&amp;BZ2355&lt;&gt;"","V15Issue","V15Clean")</f>
        <v>V15Clean</v>
      </c>
    </row>
    <row r="2356" spans="1:79" x14ac:dyDescent="0.25">
      <c r="A2356" s="51"/>
      <c r="B2356" s="91"/>
      <c r="C2356" s="91"/>
      <c r="D2356" s="91"/>
      <c r="E2356" s="91"/>
      <c r="F2356" s="91"/>
      <c r="G2356" s="91"/>
      <c r="H2356" s="91"/>
      <c r="I2356" s="91"/>
      <c r="J2356" s="91"/>
      <c r="K2356" s="91"/>
      <c r="L2356" s="91"/>
      <c r="M2356" s="91"/>
      <c r="N2356" s="91"/>
      <c r="O2356" s="91"/>
      <c r="P2356" s="91"/>
      <c r="Q2356" s="4"/>
      <c r="AN2356" s="63" t="s">
        <v>5587</v>
      </c>
      <c r="AZ2356" s="37" t="str">
        <f>IFERROR(IF(COUNTA(H2356,I2356,J2356)=3,DATE(J2356,MATCH(I2356,{"Jan";"Feb";"Mar";"Apr";"May";"Jun";"Jul";"Aug";"Sep";"Oct";"Nov";"Dec"},0),H2356),""),"")</f>
        <v/>
      </c>
    </row>
    <row r="2357" spans="1:79" x14ac:dyDescent="0.25">
      <c r="A2357" s="51"/>
      <c r="B2357" s="51"/>
      <c r="C2357" s="51"/>
      <c r="D2357" s="51"/>
      <c r="E2357" s="51"/>
      <c r="F2357" s="51"/>
      <c r="G2357" s="51"/>
      <c r="H2357" s="19"/>
      <c r="I2357" s="4"/>
      <c r="J2357" s="4"/>
      <c r="K2357" s="4"/>
      <c r="L2357" s="51"/>
      <c r="M2357" s="51"/>
      <c r="N2357" s="51"/>
      <c r="O2357" s="51"/>
      <c r="P2357" s="51"/>
      <c r="Q2357" s="4"/>
      <c r="AN2357" s="63" t="s">
        <v>5588</v>
      </c>
      <c r="AZ2357" s="37" t="str">
        <f>IFERROR(IF(COUNTA(H2357,I2357,J2357)=3,DATE(J2357,MATCH(I2357,{"Jan";"Feb";"Mar";"Apr";"May";"Jun";"Jul";"Aug";"Sep";"Oct";"Nov";"Dec"},0),H2357),""),"")</f>
        <v/>
      </c>
    </row>
    <row r="2358" spans="1:79" x14ac:dyDescent="0.25">
      <c r="A2358" s="51"/>
      <c r="B2358" s="51"/>
      <c r="C2358" s="51"/>
      <c r="D2358" s="51"/>
      <c r="E2358" s="51"/>
      <c r="F2358" s="51"/>
      <c r="G2358" s="51"/>
      <c r="H2358" s="19" t="s">
        <v>92</v>
      </c>
      <c r="I2358" s="4"/>
      <c r="J2358" s="4"/>
      <c r="K2358" s="4"/>
      <c r="L2358" s="51"/>
      <c r="M2358" s="51"/>
      <c r="N2358" s="51"/>
      <c r="O2358" s="51"/>
      <c r="P2358" s="51"/>
      <c r="Q2358" s="4"/>
      <c r="AN2358" s="63" t="s">
        <v>5589</v>
      </c>
      <c r="AZ2358" s="37" t="str">
        <f>IFERROR(IF(COUNTA(H2358,I2358,J2358)=3,DATE(J2358,MATCH(I2358,{"Jan";"Feb";"Mar";"Apr";"May";"Jun";"Jul";"Aug";"Sep";"Oct";"Nov";"Dec"},0),H2358),""),"")</f>
        <v/>
      </c>
    </row>
    <row r="2359" spans="1:79" x14ac:dyDescent="0.25">
      <c r="A2359" s="51"/>
      <c r="B2359" s="4"/>
      <c r="C2359" s="25" t="s">
        <v>186</v>
      </c>
      <c r="D2359" s="25"/>
      <c r="E2359" s="25"/>
      <c r="F2359" s="25" t="s">
        <v>315</v>
      </c>
      <c r="G2359" s="4"/>
      <c r="H2359" s="25" t="s">
        <v>47</v>
      </c>
      <c r="I2359" s="25" t="s">
        <v>48</v>
      </c>
      <c r="J2359" s="25" t="s">
        <v>49</v>
      </c>
      <c r="K2359" s="4"/>
      <c r="L2359" s="51"/>
      <c r="M2359" s="51"/>
      <c r="N2359" s="51"/>
      <c r="O2359" s="51"/>
      <c r="P2359" s="51"/>
      <c r="Q2359" s="4"/>
      <c r="AN2359" s="63" t="s">
        <v>5590</v>
      </c>
      <c r="AZ2359" s="37" t="str">
        <f>IFERROR(IF(COUNTA(H2359,I2359,J2359)=3,DATE(J2359,MATCH(I2359,{"Jan";"Feb";"Mar";"Apr";"May";"Jun";"Jul";"Aug";"Sep";"Oct";"Nov";"Dec"},0),H2359),""),"")</f>
        <v/>
      </c>
    </row>
    <row r="2360" spans="1:79" x14ac:dyDescent="0.25">
      <c r="A2360" s="51"/>
      <c r="B2360" s="34" t="str">
        <f xml:space="preserve"> C2278&amp;" Non-Target Lesion (NT3)"</f>
        <v>V15 Non-Target Lesion (NT3)</v>
      </c>
      <c r="C2360" s="74"/>
      <c r="D2360" s="75"/>
      <c r="E2360" s="4"/>
      <c r="F2360" s="17"/>
      <c r="G2360" s="4"/>
      <c r="H2360" s="32"/>
      <c r="I2360" s="32"/>
      <c r="J2360" s="32"/>
      <c r="K2360" s="4"/>
      <c r="L2360" s="51"/>
      <c r="M2360" s="51"/>
      <c r="N2360" s="51"/>
      <c r="O2360" s="51"/>
      <c r="P2360" s="51"/>
      <c r="Q2360" s="4"/>
      <c r="AN2360" s="63" t="s">
        <v>5591</v>
      </c>
      <c r="AZ2360" s="37" t="str">
        <f>IFERROR(IF(COUNTA(H2360,I2360,J2360)=3,DATE(J2360,MATCH(I2360,{"Jan";"Feb";"Mar";"Apr";"May";"Jun";"Jul";"Aug";"Sep";"Oct";"Nov";"Dec"},0),H2360),""),"")</f>
        <v/>
      </c>
    </row>
    <row r="2361" spans="1:79" x14ac:dyDescent="0.25">
      <c r="A2361" s="51"/>
      <c r="B2361" s="23" t="s">
        <v>2435</v>
      </c>
      <c r="C2361" s="23" t="s">
        <v>2436</v>
      </c>
      <c r="D2361" s="23"/>
      <c r="E2361" s="26"/>
      <c r="F2361" s="23" t="s">
        <v>2437</v>
      </c>
      <c r="G2361" s="26"/>
      <c r="H2361" s="23" t="s">
        <v>2438</v>
      </c>
      <c r="I2361" s="23" t="s">
        <v>2439</v>
      </c>
      <c r="J2361" s="23" t="s">
        <v>2440</v>
      </c>
      <c r="K2361" s="4"/>
      <c r="L2361" s="51"/>
      <c r="M2361" s="51"/>
      <c r="N2361" s="51"/>
      <c r="O2361" s="51"/>
      <c r="P2361" s="51"/>
      <c r="Q2361" s="4"/>
      <c r="AN2361" s="63" t="s">
        <v>5592</v>
      </c>
      <c r="AZ2361" s="37" t="str">
        <f>IFERROR(IF(COUNTA(H2361,I2361,J2361)=3,DATE(J2361,MATCH(I2361,{"Jan";"Feb";"Mar";"Apr";"May";"Jun";"Jul";"Aug";"Sep";"Oct";"Nov";"Dec"},0),H2361),""),"")</f>
        <v/>
      </c>
    </row>
    <row r="2362" spans="1:79" x14ac:dyDescent="0.25">
      <c r="A2362" s="51"/>
      <c r="B2362" s="90" t="str">
        <f ca="1">BA2362&amp;BB2362&amp;BC2362&amp;BD2362&amp;BE2362&amp;BF2362&amp;BG2362&amp;BH2362&amp;BI2362&amp;BJ2362&amp;BK2362&amp;BL2362&amp;BM2362</f>
        <v/>
      </c>
      <c r="C2362" s="91"/>
      <c r="D2362" s="91"/>
      <c r="E2362" s="91"/>
      <c r="F2362" s="91"/>
      <c r="G2362" s="91"/>
      <c r="H2362" s="91"/>
      <c r="I2362" s="91"/>
      <c r="J2362" s="91"/>
      <c r="K2362" s="91"/>
      <c r="L2362" s="91"/>
      <c r="M2362" s="91"/>
      <c r="N2362" s="91"/>
      <c r="O2362" s="91"/>
      <c r="P2362" s="91"/>
      <c r="Q2362" s="4"/>
      <c r="AN2362" s="63" t="s">
        <v>5593</v>
      </c>
      <c r="AZ2362" s="37" t="str">
        <f>IFERROR(IF(COUNTA(H2362,I2362,J2362)=3,DATE(J2362,MATCH(I2362,{"Jan";"Feb";"Mar";"Apr";"May";"Jun";"Jul";"Aug";"Sep";"Oct";"Nov";"Dec"},0),H2362),""),"")</f>
        <v/>
      </c>
      <c r="BA2362" s="37" t="str">
        <f>IF(AND(C2281="",H2360="",C2360&lt;&gt;""),"Please enter a complete visit or assessment date.  ","")</f>
        <v/>
      </c>
      <c r="BB2362" s="37" t="str">
        <f>IF(C2360="","",IF(AND(COUNTA(C2281,D2281,E2281)&gt;1,COUNTA(C2281,D2281,E2281)&lt;3),"Please enter a complete visit date.  ",IF(COUNTA(C2281,D2281,E2281)=0,"",IF(COUNTIF(AN$2:AN$7306,C2281&amp;D2281&amp;E2281)&gt;0,"","Enter a valid visit date.  "))))</f>
        <v/>
      </c>
      <c r="BC2362" s="37" t="str">
        <f>IF(AND(COUNTA(H2360,I2360,J2360)&gt;1,COUNTA(H2360,I2360,J2360)&lt;3),"Please enter a complete assessment date.  ",IF(COUNTA(H2360,I2360,J2360)=0,"",IF(COUNTIF(AN$2:AN$7306,H2360&amp;I2360&amp;J2360)&gt;0,"","Enter a valid assessment date.  ")))</f>
        <v/>
      </c>
      <c r="BD2362" s="37" t="str">
        <f t="shared" ref="BD2362" si="1157">IF(AND(C2360="",H2360&amp;I2360&amp;H2360&amp;J2360&lt;&gt;""),"Information on this lesion exists, but no evaluation result is entered.  ","")</f>
        <v/>
      </c>
      <c r="BE2362" s="37" t="str">
        <f ca="1">IF(C2360="","",IF(AZ2281="","",IF(AZ2281&gt;NOW(),"Visit date is in the future.  ","")))</f>
        <v/>
      </c>
      <c r="BF2362" s="37" t="str">
        <f t="shared" ref="BF2362" ca="1" si="1158">IF(AZ2360&lt;&gt;"",IF(AZ2360&gt;NOW(),"Assessment date is in the future.  ",""),"")</f>
        <v/>
      </c>
      <c r="BG2362" s="37" t="str">
        <f t="shared" ref="BG2362" si="1159">IF(AND(C2360&lt;&gt;"",F2360&lt;&gt;""),"The result cannot be provided if indicated as Not Done.  ","")</f>
        <v/>
      </c>
      <c r="BH2362" s="37" t="str">
        <f>IF(AZ2281="","",IF(AZ2281&lt;=AZ2275,"Visit date is not after visit or assessment dates in the prior visit.  ",""))</f>
        <v/>
      </c>
      <c r="BI2362" s="37" t="str">
        <f>IF(AZ2360&lt;&gt;"",IF(AZ2360&lt;=AZ2275,"Assessment date is not after visit or assessment dates in the prior visit.  ",""),"")</f>
        <v/>
      </c>
      <c r="BJ2362" s="37" t="str">
        <f>IF(AND(C2278="",OR(C2360&lt;&gt;"",F2360&lt;&gt;"")),"The Visit ID is missing.  ","")</f>
        <v/>
      </c>
      <c r="BK2362" s="37" t="str">
        <f>IF(AND(OR(C2360&lt;&gt;"",F2360&lt;&gt;""),C$94=""),"No V0 lesion information exists for this same lesion (if you are adding a NEW lesion, go to New Lesion section).  ","")</f>
        <v/>
      </c>
      <c r="BM2362" s="37" t="str">
        <f>IF(AND(C2360&lt;&gt;"",COUNTIF(AJ$2:AJ$21,C2278)&gt;1),"Visit ID already used.  ","")</f>
        <v/>
      </c>
      <c r="CA2362" s="37" t="str">
        <f ca="1">IF(BA2362&amp;BB2362&amp;BC2362&amp;BD2362&amp;BE2362&amp;BF2362&amp;BG2362&amp;BH2362&amp;BI2362&amp;BJ2362&amp;BK2362&amp;BL2362&amp;BM2362&amp;BN2362&amp;BO2362&amp;BP2362&amp;BQ2362&amp;BR2362&amp;BS2362&amp;BT2362&amp;BU2362&amp;BV2262&amp;BW2362&amp;BX2362&amp;BY2362&amp;BZ2362&lt;&gt;"","V15Issue","V15Clean")</f>
        <v>V15Clean</v>
      </c>
    </row>
    <row r="2363" spans="1:79" x14ac:dyDescent="0.25">
      <c r="A2363" s="51"/>
      <c r="B2363" s="91"/>
      <c r="C2363" s="91"/>
      <c r="D2363" s="91"/>
      <c r="E2363" s="91"/>
      <c r="F2363" s="91"/>
      <c r="G2363" s="91"/>
      <c r="H2363" s="91"/>
      <c r="I2363" s="91"/>
      <c r="J2363" s="91"/>
      <c r="K2363" s="91"/>
      <c r="L2363" s="91"/>
      <c r="M2363" s="91"/>
      <c r="N2363" s="91"/>
      <c r="O2363" s="91"/>
      <c r="P2363" s="91"/>
      <c r="Q2363" s="4"/>
      <c r="AN2363" s="63" t="s">
        <v>5594</v>
      </c>
      <c r="AZ2363" s="37" t="str">
        <f>IFERROR(IF(COUNTA(H2363,I2363,J2363)=3,DATE(J2363,MATCH(I2363,{"Jan";"Feb";"Mar";"Apr";"May";"Jun";"Jul";"Aug";"Sep";"Oct";"Nov";"Dec"},0),H2363),""),"")</f>
        <v/>
      </c>
    </row>
    <row r="2364" spans="1:79" x14ac:dyDescent="0.25">
      <c r="A2364" s="51"/>
      <c r="B2364" s="51"/>
      <c r="C2364" s="51"/>
      <c r="D2364" s="51"/>
      <c r="E2364" s="51"/>
      <c r="F2364" s="51"/>
      <c r="G2364" s="51"/>
      <c r="H2364" s="19"/>
      <c r="I2364" s="4"/>
      <c r="J2364" s="4"/>
      <c r="K2364" s="4"/>
      <c r="L2364" s="51"/>
      <c r="M2364" s="51"/>
      <c r="N2364" s="51"/>
      <c r="O2364" s="51"/>
      <c r="P2364" s="51"/>
      <c r="Q2364" s="4"/>
      <c r="AN2364" s="63" t="s">
        <v>5595</v>
      </c>
      <c r="AZ2364" s="37" t="str">
        <f>IFERROR(IF(COUNTA(H2364,I2364,J2364)=3,DATE(J2364,MATCH(I2364,{"Jan";"Feb";"Mar";"Apr";"May";"Jun";"Jul";"Aug";"Sep";"Oct";"Nov";"Dec"},0),H2364),""),"")</f>
        <v/>
      </c>
    </row>
    <row r="2365" spans="1:79" x14ac:dyDescent="0.25">
      <c r="A2365" s="51"/>
      <c r="B2365" s="51"/>
      <c r="C2365" s="51"/>
      <c r="D2365" s="51"/>
      <c r="E2365" s="51"/>
      <c r="F2365" s="51"/>
      <c r="G2365" s="51"/>
      <c r="H2365" s="19" t="s">
        <v>92</v>
      </c>
      <c r="I2365" s="4"/>
      <c r="J2365" s="4"/>
      <c r="K2365" s="4"/>
      <c r="L2365" s="51"/>
      <c r="M2365" s="51"/>
      <c r="N2365" s="51"/>
      <c r="O2365" s="51"/>
      <c r="P2365" s="51"/>
      <c r="Q2365" s="4"/>
      <c r="AN2365" s="63" t="s">
        <v>5596</v>
      </c>
      <c r="AZ2365" s="37" t="str">
        <f>IFERROR(IF(COUNTA(H2365,I2365,J2365)=3,DATE(J2365,MATCH(I2365,{"Jan";"Feb";"Mar";"Apr";"May";"Jun";"Jul";"Aug";"Sep";"Oct";"Nov";"Dec"},0),H2365),""),"")</f>
        <v/>
      </c>
    </row>
    <row r="2366" spans="1:79" x14ac:dyDescent="0.25">
      <c r="A2366" s="51"/>
      <c r="B2366" s="4"/>
      <c r="C2366" s="25" t="s">
        <v>186</v>
      </c>
      <c r="D2366" s="25"/>
      <c r="E2366" s="25"/>
      <c r="F2366" s="25" t="s">
        <v>315</v>
      </c>
      <c r="G2366" s="4"/>
      <c r="H2366" s="25" t="s">
        <v>47</v>
      </c>
      <c r="I2366" s="25" t="s">
        <v>48</v>
      </c>
      <c r="J2366" s="25" t="s">
        <v>49</v>
      </c>
      <c r="K2366" s="4"/>
      <c r="L2366" s="51"/>
      <c r="M2366" s="51"/>
      <c r="N2366" s="51"/>
      <c r="O2366" s="51"/>
      <c r="P2366" s="51"/>
      <c r="Q2366" s="4"/>
      <c r="AN2366" s="63" t="s">
        <v>5597</v>
      </c>
      <c r="AZ2366" s="37" t="str">
        <f>IFERROR(IF(COUNTA(H2366,I2366,J2366)=3,DATE(J2366,MATCH(I2366,{"Jan";"Feb";"Mar";"Apr";"May";"Jun";"Jul";"Aug";"Sep";"Oct";"Nov";"Dec"},0),H2366),""),"")</f>
        <v/>
      </c>
    </row>
    <row r="2367" spans="1:79" x14ac:dyDescent="0.25">
      <c r="A2367" s="51"/>
      <c r="B2367" s="34" t="str">
        <f xml:space="preserve"> C2278&amp;" Non-Target Lesion (NT4)"</f>
        <v>V15 Non-Target Lesion (NT4)</v>
      </c>
      <c r="C2367" s="74"/>
      <c r="D2367" s="75"/>
      <c r="E2367" s="4"/>
      <c r="F2367" s="17"/>
      <c r="G2367" s="4"/>
      <c r="H2367" s="32"/>
      <c r="I2367" s="32"/>
      <c r="J2367" s="32"/>
      <c r="K2367" s="4"/>
      <c r="L2367" s="51"/>
      <c r="M2367" s="51"/>
      <c r="N2367" s="51"/>
      <c r="O2367" s="51"/>
      <c r="P2367" s="51"/>
      <c r="Q2367" s="4"/>
      <c r="AN2367" s="63" t="s">
        <v>5598</v>
      </c>
      <c r="AZ2367" s="37" t="str">
        <f>IFERROR(IF(COUNTA(H2367,I2367,J2367)=3,DATE(J2367,MATCH(I2367,{"Jan";"Feb";"Mar";"Apr";"May";"Jun";"Jul";"Aug";"Sep";"Oct";"Nov";"Dec"},0),H2367),""),"")</f>
        <v/>
      </c>
    </row>
    <row r="2368" spans="1:79" x14ac:dyDescent="0.25">
      <c r="A2368" s="51"/>
      <c r="B2368" s="23" t="s">
        <v>2441</v>
      </c>
      <c r="C2368" s="23" t="s">
        <v>2442</v>
      </c>
      <c r="D2368" s="23"/>
      <c r="E2368" s="26"/>
      <c r="F2368" s="23" t="s">
        <v>2443</v>
      </c>
      <c r="G2368" s="26"/>
      <c r="H2368" s="23" t="s">
        <v>2444</v>
      </c>
      <c r="I2368" s="23" t="s">
        <v>2445</v>
      </c>
      <c r="J2368" s="23" t="s">
        <v>2446</v>
      </c>
      <c r="K2368" s="4"/>
      <c r="L2368" s="51"/>
      <c r="M2368" s="51"/>
      <c r="N2368" s="51"/>
      <c r="O2368" s="51"/>
      <c r="P2368" s="51"/>
      <c r="Q2368" s="4"/>
      <c r="AN2368" s="63" t="s">
        <v>5599</v>
      </c>
      <c r="AZ2368" s="37" t="str">
        <f>IFERROR(IF(COUNTA(H2368,I2368,J2368)=3,DATE(J2368,MATCH(I2368,{"Jan";"Feb";"Mar";"Apr";"May";"Jun";"Jul";"Aug";"Sep";"Oct";"Nov";"Dec"},0),H2368),""),"")</f>
        <v/>
      </c>
    </row>
    <row r="2369" spans="1:79" x14ac:dyDescent="0.25">
      <c r="A2369" s="51"/>
      <c r="B2369" s="90" t="str">
        <f ca="1">BA2369&amp;BB2369&amp;BC2369&amp;BD2369&amp;BE2369&amp;BF2369&amp;BG2369&amp;BH2369&amp;BI2369&amp;BJ2369&amp;BK2369&amp;BL2369&amp;BM2369</f>
        <v/>
      </c>
      <c r="C2369" s="91"/>
      <c r="D2369" s="91"/>
      <c r="E2369" s="91"/>
      <c r="F2369" s="91"/>
      <c r="G2369" s="91"/>
      <c r="H2369" s="91"/>
      <c r="I2369" s="91"/>
      <c r="J2369" s="91"/>
      <c r="K2369" s="91"/>
      <c r="L2369" s="91"/>
      <c r="M2369" s="91"/>
      <c r="N2369" s="91"/>
      <c r="O2369" s="91"/>
      <c r="P2369" s="91"/>
      <c r="Q2369" s="4"/>
      <c r="AN2369" s="63" t="s">
        <v>5600</v>
      </c>
      <c r="AZ2369" s="37" t="str">
        <f>IFERROR(IF(COUNTA(H2369,I2369,J2369)=3,DATE(J2369,MATCH(I2369,{"Jan";"Feb";"Mar";"Apr";"May";"Jun";"Jul";"Aug";"Sep";"Oct";"Nov";"Dec"},0),H2369),""),"")</f>
        <v/>
      </c>
      <c r="BA2369" s="37" t="str">
        <f>IF(AND(C2281="",H2367="",C2367&lt;&gt;""),"Please enter a complete visit or assessment date.  ","")</f>
        <v/>
      </c>
      <c r="BB2369" s="37" t="str">
        <f>IF(C2367="","",IF(AND(COUNTA(C2281,D2281,E2281)&gt;1,COUNTA(C2281,D2281,E2281)&lt;3),"Please enter a complete visit date.  ",IF(COUNTA(C2281,D2281,E2281)=0,"",IF(COUNTIF(AN$2:AN$7306,C2281&amp;D2281&amp;E2281)&gt;0,"","Enter a valid visit date.  "))))</f>
        <v/>
      </c>
      <c r="BC2369" s="37" t="str">
        <f>IF(AND(COUNTA(H2367,I2367,J2367)&gt;1,COUNTA(H2367,I2367,J2367)&lt;3),"Please enter a complete assessment date.  ",IF(COUNTA(H2367,I2367,J2367)=0,"",IF(COUNTIF(AN$2:AN$7306,H2367&amp;I2367&amp;J2367)&gt;0,"","Enter a valid assessment date.  ")))</f>
        <v/>
      </c>
      <c r="BD2369" s="37" t="str">
        <f t="shared" ref="BD2369" si="1160">IF(AND(C2367="",H2367&amp;I2367&amp;H2367&amp;J2367&lt;&gt;""),"Information on this lesion exists, but no evaluation result is entered.  ","")</f>
        <v/>
      </c>
      <c r="BE2369" s="37" t="str">
        <f ca="1">IF(C2367="","",IF(AZ2281="","",IF(AZ2281&gt;NOW(),"Visit date is in the future.  ","")))</f>
        <v/>
      </c>
      <c r="BF2369" s="37" t="str">
        <f t="shared" ref="BF2369" ca="1" si="1161">IF(AZ2367&lt;&gt;"",IF(AZ2367&gt;NOW(),"Assessment date is in the future.  ",""),"")</f>
        <v/>
      </c>
      <c r="BG2369" s="37" t="str">
        <f t="shared" ref="BG2369" si="1162">IF(AND(C2367&lt;&gt;"",F2367&lt;&gt;""),"The result cannot be provided if indicated as Not Done.  ","")</f>
        <v/>
      </c>
      <c r="BH2369" s="37" t="str">
        <f>IF(AZ2281="","",IF(AZ2281&lt;=AZ2275,"Visit date is not after visit or assessment dates in the prior visit.  ",""))</f>
        <v/>
      </c>
      <c r="BI2369" s="37" t="str">
        <f>IF(AZ2367&lt;&gt;"",IF(AZ2367&lt;=AZ2275,"Assessment date is not after visit or assessment dates in the prior visit.  ",""),"")</f>
        <v/>
      </c>
      <c r="BJ2369" s="37" t="str">
        <f>IF(AND(C2278="",OR(C2367&lt;&gt;"",F2367&lt;&gt;"")),"The Visit ID is missing.  ","")</f>
        <v/>
      </c>
      <c r="BK2369" s="37" t="str">
        <f>IF(AND(OR(C2367&lt;&gt;"",F2367&lt;&gt;""),C$101=""),"No V0 lesion information exists for this same lesion (if you are adding a NEW lesion, go to New Lesion section).  ","")</f>
        <v/>
      </c>
      <c r="BM2369" s="37" t="str">
        <f>IF(AND(C2367&lt;&gt;"",COUNTIF(AJ$2:AJ$21,C2278)&gt;1),"Visit ID already used.  ","")</f>
        <v/>
      </c>
      <c r="CA2369" s="37" t="str">
        <f ca="1">IF(BA2369&amp;BB2369&amp;BC2369&amp;BD2369&amp;BE2369&amp;BF2369&amp;BG2369&amp;BH2369&amp;BI2369&amp;BJ2369&amp;BK2369&amp;BL2369&amp;BM2369&amp;BN2369&amp;BO2369&amp;BP2369&amp;BQ2369&amp;BR2369&amp;BS2369&amp;BT2369&amp;BU2369&amp;BV2269&amp;BW2369&amp;BX2369&amp;BY2369&amp;BZ2369&lt;&gt;"","V15Issue","V15Clean")</f>
        <v>V15Clean</v>
      </c>
    </row>
    <row r="2370" spans="1:79" x14ac:dyDescent="0.25">
      <c r="A2370" s="51"/>
      <c r="B2370" s="91"/>
      <c r="C2370" s="91"/>
      <c r="D2370" s="91"/>
      <c r="E2370" s="91"/>
      <c r="F2370" s="91"/>
      <c r="G2370" s="91"/>
      <c r="H2370" s="91"/>
      <c r="I2370" s="91"/>
      <c r="J2370" s="91"/>
      <c r="K2370" s="91"/>
      <c r="L2370" s="91"/>
      <c r="M2370" s="91"/>
      <c r="N2370" s="91"/>
      <c r="O2370" s="91"/>
      <c r="P2370" s="91"/>
      <c r="Q2370" s="4"/>
      <c r="AN2370" s="63" t="s">
        <v>5601</v>
      </c>
      <c r="AZ2370" s="37" t="str">
        <f>IFERROR(IF(COUNTA(H2370,I2370,J2370)=3,DATE(J2370,MATCH(I2370,{"Jan";"Feb";"Mar";"Apr";"May";"Jun";"Jul";"Aug";"Sep";"Oct";"Nov";"Dec"},0),H2370),""),"")</f>
        <v/>
      </c>
    </row>
    <row r="2371" spans="1:79" x14ac:dyDescent="0.25">
      <c r="A2371" s="51"/>
      <c r="B2371" s="51"/>
      <c r="C2371" s="51"/>
      <c r="D2371" s="51"/>
      <c r="E2371" s="51"/>
      <c r="F2371" s="51"/>
      <c r="G2371" s="51"/>
      <c r="H2371" s="19"/>
      <c r="I2371" s="4"/>
      <c r="J2371" s="4"/>
      <c r="K2371" s="4"/>
      <c r="L2371" s="51"/>
      <c r="M2371" s="51"/>
      <c r="N2371" s="51"/>
      <c r="O2371" s="51"/>
      <c r="P2371" s="51"/>
      <c r="Q2371" s="4"/>
      <c r="AN2371" s="63" t="s">
        <v>5602</v>
      </c>
      <c r="AZ2371" s="37" t="str">
        <f>IFERROR(IF(COUNTA(H2371,I2371,J2371)=3,DATE(J2371,MATCH(I2371,{"Jan";"Feb";"Mar";"Apr";"May";"Jun";"Jul";"Aug";"Sep";"Oct";"Nov";"Dec"},0),H2371),""),"")</f>
        <v/>
      </c>
    </row>
    <row r="2372" spans="1:79" x14ac:dyDescent="0.25">
      <c r="A2372" s="51"/>
      <c r="B2372" s="51"/>
      <c r="C2372" s="51"/>
      <c r="D2372" s="51"/>
      <c r="E2372" s="51"/>
      <c r="F2372" s="51"/>
      <c r="G2372" s="51"/>
      <c r="H2372" s="19" t="s">
        <v>92</v>
      </c>
      <c r="I2372" s="4"/>
      <c r="J2372" s="4"/>
      <c r="K2372" s="4"/>
      <c r="L2372" s="51"/>
      <c r="M2372" s="51"/>
      <c r="N2372" s="51"/>
      <c r="O2372" s="51"/>
      <c r="P2372" s="51"/>
      <c r="Q2372" s="4"/>
      <c r="AN2372" s="63" t="s">
        <v>5603</v>
      </c>
      <c r="AZ2372" s="37" t="str">
        <f>IFERROR(IF(COUNTA(H2372,I2372,J2372)=3,DATE(J2372,MATCH(I2372,{"Jan";"Feb";"Mar";"Apr";"May";"Jun";"Jul";"Aug";"Sep";"Oct";"Nov";"Dec"},0),H2372),""),"")</f>
        <v/>
      </c>
    </row>
    <row r="2373" spans="1:79" x14ac:dyDescent="0.25">
      <c r="A2373" s="51"/>
      <c r="B2373" s="4"/>
      <c r="C2373" s="25" t="s">
        <v>186</v>
      </c>
      <c r="D2373" s="25"/>
      <c r="E2373" s="25"/>
      <c r="F2373" s="25" t="s">
        <v>315</v>
      </c>
      <c r="G2373" s="4"/>
      <c r="H2373" s="25" t="s">
        <v>47</v>
      </c>
      <c r="I2373" s="25" t="s">
        <v>48</v>
      </c>
      <c r="J2373" s="25" t="s">
        <v>49</v>
      </c>
      <c r="K2373" s="4"/>
      <c r="L2373" s="51"/>
      <c r="M2373" s="51"/>
      <c r="N2373" s="51"/>
      <c r="O2373" s="51"/>
      <c r="P2373" s="51"/>
      <c r="Q2373" s="4"/>
      <c r="AN2373" s="63" t="s">
        <v>5604</v>
      </c>
      <c r="AZ2373" s="37" t="str">
        <f>IFERROR(IF(COUNTA(H2373,I2373,J2373)=3,DATE(J2373,MATCH(I2373,{"Jan";"Feb";"Mar";"Apr";"May";"Jun";"Jul";"Aug";"Sep";"Oct";"Nov";"Dec"},0),H2373),""),"")</f>
        <v/>
      </c>
    </row>
    <row r="2374" spans="1:79" x14ac:dyDescent="0.25">
      <c r="A2374" s="51"/>
      <c r="B2374" s="34" t="str">
        <f xml:space="preserve"> C2278&amp;" Non-Target Lesion (NT5)"</f>
        <v>V15 Non-Target Lesion (NT5)</v>
      </c>
      <c r="C2374" s="74"/>
      <c r="D2374" s="75"/>
      <c r="E2374" s="4"/>
      <c r="F2374" s="17"/>
      <c r="G2374" s="4"/>
      <c r="H2374" s="32"/>
      <c r="I2374" s="32"/>
      <c r="J2374" s="32"/>
      <c r="K2374" s="4"/>
      <c r="L2374" s="51"/>
      <c r="M2374" s="51"/>
      <c r="N2374" s="51"/>
      <c r="O2374" s="51"/>
      <c r="P2374" s="51"/>
      <c r="Q2374" s="4"/>
      <c r="AN2374" s="63" t="s">
        <v>5605</v>
      </c>
      <c r="AZ2374" s="37" t="str">
        <f>IFERROR(IF(COUNTA(H2374,I2374,J2374)=3,DATE(J2374,MATCH(I2374,{"Jan";"Feb";"Mar";"Apr";"May";"Jun";"Jul";"Aug";"Sep";"Oct";"Nov";"Dec"},0),H2374),""),"")</f>
        <v/>
      </c>
    </row>
    <row r="2375" spans="1:79" x14ac:dyDescent="0.25">
      <c r="A2375" s="51"/>
      <c r="B2375" s="23" t="s">
        <v>2447</v>
      </c>
      <c r="C2375" s="23" t="s">
        <v>2448</v>
      </c>
      <c r="D2375" s="23"/>
      <c r="E2375" s="26"/>
      <c r="F2375" s="23" t="s">
        <v>2449</v>
      </c>
      <c r="G2375" s="26"/>
      <c r="H2375" s="23" t="s">
        <v>2450</v>
      </c>
      <c r="I2375" s="23" t="s">
        <v>2451</v>
      </c>
      <c r="J2375" s="23" t="s">
        <v>2452</v>
      </c>
      <c r="K2375" s="4"/>
      <c r="L2375" s="51"/>
      <c r="M2375" s="51"/>
      <c r="N2375" s="51"/>
      <c r="O2375" s="51"/>
      <c r="P2375" s="51"/>
      <c r="Q2375" s="4"/>
      <c r="AN2375" s="63" t="s">
        <v>5606</v>
      </c>
      <c r="AZ2375" s="37" t="str">
        <f>IFERROR(IF(COUNTA(H2375,I2375,J2375)=3,DATE(J2375,MATCH(I2375,{"Jan";"Feb";"Mar";"Apr";"May";"Jun";"Jul";"Aug";"Sep";"Oct";"Nov";"Dec"},0),H2375),""),"")</f>
        <v/>
      </c>
    </row>
    <row r="2376" spans="1:79" x14ac:dyDescent="0.25">
      <c r="A2376" s="51"/>
      <c r="B2376" s="90" t="str">
        <f ca="1">BA2376&amp;BB2376&amp;BC2376&amp;BD2376&amp;BE2376&amp;BF2376&amp;BG2376&amp;BH2376&amp;BI2376&amp;BJ2376&amp;BK2376&amp;BL2376&amp;BM2376</f>
        <v/>
      </c>
      <c r="C2376" s="91"/>
      <c r="D2376" s="91"/>
      <c r="E2376" s="91"/>
      <c r="F2376" s="91"/>
      <c r="G2376" s="91"/>
      <c r="H2376" s="91"/>
      <c r="I2376" s="91"/>
      <c r="J2376" s="91"/>
      <c r="K2376" s="91"/>
      <c r="L2376" s="91"/>
      <c r="M2376" s="91"/>
      <c r="N2376" s="91"/>
      <c r="O2376" s="91"/>
      <c r="P2376" s="91"/>
      <c r="Q2376" s="4"/>
      <c r="AN2376" s="63" t="s">
        <v>5607</v>
      </c>
      <c r="AZ2376" s="37" t="str">
        <f>IFERROR(IF(COUNTA(H2376,I2376,J2376)=3,DATE(J2376,MATCH(I2376,{"Jan";"Feb";"Mar";"Apr";"May";"Jun";"Jul";"Aug";"Sep";"Oct";"Nov";"Dec"},0),H2376),""),"")</f>
        <v/>
      </c>
      <c r="BA2376" s="37" t="str">
        <f>IF(AND(C2281="",H2374="",C2374&lt;&gt;""),"Please enter a complete visit or assessment date.  ","")</f>
        <v/>
      </c>
      <c r="BB2376" s="37" t="str">
        <f>IF(C2374="","",IF(AND(COUNTA(C2281,D2281,E2281)&gt;1,COUNTA(C2281,D2281,E2281)&lt;3),"Please enter a complete visit date.  ",IF(COUNTA(C2281,D2281,E2281)=0,"",IF(COUNTIF(AN$2:AN$7306,C2281&amp;D2281&amp;E2281)&gt;0,"","Enter a valid visit date.  "))))</f>
        <v/>
      </c>
      <c r="BC2376" s="37" t="str">
        <f>IF(AND(COUNTA(H2374,I2374,J2374)&gt;1,COUNTA(H2374,I2374,J2374)&lt;3),"Please enter a complete assessment date.  ",IF(COUNTA(H2374,I2374,J2374)=0,"",IF(COUNTIF(AN$2:AN$7306,H2374&amp;I2374&amp;J2374)&gt;0,"","Enter a valid assessment date.  ")))</f>
        <v/>
      </c>
      <c r="BD2376" s="37" t="str">
        <f t="shared" ref="BD2376" si="1163">IF(AND(C2374="",H2374&amp;I2374&amp;H2374&amp;J2374&lt;&gt;""),"Information on this lesion exists, but no evaluation result is entered.  ","")</f>
        <v/>
      </c>
      <c r="BE2376" s="37" t="str">
        <f ca="1">IF(C2374="","",IF(AZ2281="","",IF(AZ2281&gt;NOW(),"Visit date is in the future.  ","")))</f>
        <v/>
      </c>
      <c r="BF2376" s="37" t="str">
        <f t="shared" ref="BF2376" ca="1" si="1164">IF(AZ2374&lt;&gt;"",IF(AZ2374&gt;NOW(),"Assessment date is in the future.  ",""),"")</f>
        <v/>
      </c>
      <c r="BG2376" s="37" t="str">
        <f t="shared" ref="BG2376" si="1165">IF(AND(C2374&lt;&gt;"",F2374&lt;&gt;""),"The result cannot be provided if indicated as Not Done.  ","")</f>
        <v/>
      </c>
      <c r="BH2376" s="37" t="str">
        <f>IF(AZ2281="","",IF(AZ2281&lt;=AZ2275,"Visit date is not after visit or assessment dates in the prior visit.  ",""))</f>
        <v/>
      </c>
      <c r="BI2376" s="37" t="str">
        <f>IF(AZ2374&lt;&gt;"",IF(AZ2374&lt;=AZ2275,"Assessment date is not after visit or assessment dates in the prior visit.  ",""),"")</f>
        <v/>
      </c>
      <c r="BJ2376" s="37" t="str">
        <f>IF(AND(C2278="",OR(C2374&lt;&gt;"",F2374&lt;&gt;"")),"The Visit ID is missing.  ","")</f>
        <v/>
      </c>
      <c r="BK2376" s="37" t="str">
        <f>IF(AND(OR(C2374&lt;&gt;"",F2374&lt;&gt;""),C$108=""),"No V0 lesion information exists for this same lesion (if you are adding a NEW lesion, go to New Lesion section).  ","")</f>
        <v/>
      </c>
      <c r="BM2376" s="37" t="str">
        <f>IF(AND(C2374&lt;&gt;"",COUNTIF(AJ$2:AJ$21,C2278)&gt;1),"Visit ID already used.  ","")</f>
        <v/>
      </c>
      <c r="CA2376" s="37" t="str">
        <f ca="1">IF(BA2376&amp;BB2376&amp;BC2376&amp;BD2376&amp;BE2376&amp;BF2376&amp;BG2376&amp;BH2376&amp;BI2376&amp;BJ2376&amp;BK2376&amp;BL2376&amp;BM2376&amp;BN2376&amp;BO2376&amp;BP2376&amp;BQ2376&amp;BR2376&amp;BS2376&amp;BT2376&amp;BU2376&amp;BV2276&amp;BW2376&amp;BX2376&amp;BY2376&amp;BZ2376&lt;&gt;"","V15Issue","V15Clean")</f>
        <v>V15Clean</v>
      </c>
    </row>
    <row r="2377" spans="1:79" x14ac:dyDescent="0.25">
      <c r="A2377" s="51"/>
      <c r="B2377" s="91"/>
      <c r="C2377" s="91"/>
      <c r="D2377" s="91"/>
      <c r="E2377" s="91"/>
      <c r="F2377" s="91"/>
      <c r="G2377" s="91"/>
      <c r="H2377" s="91"/>
      <c r="I2377" s="91"/>
      <c r="J2377" s="91"/>
      <c r="K2377" s="91"/>
      <c r="L2377" s="91"/>
      <c r="M2377" s="91"/>
      <c r="N2377" s="91"/>
      <c r="O2377" s="91"/>
      <c r="P2377" s="91"/>
      <c r="Q2377" s="4"/>
      <c r="AN2377" s="63" t="s">
        <v>5608</v>
      </c>
      <c r="AZ2377" s="37" t="str">
        <f>IFERROR(IF(COUNTA(H2377,I2377,J2377)=3,DATE(J2377,MATCH(I2377,{"Jan";"Feb";"Mar";"Apr";"May";"Jun";"Jul";"Aug";"Sep";"Oct";"Nov";"Dec"},0),H2377),""),"")</f>
        <v/>
      </c>
    </row>
    <row r="2378" spans="1:79" x14ac:dyDescent="0.25">
      <c r="A2378" s="51"/>
      <c r="B2378" s="51"/>
      <c r="C2378" s="51"/>
      <c r="D2378" s="51"/>
      <c r="E2378" s="51"/>
      <c r="F2378" s="51"/>
      <c r="G2378" s="51"/>
      <c r="H2378" s="19"/>
      <c r="I2378" s="4"/>
      <c r="J2378" s="4"/>
      <c r="K2378" s="4"/>
      <c r="L2378" s="51"/>
      <c r="M2378" s="51"/>
      <c r="N2378" s="51"/>
      <c r="O2378" s="51"/>
      <c r="P2378" s="51"/>
      <c r="Q2378" s="4"/>
      <c r="AN2378" s="63" t="s">
        <v>5609</v>
      </c>
      <c r="AZ2378" s="37" t="str">
        <f>IFERROR(IF(COUNTA(H2378,I2378,J2378)=3,DATE(J2378,MATCH(I2378,{"Jan";"Feb";"Mar";"Apr";"May";"Jun";"Jul";"Aug";"Sep";"Oct";"Nov";"Dec"},0),H2378),""),"")</f>
        <v/>
      </c>
    </row>
    <row r="2379" spans="1:79" x14ac:dyDescent="0.25">
      <c r="A2379" s="51"/>
      <c r="B2379" s="51"/>
      <c r="C2379" s="51"/>
      <c r="D2379" s="51"/>
      <c r="E2379" s="51"/>
      <c r="F2379" s="51"/>
      <c r="G2379" s="51"/>
      <c r="H2379" s="19" t="s">
        <v>92</v>
      </c>
      <c r="I2379" s="4"/>
      <c r="J2379" s="4"/>
      <c r="K2379" s="4"/>
      <c r="L2379" s="51"/>
      <c r="M2379" s="51"/>
      <c r="N2379" s="51"/>
      <c r="O2379" s="51"/>
      <c r="P2379" s="51"/>
      <c r="Q2379" s="4"/>
      <c r="AN2379" s="63" t="s">
        <v>5610</v>
      </c>
      <c r="AZ2379" s="37" t="str">
        <f>IFERROR(IF(COUNTA(H2379,I2379,J2379)=3,DATE(J2379,MATCH(I2379,{"Jan";"Feb";"Mar";"Apr";"May";"Jun";"Jul";"Aug";"Sep";"Oct";"Nov";"Dec"},0),H2379),""),"")</f>
        <v/>
      </c>
    </row>
    <row r="2380" spans="1:79" x14ac:dyDescent="0.25">
      <c r="A2380" s="51"/>
      <c r="B2380" s="4"/>
      <c r="C2380" s="25" t="s">
        <v>186</v>
      </c>
      <c r="D2380" s="25"/>
      <c r="E2380" s="25"/>
      <c r="F2380" s="25" t="s">
        <v>315</v>
      </c>
      <c r="G2380" s="4"/>
      <c r="H2380" s="25" t="s">
        <v>47</v>
      </c>
      <c r="I2380" s="25" t="s">
        <v>48</v>
      </c>
      <c r="J2380" s="25" t="s">
        <v>49</v>
      </c>
      <c r="K2380" s="4"/>
      <c r="L2380" s="51"/>
      <c r="M2380" s="51"/>
      <c r="N2380" s="51"/>
      <c r="O2380" s="51"/>
      <c r="P2380" s="51"/>
      <c r="Q2380" s="4"/>
      <c r="AN2380" s="63" t="s">
        <v>5611</v>
      </c>
      <c r="AZ2380" s="37" t="str">
        <f>IFERROR(IF(COUNTA(H2380,I2380,J2380)=3,DATE(J2380,MATCH(I2380,{"Jan";"Feb";"Mar";"Apr";"May";"Jun";"Jul";"Aug";"Sep";"Oct";"Nov";"Dec"},0),H2380),""),"")</f>
        <v/>
      </c>
    </row>
    <row r="2381" spans="1:79" x14ac:dyDescent="0.25">
      <c r="A2381" s="51"/>
      <c r="B2381" s="34" t="str">
        <f xml:space="preserve"> C2278&amp;" Non-Target Lesion (NT6)"</f>
        <v>V15 Non-Target Lesion (NT6)</v>
      </c>
      <c r="C2381" s="74"/>
      <c r="D2381" s="75"/>
      <c r="E2381" s="4"/>
      <c r="F2381" s="17"/>
      <c r="G2381" s="4"/>
      <c r="H2381" s="32"/>
      <c r="I2381" s="32"/>
      <c r="J2381" s="32"/>
      <c r="K2381" s="4"/>
      <c r="L2381" s="51"/>
      <c r="M2381" s="51"/>
      <c r="N2381" s="51"/>
      <c r="O2381" s="51"/>
      <c r="P2381" s="51"/>
      <c r="Q2381" s="4"/>
      <c r="AN2381" s="63" t="s">
        <v>5612</v>
      </c>
      <c r="AZ2381" s="37" t="str">
        <f>IFERROR(IF(COUNTA(H2381,I2381,J2381)=3,DATE(J2381,MATCH(I2381,{"Jan";"Feb";"Mar";"Apr";"May";"Jun";"Jul";"Aug";"Sep";"Oct";"Nov";"Dec"},0),H2381),""),"")</f>
        <v/>
      </c>
    </row>
    <row r="2382" spans="1:79" x14ac:dyDescent="0.25">
      <c r="A2382" s="51"/>
      <c r="B2382" s="23" t="s">
        <v>2453</v>
      </c>
      <c r="C2382" s="23" t="s">
        <v>2454</v>
      </c>
      <c r="D2382" s="23"/>
      <c r="E2382" s="26"/>
      <c r="F2382" s="23" t="s">
        <v>2455</v>
      </c>
      <c r="G2382" s="26"/>
      <c r="H2382" s="23" t="s">
        <v>2456</v>
      </c>
      <c r="I2382" s="23" t="s">
        <v>2457</v>
      </c>
      <c r="J2382" s="23" t="s">
        <v>2458</v>
      </c>
      <c r="K2382" s="4"/>
      <c r="L2382" s="51"/>
      <c r="M2382" s="51"/>
      <c r="N2382" s="51"/>
      <c r="O2382" s="51"/>
      <c r="P2382" s="51"/>
      <c r="Q2382" s="4"/>
      <c r="AN2382" s="63" t="s">
        <v>5613</v>
      </c>
      <c r="AZ2382" s="37" t="str">
        <f>IFERROR(IF(COUNTA(H2382,I2382,J2382)=3,DATE(J2382,MATCH(I2382,{"Jan";"Feb";"Mar";"Apr";"May";"Jun";"Jul";"Aug";"Sep";"Oct";"Nov";"Dec"},0),H2382),""),"")</f>
        <v/>
      </c>
    </row>
    <row r="2383" spans="1:79" x14ac:dyDescent="0.25">
      <c r="A2383" s="51"/>
      <c r="B2383" s="90" t="str">
        <f ca="1">BA2383&amp;BB2383&amp;BC2383&amp;BD2383&amp;BE2383&amp;BF2383&amp;BG2383&amp;BH2383&amp;BI2383&amp;BJ2383&amp;BK2383&amp;BL2383&amp;BM2383</f>
        <v/>
      </c>
      <c r="C2383" s="91"/>
      <c r="D2383" s="91"/>
      <c r="E2383" s="91"/>
      <c r="F2383" s="91"/>
      <c r="G2383" s="91"/>
      <c r="H2383" s="91"/>
      <c r="I2383" s="91"/>
      <c r="J2383" s="91"/>
      <c r="K2383" s="91"/>
      <c r="L2383" s="91"/>
      <c r="M2383" s="91"/>
      <c r="N2383" s="91"/>
      <c r="O2383" s="91"/>
      <c r="P2383" s="91"/>
      <c r="Q2383" s="4"/>
      <c r="AN2383" s="63" t="s">
        <v>5614</v>
      </c>
      <c r="AZ2383" s="37" t="str">
        <f>IFERROR(IF(COUNTA(H2383,I2383,J2383)=3,DATE(J2383,MATCH(I2383,{"Jan";"Feb";"Mar";"Apr";"May";"Jun";"Jul";"Aug";"Sep";"Oct";"Nov";"Dec"},0),H2383),""),"")</f>
        <v/>
      </c>
      <c r="BA2383" s="37" t="str">
        <f>IF(AND(C2281="",H2381="",C2381&lt;&gt;""),"Please enter a complete visit or assessment date.  ","")</f>
        <v/>
      </c>
      <c r="BB2383" s="37" t="str">
        <f>IF(C2381="","",IF(AND(COUNTA(C2281,D2281,E2281)&gt;1,COUNTA(C2281,D2281,E2281)&lt;3),"Please enter a complete visit date.  ",IF(COUNTA(C2281,D2281,E2281)=0,"",IF(COUNTIF(AN$2:AN$7306,C2281&amp;D2281&amp;E2281)&gt;0,"","Enter a valid visit date.  "))))</f>
        <v/>
      </c>
      <c r="BC2383" s="37" t="str">
        <f>IF(AND(COUNTA(H2381,I2381,J2381)&gt;1,COUNTA(H2381,I2381,J2381)&lt;3),"Please enter a complete assessment date.  ",IF(COUNTA(H2381,I2381,J2381)=0,"",IF(COUNTIF(AN$2:AN$7306,H2381&amp;I2381&amp;J2381)&gt;0,"","Enter a valid assessment date.  ")))</f>
        <v/>
      </c>
      <c r="BD2383" s="37" t="str">
        <f t="shared" ref="BD2383" si="1166">IF(AND(C2381="",H2381&amp;I2381&amp;H2381&amp;J2381&lt;&gt;""),"Information on this lesion exists, but no evaluation result is entered.  ","")</f>
        <v/>
      </c>
      <c r="BE2383" s="37" t="str">
        <f ca="1">IF(C2381="","",IF(AZ2281="","",IF(AZ2281&gt;NOW(),"Visit date is in the future.  ","")))</f>
        <v/>
      </c>
      <c r="BF2383" s="37" t="str">
        <f t="shared" ref="BF2383" ca="1" si="1167">IF(AZ2381&lt;&gt;"",IF(AZ2381&gt;NOW(),"Assessment date is in the future.  ",""),"")</f>
        <v/>
      </c>
      <c r="BG2383" s="37" t="str">
        <f t="shared" ref="BG2383" si="1168">IF(AND(C2381&lt;&gt;"",F2381&lt;&gt;""),"The result cannot be provided if indicated as Not Done.  ","")</f>
        <v/>
      </c>
      <c r="BH2383" s="37" t="str">
        <f>IF(AZ2281="","",IF(AZ2281&lt;=AZ2275,"Visit date is not after visit or assessment dates in the prior visit.  ",""))</f>
        <v/>
      </c>
      <c r="BI2383" s="37" t="str">
        <f>IF(AZ2381&lt;&gt;"",IF(AZ2381&lt;=AZ2275,"Assessment date is not after visit or assessment dates in the prior visit.  ",""),"")</f>
        <v/>
      </c>
      <c r="BJ2383" s="37" t="str">
        <f>IF(AND(C2278="",OR(C2381&lt;&gt;"",F2381&lt;&gt;"")),"The Visit ID is missing.  ","")</f>
        <v/>
      </c>
      <c r="BK2383" s="37" t="str">
        <f>IF(AND(OR(C2381&lt;&gt;"",F2381&lt;&gt;""),C$115=""),"No V0 lesion information exists for this same lesion (if you are adding a NEW lesion, go to New Lesion section).  ","")</f>
        <v/>
      </c>
      <c r="BM2383" s="37" t="str">
        <f>IF(AND(C2381&lt;&gt;"",COUNTIF(AJ$2:AJ$21,C2278)&gt;1),"Visit ID already used.  ","")</f>
        <v/>
      </c>
      <c r="CA2383" s="37" t="str">
        <f ca="1">IF(BA2383&amp;BB2383&amp;BC2383&amp;BD2383&amp;BE2383&amp;BF2383&amp;BG2383&amp;BH2383&amp;BI2383&amp;BJ2383&amp;BK2383&amp;BL2383&amp;BM2383&amp;BN2383&amp;BO2383&amp;BP2383&amp;BQ2383&amp;BR2383&amp;BS2383&amp;BT2383&amp;BU2383&amp;BV2283&amp;BW2383&amp;BX2383&amp;BY2383&amp;BZ2383&lt;&gt;"","V15Issue","V15Clean")</f>
        <v>V15Clean</v>
      </c>
    </row>
    <row r="2384" spans="1:79" x14ac:dyDescent="0.25">
      <c r="A2384" s="51"/>
      <c r="B2384" s="91"/>
      <c r="C2384" s="91"/>
      <c r="D2384" s="91"/>
      <c r="E2384" s="91"/>
      <c r="F2384" s="91"/>
      <c r="G2384" s="91"/>
      <c r="H2384" s="91"/>
      <c r="I2384" s="91"/>
      <c r="J2384" s="91"/>
      <c r="K2384" s="91"/>
      <c r="L2384" s="91"/>
      <c r="M2384" s="91"/>
      <c r="N2384" s="91"/>
      <c r="O2384" s="91"/>
      <c r="P2384" s="91"/>
      <c r="Q2384" s="4"/>
      <c r="AN2384" s="63" t="s">
        <v>5615</v>
      </c>
      <c r="AZ2384" s="37" t="str">
        <f>IFERROR(IF(COUNTA(H2384,I2384,J2384)=3,DATE(J2384,MATCH(I2384,{"Jan";"Feb";"Mar";"Apr";"May";"Jun";"Jul";"Aug";"Sep";"Oct";"Nov";"Dec"},0),H2384),""),"")</f>
        <v/>
      </c>
    </row>
    <row r="2385" spans="1:79" x14ac:dyDescent="0.25">
      <c r="A2385" s="51"/>
      <c r="B2385" s="51"/>
      <c r="C2385" s="51"/>
      <c r="D2385" s="51"/>
      <c r="E2385" s="51"/>
      <c r="F2385" s="51"/>
      <c r="G2385" s="51"/>
      <c r="H2385" s="19"/>
      <c r="I2385" s="4"/>
      <c r="J2385" s="4"/>
      <c r="K2385" s="4"/>
      <c r="L2385" s="51"/>
      <c r="M2385" s="51"/>
      <c r="N2385" s="51"/>
      <c r="O2385" s="51"/>
      <c r="P2385" s="51"/>
      <c r="Q2385" s="4"/>
      <c r="AN2385" s="63" t="s">
        <v>5616</v>
      </c>
      <c r="AZ2385" s="37" t="str">
        <f>IFERROR(IF(COUNTA(H2385,I2385,J2385)=3,DATE(J2385,MATCH(I2385,{"Jan";"Feb";"Mar";"Apr";"May";"Jun";"Jul";"Aug";"Sep";"Oct";"Nov";"Dec"},0),H2385),""),"")</f>
        <v/>
      </c>
    </row>
    <row r="2386" spans="1:79" x14ac:dyDescent="0.25">
      <c r="A2386" s="51"/>
      <c r="B2386" s="51"/>
      <c r="C2386" s="51"/>
      <c r="D2386" s="51"/>
      <c r="E2386" s="51"/>
      <c r="F2386" s="51"/>
      <c r="G2386" s="51"/>
      <c r="H2386" s="19" t="s">
        <v>92</v>
      </c>
      <c r="I2386" s="4"/>
      <c r="J2386" s="4"/>
      <c r="K2386" s="4"/>
      <c r="L2386" s="51"/>
      <c r="M2386" s="51"/>
      <c r="N2386" s="51"/>
      <c r="O2386" s="51"/>
      <c r="P2386" s="51"/>
      <c r="Q2386" s="4"/>
      <c r="AN2386" s="63" t="s">
        <v>5617</v>
      </c>
      <c r="AZ2386" s="37" t="str">
        <f>IFERROR(IF(COUNTA(H2386,I2386,J2386)=3,DATE(J2386,MATCH(I2386,{"Jan";"Feb";"Mar";"Apr";"May";"Jun";"Jul";"Aug";"Sep";"Oct";"Nov";"Dec"},0),H2386),""),"")</f>
        <v/>
      </c>
    </row>
    <row r="2387" spans="1:79" x14ac:dyDescent="0.25">
      <c r="A2387" s="51"/>
      <c r="B2387" s="4"/>
      <c r="C2387" s="25" t="s">
        <v>186</v>
      </c>
      <c r="D2387" s="25"/>
      <c r="E2387" s="25"/>
      <c r="F2387" s="25" t="s">
        <v>315</v>
      </c>
      <c r="G2387" s="4"/>
      <c r="H2387" s="25" t="s">
        <v>47</v>
      </c>
      <c r="I2387" s="25" t="s">
        <v>48</v>
      </c>
      <c r="J2387" s="25" t="s">
        <v>49</v>
      </c>
      <c r="K2387" s="4"/>
      <c r="L2387" s="51"/>
      <c r="M2387" s="51"/>
      <c r="N2387" s="51"/>
      <c r="O2387" s="51"/>
      <c r="P2387" s="51"/>
      <c r="Q2387" s="4"/>
      <c r="AN2387" s="63" t="s">
        <v>5618</v>
      </c>
      <c r="AZ2387" s="37" t="str">
        <f>IFERROR(IF(COUNTA(H2387,I2387,J2387)=3,DATE(J2387,MATCH(I2387,{"Jan";"Feb";"Mar";"Apr";"May";"Jun";"Jul";"Aug";"Sep";"Oct";"Nov";"Dec"},0),H2387),""),"")</f>
        <v/>
      </c>
    </row>
    <row r="2388" spans="1:79" x14ac:dyDescent="0.25">
      <c r="A2388" s="51"/>
      <c r="B2388" s="34" t="str">
        <f xml:space="preserve"> C2278&amp;" Non-Target Lesion (NT7)"</f>
        <v>V15 Non-Target Lesion (NT7)</v>
      </c>
      <c r="C2388" s="74"/>
      <c r="D2388" s="75"/>
      <c r="E2388" s="4"/>
      <c r="F2388" s="17"/>
      <c r="G2388" s="4"/>
      <c r="H2388" s="32"/>
      <c r="I2388" s="32"/>
      <c r="J2388" s="32"/>
      <c r="K2388" s="4"/>
      <c r="L2388" s="51"/>
      <c r="M2388" s="51"/>
      <c r="N2388" s="51"/>
      <c r="O2388" s="51"/>
      <c r="P2388" s="51"/>
      <c r="Q2388" s="4"/>
      <c r="AN2388" s="63" t="s">
        <v>5619</v>
      </c>
      <c r="AZ2388" s="37" t="str">
        <f>IFERROR(IF(COUNTA(H2388,I2388,J2388)=3,DATE(J2388,MATCH(I2388,{"Jan";"Feb";"Mar";"Apr";"May";"Jun";"Jul";"Aug";"Sep";"Oct";"Nov";"Dec"},0),H2388),""),"")</f>
        <v/>
      </c>
    </row>
    <row r="2389" spans="1:79" x14ac:dyDescent="0.25">
      <c r="A2389" s="51"/>
      <c r="B2389" s="23" t="s">
        <v>2459</v>
      </c>
      <c r="C2389" s="23" t="s">
        <v>2460</v>
      </c>
      <c r="D2389" s="23"/>
      <c r="E2389" s="26"/>
      <c r="F2389" s="23" t="s">
        <v>2461</v>
      </c>
      <c r="G2389" s="26"/>
      <c r="H2389" s="23" t="s">
        <v>2462</v>
      </c>
      <c r="I2389" s="23" t="s">
        <v>2463</v>
      </c>
      <c r="J2389" s="23" t="s">
        <v>2464</v>
      </c>
      <c r="K2389" s="4"/>
      <c r="L2389" s="51"/>
      <c r="M2389" s="51"/>
      <c r="N2389" s="51"/>
      <c r="O2389" s="51"/>
      <c r="P2389" s="51"/>
      <c r="Q2389" s="4"/>
      <c r="AN2389" s="63" t="s">
        <v>5620</v>
      </c>
      <c r="AZ2389" s="37" t="str">
        <f>IFERROR(IF(COUNTA(H2389,I2389,J2389)=3,DATE(J2389,MATCH(I2389,{"Jan";"Feb";"Mar";"Apr";"May";"Jun";"Jul";"Aug";"Sep";"Oct";"Nov";"Dec"},0),H2389),""),"")</f>
        <v/>
      </c>
    </row>
    <row r="2390" spans="1:79" x14ac:dyDescent="0.25">
      <c r="A2390" s="51"/>
      <c r="B2390" s="90" t="str">
        <f ca="1">BA2390&amp;BB2390&amp;BC2390&amp;BD2390&amp;BE2390&amp;BF2390&amp;BG2390&amp;BH2390&amp;BI2390&amp;BJ2390&amp;BK2390&amp;BL2390&amp;BM2390</f>
        <v/>
      </c>
      <c r="C2390" s="91"/>
      <c r="D2390" s="91"/>
      <c r="E2390" s="91"/>
      <c r="F2390" s="91"/>
      <c r="G2390" s="91"/>
      <c r="H2390" s="91"/>
      <c r="I2390" s="91"/>
      <c r="J2390" s="91"/>
      <c r="K2390" s="91"/>
      <c r="L2390" s="91"/>
      <c r="M2390" s="91"/>
      <c r="N2390" s="91"/>
      <c r="O2390" s="91"/>
      <c r="P2390" s="91"/>
      <c r="Q2390" s="4"/>
      <c r="AN2390" s="63" t="s">
        <v>5621</v>
      </c>
      <c r="AZ2390" s="37" t="str">
        <f>IFERROR(IF(COUNTA(H2390,I2390,J2390)=3,DATE(J2390,MATCH(I2390,{"Jan";"Feb";"Mar";"Apr";"May";"Jun";"Jul";"Aug";"Sep";"Oct";"Nov";"Dec"},0),H2390),""),"")</f>
        <v/>
      </c>
      <c r="BA2390" s="37" t="str">
        <f>IF(AND(C2281="",H2388="",C2388&lt;&gt;""),"Please enter a complete visit or assessment date.  ","")</f>
        <v/>
      </c>
      <c r="BB2390" s="37" t="str">
        <f>IF(C2388="","",IF(AND(COUNTA(C2281,D2281,E2281)&gt;1,COUNTA(C2281,D2281,E2281)&lt;3),"Please enter a complete visit date.  ",IF(COUNTA(C2281,D2281,E2281)=0,"",IF(COUNTIF(AN$2:AN$7306,C2281&amp;D2281&amp;E2281)&gt;0,"","Enter a valid visit date.  "))))</f>
        <v/>
      </c>
      <c r="BC2390" s="37" t="str">
        <f>IF(AND(COUNTA(H2388,I2388,J2388)&gt;1,COUNTA(H2388,I2388,J2388)&lt;3),"Please enter a complete assessment date.  ",IF(COUNTA(H2388,I2388,J2388)=0,"",IF(COUNTIF(AN$2:AN$7306,H2388&amp;I2388&amp;J2388)&gt;0,"","Enter a valid assessment date.  ")))</f>
        <v/>
      </c>
      <c r="BD2390" s="37" t="str">
        <f t="shared" ref="BD2390" si="1169">IF(AND(C2388="",H2388&amp;I2388&amp;H2388&amp;J2388&lt;&gt;""),"Information on this lesion exists, but no evaluation result is entered.  ","")</f>
        <v/>
      </c>
      <c r="BE2390" s="37" t="str">
        <f ca="1">IF(C2388="","",IF(AZ2281="","",IF(AZ2281&gt;NOW(),"Visit date is in the future.  ","")))</f>
        <v/>
      </c>
      <c r="BF2390" s="37" t="str">
        <f t="shared" ref="BF2390" ca="1" si="1170">IF(AZ2388&lt;&gt;"",IF(AZ2388&gt;NOW(),"Assessment date is in the future.  ",""),"")</f>
        <v/>
      </c>
      <c r="BG2390" s="37" t="str">
        <f t="shared" ref="BG2390" si="1171">IF(AND(C2388&lt;&gt;"",F2388&lt;&gt;""),"The result cannot be provided if indicated as Not Done.  ","")</f>
        <v/>
      </c>
      <c r="BH2390" s="37" t="str">
        <f>IF(AZ2281="","",IF(AZ2281&lt;=AZ2275,"Visit date is not after visit or assessment dates in the prior visit.  ",""))</f>
        <v/>
      </c>
      <c r="BI2390" s="37" t="str">
        <f>IF(AZ2388&lt;&gt;"",IF(AZ2388&lt;=AZ2275,"Assessment date is not after visit or assessment dates in the prior visit.  ",""),"")</f>
        <v/>
      </c>
      <c r="BJ2390" s="37" t="str">
        <f>IF(AND(C2278="",OR(C2388&lt;&gt;"",F2388&lt;&gt;"")),"The Visit ID is missing.  ","")</f>
        <v/>
      </c>
      <c r="BK2390" s="37" t="str">
        <f>IF(AND(OR(C2388&lt;&gt;"",F2388&lt;&gt;""),C$122=""),"No V0 lesion information exists for this same lesion (if you are adding a NEW lesion, go to New Lesion section).  ","")</f>
        <v/>
      </c>
      <c r="BM2390" s="37" t="str">
        <f>IF(AND(C2388&lt;&gt;"",COUNTIF(AJ$2:AJ$21,C2278)&gt;1),"Visit ID already used.  ","")</f>
        <v/>
      </c>
      <c r="CA2390" s="37" t="str">
        <f ca="1">IF(BA2390&amp;BB2390&amp;BC2390&amp;BD2390&amp;BE2390&amp;BF2390&amp;BG2390&amp;BH2390&amp;BI2390&amp;BJ2390&amp;BK2390&amp;BL2390&amp;BM2390&amp;BN2390&amp;BO2390&amp;BP2390&amp;BQ2390&amp;BR2390&amp;BS2390&amp;BT2390&amp;BU2390&amp;BV2290&amp;BW2390&amp;BX2390&amp;BY2390&amp;BZ2390&lt;&gt;"","V15Issue","V15Clean")</f>
        <v>V15Clean</v>
      </c>
    </row>
    <row r="2391" spans="1:79" x14ac:dyDescent="0.25">
      <c r="A2391" s="51"/>
      <c r="B2391" s="91"/>
      <c r="C2391" s="91"/>
      <c r="D2391" s="91"/>
      <c r="E2391" s="91"/>
      <c r="F2391" s="91"/>
      <c r="G2391" s="91"/>
      <c r="H2391" s="91"/>
      <c r="I2391" s="91"/>
      <c r="J2391" s="91"/>
      <c r="K2391" s="91"/>
      <c r="L2391" s="91"/>
      <c r="M2391" s="91"/>
      <c r="N2391" s="91"/>
      <c r="O2391" s="91"/>
      <c r="P2391" s="91"/>
      <c r="Q2391" s="4"/>
      <c r="AN2391" s="63" t="s">
        <v>5622</v>
      </c>
      <c r="AZ2391" s="37" t="str">
        <f>IFERROR(IF(COUNTA(H2391,I2391,J2391)=3,DATE(J2391,MATCH(I2391,{"Jan";"Feb";"Mar";"Apr";"May";"Jun";"Jul";"Aug";"Sep";"Oct";"Nov";"Dec"},0),H2391),""),"")</f>
        <v/>
      </c>
    </row>
    <row r="2392" spans="1:79" x14ac:dyDescent="0.25">
      <c r="A2392" s="51"/>
      <c r="B2392" s="51"/>
      <c r="C2392" s="51"/>
      <c r="D2392" s="51"/>
      <c r="E2392" s="51"/>
      <c r="F2392" s="51"/>
      <c r="G2392" s="51"/>
      <c r="H2392" s="19"/>
      <c r="I2392" s="4"/>
      <c r="J2392" s="4"/>
      <c r="K2392" s="4"/>
      <c r="L2392" s="51"/>
      <c r="M2392" s="51"/>
      <c r="N2392" s="51"/>
      <c r="O2392" s="51"/>
      <c r="P2392" s="51"/>
      <c r="Q2392" s="4"/>
      <c r="AN2392" s="63" t="s">
        <v>5623</v>
      </c>
      <c r="AZ2392" s="37" t="str">
        <f>IFERROR(IF(COUNTA(H2392,I2392,J2392)=3,DATE(J2392,MATCH(I2392,{"Jan";"Feb";"Mar";"Apr";"May";"Jun";"Jul";"Aug";"Sep";"Oct";"Nov";"Dec"},0),H2392),""),"")</f>
        <v/>
      </c>
    </row>
    <row r="2393" spans="1:79" x14ac:dyDescent="0.25">
      <c r="A2393" s="51"/>
      <c r="B2393" s="51"/>
      <c r="C2393" s="51"/>
      <c r="D2393" s="51"/>
      <c r="E2393" s="51"/>
      <c r="F2393" s="51"/>
      <c r="G2393" s="51"/>
      <c r="H2393" s="19" t="s">
        <v>92</v>
      </c>
      <c r="I2393" s="4"/>
      <c r="J2393" s="4"/>
      <c r="K2393" s="4"/>
      <c r="L2393" s="51"/>
      <c r="M2393" s="51"/>
      <c r="N2393" s="51"/>
      <c r="O2393" s="51"/>
      <c r="P2393" s="51"/>
      <c r="Q2393" s="4"/>
      <c r="AN2393" s="63" t="s">
        <v>5624</v>
      </c>
      <c r="AZ2393" s="37" t="str">
        <f>IFERROR(IF(COUNTA(H2393,I2393,J2393)=3,DATE(J2393,MATCH(I2393,{"Jan";"Feb";"Mar";"Apr";"May";"Jun";"Jul";"Aug";"Sep";"Oct";"Nov";"Dec"},0),H2393),""),"")</f>
        <v/>
      </c>
    </row>
    <row r="2394" spans="1:79" x14ac:dyDescent="0.25">
      <c r="A2394" s="51"/>
      <c r="B2394" s="4"/>
      <c r="C2394" s="25" t="s">
        <v>186</v>
      </c>
      <c r="D2394" s="25"/>
      <c r="E2394" s="25"/>
      <c r="F2394" s="25" t="s">
        <v>315</v>
      </c>
      <c r="G2394" s="4"/>
      <c r="H2394" s="25" t="s">
        <v>47</v>
      </c>
      <c r="I2394" s="25" t="s">
        <v>48</v>
      </c>
      <c r="J2394" s="25" t="s">
        <v>49</v>
      </c>
      <c r="K2394" s="4"/>
      <c r="L2394" s="51"/>
      <c r="M2394" s="51"/>
      <c r="N2394" s="51"/>
      <c r="O2394" s="51"/>
      <c r="P2394" s="51"/>
      <c r="Q2394" s="4"/>
      <c r="AN2394" s="63" t="s">
        <v>5625</v>
      </c>
      <c r="AZ2394" s="37" t="str">
        <f>IFERROR(IF(COUNTA(H2394,I2394,J2394)=3,DATE(J2394,MATCH(I2394,{"Jan";"Feb";"Mar";"Apr";"May";"Jun";"Jul";"Aug";"Sep";"Oct";"Nov";"Dec"},0),H2394),""),"")</f>
        <v/>
      </c>
    </row>
    <row r="2395" spans="1:79" x14ac:dyDescent="0.25">
      <c r="A2395" s="51"/>
      <c r="B2395" s="34" t="str">
        <f xml:space="preserve"> C2278&amp;" Non-Target Lesion (NT8)"</f>
        <v>V15 Non-Target Lesion (NT8)</v>
      </c>
      <c r="C2395" s="74"/>
      <c r="D2395" s="75"/>
      <c r="E2395" s="4"/>
      <c r="F2395" s="17"/>
      <c r="G2395" s="4"/>
      <c r="H2395" s="32"/>
      <c r="I2395" s="32"/>
      <c r="J2395" s="32"/>
      <c r="K2395" s="4"/>
      <c r="L2395" s="51"/>
      <c r="M2395" s="51"/>
      <c r="N2395" s="51"/>
      <c r="O2395" s="51"/>
      <c r="P2395" s="51"/>
      <c r="Q2395" s="4"/>
      <c r="AN2395" s="63" t="s">
        <v>5626</v>
      </c>
      <c r="AZ2395" s="37" t="str">
        <f>IFERROR(IF(COUNTA(H2395,I2395,J2395)=3,DATE(J2395,MATCH(I2395,{"Jan";"Feb";"Mar";"Apr";"May";"Jun";"Jul";"Aug";"Sep";"Oct";"Nov";"Dec"},0),H2395),""),"")</f>
        <v/>
      </c>
    </row>
    <row r="2396" spans="1:79" x14ac:dyDescent="0.25">
      <c r="A2396" s="51"/>
      <c r="B2396" s="23" t="s">
        <v>2465</v>
      </c>
      <c r="C2396" s="23" t="s">
        <v>2466</v>
      </c>
      <c r="D2396" s="23"/>
      <c r="E2396" s="26"/>
      <c r="F2396" s="23" t="s">
        <v>2467</v>
      </c>
      <c r="G2396" s="26"/>
      <c r="H2396" s="23" t="s">
        <v>2468</v>
      </c>
      <c r="I2396" s="23" t="s">
        <v>2469</v>
      </c>
      <c r="J2396" s="23" t="s">
        <v>2470</v>
      </c>
      <c r="K2396" s="4"/>
      <c r="L2396" s="51"/>
      <c r="M2396" s="51"/>
      <c r="N2396" s="51"/>
      <c r="O2396" s="51"/>
      <c r="P2396" s="51"/>
      <c r="Q2396" s="4"/>
      <c r="AN2396" s="63" t="s">
        <v>5627</v>
      </c>
      <c r="AZ2396" s="37" t="str">
        <f>IFERROR(IF(COUNTA(H2396,I2396,J2396)=3,DATE(J2396,MATCH(I2396,{"Jan";"Feb";"Mar";"Apr";"May";"Jun";"Jul";"Aug";"Sep";"Oct";"Nov";"Dec"},0),H2396),""),"")</f>
        <v/>
      </c>
    </row>
    <row r="2397" spans="1:79" x14ac:dyDescent="0.25">
      <c r="A2397" s="51"/>
      <c r="B2397" s="90" t="str">
        <f ca="1">BA2397&amp;BB2397&amp;BC2397&amp;BD2397&amp;BE2397&amp;BF2397&amp;BG2397&amp;BH2397&amp;BI2397&amp;BJ2397&amp;BK2397&amp;BL2397&amp;BM2397</f>
        <v/>
      </c>
      <c r="C2397" s="91"/>
      <c r="D2397" s="91"/>
      <c r="E2397" s="91"/>
      <c r="F2397" s="91"/>
      <c r="G2397" s="91"/>
      <c r="H2397" s="91"/>
      <c r="I2397" s="91"/>
      <c r="J2397" s="91"/>
      <c r="K2397" s="91"/>
      <c r="L2397" s="91"/>
      <c r="M2397" s="91"/>
      <c r="N2397" s="91"/>
      <c r="O2397" s="91"/>
      <c r="P2397" s="91"/>
      <c r="Q2397" s="4"/>
      <c r="AN2397" s="63" t="s">
        <v>5628</v>
      </c>
      <c r="AZ2397" s="37" t="str">
        <f>IFERROR(IF(COUNTA(H2397,I2397,J2397)=3,DATE(J2397,MATCH(I2397,{"Jan";"Feb";"Mar";"Apr";"May";"Jun";"Jul";"Aug";"Sep";"Oct";"Nov";"Dec"},0),H2397),""),"")</f>
        <v/>
      </c>
      <c r="BA2397" s="37" t="str">
        <f>IF(AND(C2281="",H2395="",C2395&lt;&gt;""),"Please enter a complete visit or assessment date.  ","")</f>
        <v/>
      </c>
      <c r="BB2397" s="37" t="str">
        <f>IF(C2395="","",IF(AND(COUNTA(C2281,D2281,E2281)&gt;1,COUNTA(C2281,D2281,E2281)&lt;3),"Please enter a complete visit date.  ",IF(COUNTA(C2281,D2281,E2281)=0,"",IF(COUNTIF(AN$2:AN$7306,C2281&amp;D2281&amp;E2281)&gt;0,"","Enter a valid visit date.  "))))</f>
        <v/>
      </c>
      <c r="BC2397" s="37" t="str">
        <f>IF(AND(COUNTA(H2395,I2395,J2395)&gt;1,COUNTA(H2395,I2395,J2395)&lt;3),"Please enter a complete assessment date.  ",IF(COUNTA(H2395,I2395,J2395)=0,"",IF(COUNTIF(AN$2:AN$7306,H2395&amp;I2395&amp;J2395)&gt;0,"","Enter a valid assessment date.  ")))</f>
        <v/>
      </c>
      <c r="BD2397" s="37" t="str">
        <f t="shared" ref="BD2397" si="1172">IF(AND(C2395="",H2395&amp;I2395&amp;H2395&amp;J2395&lt;&gt;""),"Information on this lesion exists, but no evaluation result is entered.  ","")</f>
        <v/>
      </c>
      <c r="BE2397" s="37" t="str">
        <f ca="1">IF(C2395="","",IF(AZ2281="","",IF(AZ2281&gt;NOW(),"Visit date is in the future.  ","")))</f>
        <v/>
      </c>
      <c r="BF2397" s="37" t="str">
        <f t="shared" ref="BF2397" ca="1" si="1173">IF(AZ2395&lt;&gt;"",IF(AZ2395&gt;NOW(),"Assessment date is in the future.  ",""),"")</f>
        <v/>
      </c>
      <c r="BG2397" s="37" t="str">
        <f t="shared" ref="BG2397" si="1174">IF(AND(C2395&lt;&gt;"",F2395&lt;&gt;""),"The result cannot be provided if indicated as Not Done.  ","")</f>
        <v/>
      </c>
      <c r="BH2397" s="37" t="str">
        <f>IF(AZ2281="","",IF(AZ2281&lt;=AZ2275,"Visit date is not after visit or assessment dates in the prior visit.  ",""))</f>
        <v/>
      </c>
      <c r="BI2397" s="37" t="str">
        <f>IF(AZ2395&lt;&gt;"",IF(AZ2395&lt;=AZ2275,"Assessment date is not after visit or assessment dates in the prior visit.  ",""),"")</f>
        <v/>
      </c>
      <c r="BJ2397" s="37" t="str">
        <f>IF(AND(C2278="",OR(C2395&lt;&gt;"",F2395&lt;&gt;"")),"The Visit ID is missing.  ","")</f>
        <v/>
      </c>
      <c r="BK2397" s="37" t="str">
        <f>IF(AND(OR(C2395&lt;&gt;"",F2395&lt;&gt;""),C$129=""),"No V0 lesion information exists for this same lesion (if you are adding a NEW lesion, go to New Lesion section).  ","")</f>
        <v/>
      </c>
      <c r="BM2397" s="37" t="str">
        <f>IF(AND(C2395&lt;&gt;"",COUNTIF(AJ$2:AJ$21,C2278)&gt;1),"Visit ID already used.  ","")</f>
        <v/>
      </c>
      <c r="CA2397" s="37" t="str">
        <f ca="1">IF(BA2397&amp;BB2397&amp;BC2397&amp;BD2397&amp;BE2397&amp;BF2397&amp;BG2397&amp;BH2397&amp;BI2397&amp;BJ2397&amp;BK2397&amp;BL2397&amp;BM2397&amp;BN2397&amp;BO2397&amp;BP2397&amp;BQ2397&amp;BR2397&amp;BS2397&amp;BT2397&amp;BU2397&amp;BV2297&amp;BW2397&amp;BX2397&amp;BY2397&amp;BZ2397&lt;&gt;"","V15Issue","V15Clean")</f>
        <v>V15Clean</v>
      </c>
    </row>
    <row r="2398" spans="1:79" x14ac:dyDescent="0.25">
      <c r="A2398" s="51"/>
      <c r="B2398" s="91"/>
      <c r="C2398" s="91"/>
      <c r="D2398" s="91"/>
      <c r="E2398" s="91"/>
      <c r="F2398" s="91"/>
      <c r="G2398" s="91"/>
      <c r="H2398" s="91"/>
      <c r="I2398" s="91"/>
      <c r="J2398" s="91"/>
      <c r="K2398" s="91"/>
      <c r="L2398" s="91"/>
      <c r="M2398" s="91"/>
      <c r="N2398" s="91"/>
      <c r="O2398" s="91"/>
      <c r="P2398" s="91"/>
      <c r="Q2398" s="4"/>
      <c r="AN2398" s="63" t="s">
        <v>5629</v>
      </c>
      <c r="AZ2398" s="37" t="str">
        <f>IFERROR(IF(COUNTA(H2398,I2398,J2398)=3,DATE(J2398,MATCH(I2398,{"Jan";"Feb";"Mar";"Apr";"May";"Jun";"Jul";"Aug";"Sep";"Oct";"Nov";"Dec"},0),H2398),""),"")</f>
        <v/>
      </c>
    </row>
    <row r="2399" spans="1:79" x14ac:dyDescent="0.25">
      <c r="A2399" s="51"/>
      <c r="B2399" s="51"/>
      <c r="C2399" s="51"/>
      <c r="D2399" s="51"/>
      <c r="E2399" s="51"/>
      <c r="F2399" s="51"/>
      <c r="G2399" s="51"/>
      <c r="H2399" s="19"/>
      <c r="I2399" s="4"/>
      <c r="J2399" s="4"/>
      <c r="K2399" s="4"/>
      <c r="L2399" s="51"/>
      <c r="M2399" s="51"/>
      <c r="N2399" s="51"/>
      <c r="O2399" s="51"/>
      <c r="P2399" s="51"/>
      <c r="Q2399" s="4"/>
      <c r="AN2399" s="63" t="s">
        <v>5630</v>
      </c>
      <c r="AZ2399" s="37" t="str">
        <f>IFERROR(IF(COUNTA(H2399,I2399,J2399)=3,DATE(J2399,MATCH(I2399,{"Jan";"Feb";"Mar";"Apr";"May";"Jun";"Jul";"Aug";"Sep";"Oct";"Nov";"Dec"},0),H2399),""),"")</f>
        <v/>
      </c>
    </row>
    <row r="2400" spans="1:79" x14ac:dyDescent="0.25">
      <c r="A2400" s="51"/>
      <c r="B2400" s="51"/>
      <c r="C2400" s="51"/>
      <c r="D2400" s="51"/>
      <c r="E2400" s="51"/>
      <c r="F2400" s="51"/>
      <c r="G2400" s="51"/>
      <c r="H2400" s="19" t="s">
        <v>92</v>
      </c>
      <c r="I2400" s="4"/>
      <c r="J2400" s="4"/>
      <c r="K2400" s="4"/>
      <c r="L2400" s="51"/>
      <c r="M2400" s="51"/>
      <c r="N2400" s="51"/>
      <c r="O2400" s="51"/>
      <c r="P2400" s="51"/>
      <c r="Q2400" s="4"/>
      <c r="AN2400" s="63" t="s">
        <v>5631</v>
      </c>
      <c r="AZ2400" s="37" t="str">
        <f>IFERROR(IF(COUNTA(H2400,I2400,J2400)=3,DATE(J2400,MATCH(I2400,{"Jan";"Feb";"Mar";"Apr";"May";"Jun";"Jul";"Aug";"Sep";"Oct";"Nov";"Dec"},0),H2400),""),"")</f>
        <v/>
      </c>
    </row>
    <row r="2401" spans="1:79" x14ac:dyDescent="0.25">
      <c r="A2401" s="51"/>
      <c r="B2401" s="4"/>
      <c r="C2401" s="25" t="s">
        <v>186</v>
      </c>
      <c r="D2401" s="25"/>
      <c r="E2401" s="25"/>
      <c r="F2401" s="25" t="s">
        <v>315</v>
      </c>
      <c r="G2401" s="4"/>
      <c r="H2401" s="25" t="s">
        <v>47</v>
      </c>
      <c r="I2401" s="25" t="s">
        <v>48</v>
      </c>
      <c r="J2401" s="25" t="s">
        <v>49</v>
      </c>
      <c r="K2401" s="4"/>
      <c r="L2401" s="51"/>
      <c r="M2401" s="51"/>
      <c r="N2401" s="51"/>
      <c r="O2401" s="51"/>
      <c r="P2401" s="51"/>
      <c r="Q2401" s="4"/>
      <c r="AN2401" s="63" t="s">
        <v>5632</v>
      </c>
      <c r="AZ2401" s="37" t="str">
        <f>IFERROR(IF(COUNTA(H2401,I2401,J2401)=3,DATE(J2401,MATCH(I2401,{"Jan";"Feb";"Mar";"Apr";"May";"Jun";"Jul";"Aug";"Sep";"Oct";"Nov";"Dec"},0),H2401),""),"")</f>
        <v/>
      </c>
    </row>
    <row r="2402" spans="1:79" x14ac:dyDescent="0.25">
      <c r="A2402" s="51"/>
      <c r="B2402" s="34" t="str">
        <f xml:space="preserve"> C2278&amp;" Non-Target Lesion (NT9)"</f>
        <v>V15 Non-Target Lesion (NT9)</v>
      </c>
      <c r="C2402" s="74"/>
      <c r="D2402" s="75"/>
      <c r="E2402" s="4"/>
      <c r="F2402" s="17"/>
      <c r="G2402" s="4"/>
      <c r="H2402" s="32"/>
      <c r="I2402" s="32"/>
      <c r="J2402" s="32"/>
      <c r="K2402" s="4"/>
      <c r="L2402" s="51"/>
      <c r="M2402" s="51"/>
      <c r="N2402" s="51"/>
      <c r="O2402" s="51"/>
      <c r="P2402" s="51"/>
      <c r="Q2402" s="4"/>
      <c r="AN2402" s="63" t="s">
        <v>5633</v>
      </c>
      <c r="AZ2402" s="37" t="str">
        <f>IFERROR(IF(COUNTA(H2402,I2402,J2402)=3,DATE(J2402,MATCH(I2402,{"Jan";"Feb";"Mar";"Apr";"May";"Jun";"Jul";"Aug";"Sep";"Oct";"Nov";"Dec"},0),H2402),""),"")</f>
        <v/>
      </c>
    </row>
    <row r="2403" spans="1:79" x14ac:dyDescent="0.25">
      <c r="A2403" s="51"/>
      <c r="B2403" s="23" t="s">
        <v>2471</v>
      </c>
      <c r="C2403" s="23" t="s">
        <v>2472</v>
      </c>
      <c r="D2403" s="23"/>
      <c r="E2403" s="26"/>
      <c r="F2403" s="23" t="s">
        <v>2473</v>
      </c>
      <c r="G2403" s="26"/>
      <c r="H2403" s="23" t="s">
        <v>2474</v>
      </c>
      <c r="I2403" s="23" t="s">
        <v>2475</v>
      </c>
      <c r="J2403" s="23" t="s">
        <v>2476</v>
      </c>
      <c r="K2403" s="4"/>
      <c r="L2403" s="51"/>
      <c r="M2403" s="51"/>
      <c r="N2403" s="51"/>
      <c r="O2403" s="51"/>
      <c r="P2403" s="51"/>
      <c r="Q2403" s="4"/>
      <c r="AN2403" s="63" t="s">
        <v>5634</v>
      </c>
      <c r="AZ2403" s="37" t="str">
        <f>IFERROR(IF(COUNTA(H2403,I2403,J2403)=3,DATE(J2403,MATCH(I2403,{"Jan";"Feb";"Mar";"Apr";"May";"Jun";"Jul";"Aug";"Sep";"Oct";"Nov";"Dec"},0),H2403),""),"")</f>
        <v/>
      </c>
    </row>
    <row r="2404" spans="1:79" x14ac:dyDescent="0.25">
      <c r="A2404" s="51"/>
      <c r="B2404" s="90" t="str">
        <f ca="1">BA2404&amp;BB2404&amp;BC2404&amp;BD2404&amp;BE2404&amp;BF2404&amp;BG2404&amp;BH2404&amp;BI2404&amp;BJ2404&amp;BK2404&amp;BL2404&amp;BM2404</f>
        <v/>
      </c>
      <c r="C2404" s="91"/>
      <c r="D2404" s="91"/>
      <c r="E2404" s="91"/>
      <c r="F2404" s="91"/>
      <c r="G2404" s="91"/>
      <c r="H2404" s="91"/>
      <c r="I2404" s="91"/>
      <c r="J2404" s="91"/>
      <c r="K2404" s="91"/>
      <c r="L2404" s="91"/>
      <c r="M2404" s="91"/>
      <c r="N2404" s="91"/>
      <c r="O2404" s="91"/>
      <c r="P2404" s="91"/>
      <c r="Q2404" s="4"/>
      <c r="AN2404" s="63" t="s">
        <v>5635</v>
      </c>
      <c r="AZ2404" s="37" t="str">
        <f>IFERROR(IF(COUNTA(H2404,I2404,J2404)=3,DATE(J2404,MATCH(I2404,{"Jan";"Feb";"Mar";"Apr";"May";"Jun";"Jul";"Aug";"Sep";"Oct";"Nov";"Dec"},0),H2404),""),"")</f>
        <v/>
      </c>
      <c r="BA2404" s="37" t="str">
        <f>IF(AND(C2281="",H2402="",C2402&lt;&gt;""),"Please enter a complete visit or assessment date.  ","")</f>
        <v/>
      </c>
      <c r="BB2404" s="37" t="str">
        <f>IF(C2402="","",IF(AND(COUNTA(C2281,D2281,E2281)&gt;1,COUNTA(C2281,D2281,E2281)&lt;3),"Please enter a complete visit date.  ",IF(COUNTA(C2281,D2281,E2281)=0,"",IF(COUNTIF(AN$2:AN$7306,C2281&amp;D2281&amp;E2281)&gt;0,"","Enter a valid visit date.  "))))</f>
        <v/>
      </c>
      <c r="BC2404" s="37" t="str">
        <f>IF(AND(COUNTA(H2402,I2402,J2402)&gt;1,COUNTA(H2402,I2402,J2402)&lt;3),"Please enter a complete assessment date.  ",IF(COUNTA(H2402,I2402,J2402)=0,"",IF(COUNTIF(AN$2:AN$7306,H2402&amp;I2402&amp;J2402)&gt;0,"","Enter a valid assessment date.  ")))</f>
        <v/>
      </c>
      <c r="BD2404" s="37" t="str">
        <f t="shared" ref="BD2404" si="1175">IF(AND(C2402="",H2402&amp;I2402&amp;H2402&amp;J2402&lt;&gt;""),"Information on this lesion exists, but no evaluation result is entered.  ","")</f>
        <v/>
      </c>
      <c r="BE2404" s="37" t="str">
        <f ca="1">IF(C2402="","",IF(AZ2281="","",IF(AZ2281&gt;NOW(),"Visit date is in the future.  ","")))</f>
        <v/>
      </c>
      <c r="BF2404" s="37" t="str">
        <f t="shared" ref="BF2404" ca="1" si="1176">IF(AZ2402&lt;&gt;"",IF(AZ2402&gt;NOW(),"Assessment date is in the future.  ",""),"")</f>
        <v/>
      </c>
      <c r="BG2404" s="37" t="str">
        <f t="shared" ref="BG2404" si="1177">IF(AND(C2402&lt;&gt;"",F2402&lt;&gt;""),"The result cannot be provided if indicated as Not Done.  ","")</f>
        <v/>
      </c>
      <c r="BH2404" s="37" t="str">
        <f>IF(AZ2281="","",IF(AZ2281&lt;=AZ2275,"Visit date is not after visit or assessment dates in the prior visit.  ",""))</f>
        <v/>
      </c>
      <c r="BI2404" s="37" t="str">
        <f>IF(AZ2402&lt;&gt;"",IF(AZ2402&lt;=AZ2275,"Assessment date is not after visit or assessment dates in the prior visit.  ",""),"")</f>
        <v/>
      </c>
      <c r="BJ2404" s="37" t="str">
        <f>IF(AND(C2278="",OR(C2402&lt;&gt;"",F2402&lt;&gt;"")),"The Visit ID is missing.  ","")</f>
        <v/>
      </c>
      <c r="BK2404" s="37" t="str">
        <f>IF(AND(OR(C2402&lt;&gt;"",F2402&lt;&gt;""),C$136=""),"No V0 lesion information exists for this same lesion (if you are adding a NEW lesion, go to New Lesion section).  ","")</f>
        <v/>
      </c>
      <c r="BM2404" s="37" t="str">
        <f>IF(AND(C2402&lt;&gt;"",COUNTIF(AJ$2:AJ$21,C2278)&gt;1),"Visit ID already used.  ","")</f>
        <v/>
      </c>
      <c r="CA2404" s="37" t="str">
        <f ca="1">IF(BA2404&amp;BB2404&amp;BC2404&amp;BD2404&amp;BE2404&amp;BF2404&amp;BG2404&amp;BH2404&amp;BI2404&amp;BJ2404&amp;BK2404&amp;BL2404&amp;BM2404&amp;BN2404&amp;BO2404&amp;BP2404&amp;BQ2404&amp;BR2404&amp;BS2404&amp;BT2404&amp;BU2404&amp;BV2304&amp;BW2404&amp;BX2404&amp;BY2404&amp;BZ2404&lt;&gt;"","V15Issue","V15Clean")</f>
        <v>V15Clean</v>
      </c>
    </row>
    <row r="2405" spans="1:79" x14ac:dyDescent="0.25">
      <c r="A2405" s="51"/>
      <c r="B2405" s="91"/>
      <c r="C2405" s="91"/>
      <c r="D2405" s="91"/>
      <c r="E2405" s="91"/>
      <c r="F2405" s="91"/>
      <c r="G2405" s="91"/>
      <c r="H2405" s="91"/>
      <c r="I2405" s="91"/>
      <c r="J2405" s="91"/>
      <c r="K2405" s="91"/>
      <c r="L2405" s="91"/>
      <c r="M2405" s="91"/>
      <c r="N2405" s="91"/>
      <c r="O2405" s="91"/>
      <c r="P2405" s="91"/>
      <c r="Q2405" s="4"/>
      <c r="AN2405" s="63" t="s">
        <v>5636</v>
      </c>
      <c r="AZ2405" s="37" t="str">
        <f>IFERROR(IF(COUNTA(H2405,I2405,J2405)=3,DATE(J2405,MATCH(I2405,{"Jan";"Feb";"Mar";"Apr";"May";"Jun";"Jul";"Aug";"Sep";"Oct";"Nov";"Dec"},0),H2405),""),"")</f>
        <v/>
      </c>
    </row>
    <row r="2406" spans="1:79" x14ac:dyDescent="0.25">
      <c r="A2406" s="51"/>
      <c r="B2406" s="51"/>
      <c r="C2406" s="51"/>
      <c r="D2406" s="51"/>
      <c r="E2406" s="51"/>
      <c r="F2406" s="51"/>
      <c r="G2406" s="51"/>
      <c r="H2406" s="19"/>
      <c r="I2406" s="4"/>
      <c r="J2406" s="4"/>
      <c r="K2406" s="4"/>
      <c r="L2406" s="51"/>
      <c r="M2406" s="51"/>
      <c r="N2406" s="51"/>
      <c r="O2406" s="51"/>
      <c r="P2406" s="51"/>
      <c r="Q2406" s="4"/>
      <c r="AN2406" s="63" t="s">
        <v>5637</v>
      </c>
      <c r="AZ2406" s="37" t="str">
        <f>IFERROR(IF(COUNTA(H2406,I2406,J2406)=3,DATE(J2406,MATCH(I2406,{"Jan";"Feb";"Mar";"Apr";"May";"Jun";"Jul";"Aug";"Sep";"Oct";"Nov";"Dec"},0),H2406),""),"")</f>
        <v/>
      </c>
    </row>
    <row r="2407" spans="1:79" x14ac:dyDescent="0.25">
      <c r="A2407" s="51"/>
      <c r="B2407" s="51"/>
      <c r="C2407" s="51"/>
      <c r="D2407" s="51"/>
      <c r="E2407" s="51"/>
      <c r="F2407" s="51"/>
      <c r="G2407" s="51"/>
      <c r="H2407" s="19" t="s">
        <v>92</v>
      </c>
      <c r="I2407" s="4"/>
      <c r="J2407" s="4"/>
      <c r="K2407" s="4"/>
      <c r="L2407" s="51"/>
      <c r="M2407" s="51"/>
      <c r="N2407" s="51"/>
      <c r="O2407" s="51"/>
      <c r="P2407" s="51"/>
      <c r="Q2407" s="4"/>
      <c r="AN2407" s="63" t="s">
        <v>5638</v>
      </c>
      <c r="AZ2407" s="37" t="str">
        <f>IFERROR(IF(COUNTA(H2407,I2407,J2407)=3,DATE(J2407,MATCH(I2407,{"Jan";"Feb";"Mar";"Apr";"May";"Jun";"Jul";"Aug";"Sep";"Oct";"Nov";"Dec"},0),H2407),""),"")</f>
        <v/>
      </c>
    </row>
    <row r="2408" spans="1:79" x14ac:dyDescent="0.25">
      <c r="A2408" s="51"/>
      <c r="B2408" s="4"/>
      <c r="C2408" s="25" t="s">
        <v>186</v>
      </c>
      <c r="D2408" s="25"/>
      <c r="E2408" s="25"/>
      <c r="F2408" s="25" t="s">
        <v>315</v>
      </c>
      <c r="G2408" s="4"/>
      <c r="H2408" s="25" t="s">
        <v>47</v>
      </c>
      <c r="I2408" s="25" t="s">
        <v>48</v>
      </c>
      <c r="J2408" s="25" t="s">
        <v>49</v>
      </c>
      <c r="K2408" s="4"/>
      <c r="L2408" s="51"/>
      <c r="M2408" s="51"/>
      <c r="N2408" s="51"/>
      <c r="O2408" s="4"/>
      <c r="P2408" s="4"/>
      <c r="Q2408" s="4"/>
      <c r="AN2408" s="63" t="s">
        <v>5639</v>
      </c>
      <c r="AZ2408" s="37" t="str">
        <f>IFERROR(IF(COUNTA(H2408,I2408,J2408)=3,DATE(J2408,MATCH(I2408,{"Jan";"Feb";"Mar";"Apr";"May";"Jun";"Jul";"Aug";"Sep";"Oct";"Nov";"Dec"},0),H2408),""),"")</f>
        <v/>
      </c>
    </row>
    <row r="2409" spans="1:79" x14ac:dyDescent="0.25">
      <c r="A2409" s="51"/>
      <c r="B2409" s="34" t="str">
        <f xml:space="preserve"> C2278&amp;" Non-Target Lesion (NT10)"</f>
        <v>V15 Non-Target Lesion (NT10)</v>
      </c>
      <c r="C2409" s="74"/>
      <c r="D2409" s="75"/>
      <c r="E2409" s="4"/>
      <c r="F2409" s="17"/>
      <c r="G2409" s="4"/>
      <c r="H2409" s="32"/>
      <c r="I2409" s="32"/>
      <c r="J2409" s="32"/>
      <c r="K2409" s="4"/>
      <c r="L2409" s="51"/>
      <c r="M2409" s="51"/>
      <c r="N2409" s="51"/>
      <c r="O2409" s="4"/>
      <c r="P2409" s="4"/>
      <c r="Q2409" s="4"/>
      <c r="AN2409" s="63" t="s">
        <v>5640</v>
      </c>
      <c r="AZ2409" s="37" t="str">
        <f>IFERROR(IF(COUNTA(H2409,I2409,J2409)=3,DATE(J2409,MATCH(I2409,{"Jan";"Feb";"Mar";"Apr";"May";"Jun";"Jul";"Aug";"Sep";"Oct";"Nov";"Dec"},0),H2409),""),"")</f>
        <v/>
      </c>
    </row>
    <row r="2410" spans="1:79" x14ac:dyDescent="0.25">
      <c r="A2410" s="51"/>
      <c r="B2410" s="23" t="s">
        <v>2477</v>
      </c>
      <c r="C2410" s="23" t="s">
        <v>2478</v>
      </c>
      <c r="D2410" s="23"/>
      <c r="E2410" s="26"/>
      <c r="F2410" s="23" t="s">
        <v>2479</v>
      </c>
      <c r="G2410" s="26"/>
      <c r="H2410" s="23" t="s">
        <v>2480</v>
      </c>
      <c r="I2410" s="23" t="s">
        <v>2481</v>
      </c>
      <c r="J2410" s="23" t="s">
        <v>2482</v>
      </c>
      <c r="K2410" s="4"/>
      <c r="L2410" s="51"/>
      <c r="M2410" s="51"/>
      <c r="N2410" s="51"/>
      <c r="O2410" s="4"/>
      <c r="P2410" s="4"/>
      <c r="Q2410" s="4"/>
      <c r="AN2410" s="63" t="s">
        <v>5641</v>
      </c>
      <c r="AZ2410" s="37" t="str">
        <f>IFERROR(IF(COUNTA(H2410,I2410,J2410)=3,DATE(J2410,MATCH(I2410,{"Jan";"Feb";"Mar";"Apr";"May";"Jun";"Jul";"Aug";"Sep";"Oct";"Nov";"Dec"},0),H2410),""),"")</f>
        <v/>
      </c>
    </row>
    <row r="2411" spans="1:79" x14ac:dyDescent="0.25">
      <c r="A2411" s="51"/>
      <c r="B2411" s="90" t="str">
        <f ca="1">BA2411&amp;BB2411&amp;BC2411&amp;BD2411&amp;BE2411&amp;BF2411&amp;BG2411&amp;BH2411&amp;BI2411&amp;BJ2411&amp;BK2411&amp;BL2411&amp;BM2411</f>
        <v/>
      </c>
      <c r="C2411" s="91"/>
      <c r="D2411" s="91"/>
      <c r="E2411" s="91"/>
      <c r="F2411" s="91"/>
      <c r="G2411" s="91"/>
      <c r="H2411" s="91"/>
      <c r="I2411" s="91"/>
      <c r="J2411" s="91"/>
      <c r="K2411" s="91"/>
      <c r="L2411" s="91"/>
      <c r="M2411" s="91"/>
      <c r="N2411" s="91"/>
      <c r="O2411" s="91"/>
      <c r="P2411" s="91"/>
      <c r="Q2411" s="4"/>
      <c r="AN2411" s="63" t="s">
        <v>5642</v>
      </c>
      <c r="AZ2411" s="37" t="str">
        <f>IFERROR(IF(COUNTA(H2411,I2411,J2411)=3,DATE(J2411,MATCH(I2411,{"Jan";"Feb";"Mar";"Apr";"May";"Jun";"Jul";"Aug";"Sep";"Oct";"Nov";"Dec"},0),H2411),""),"")</f>
        <v/>
      </c>
      <c r="BA2411" s="37" t="str">
        <f>IF(AND(C2281="",H2409="",C2409&lt;&gt;""),"Please enter a complete visit or assessment date.  ","")</f>
        <v/>
      </c>
      <c r="BB2411" s="37" t="str">
        <f>IF(C2409="","",IF(AND(COUNTA(C2281,D2281,E2281)&gt;1,COUNTA(C2281,D2281,E2281)&lt;3),"Please enter a complete visit date.  ",IF(COUNTA(C2281,D2281,E2281)=0,"",IF(COUNTIF(AN$2:AN$7306,C2281&amp;D2281&amp;E2281)&gt;0,"","Enter a valid visit date.  "))))</f>
        <v/>
      </c>
      <c r="BC2411" s="37" t="str">
        <f>IF(AND(COUNTA(H2409,I2409,J2409)&gt;1,COUNTA(H2409,I2409,J2409)&lt;3),"Please enter a complete assessment date.  ",IF(COUNTA(H2409,I2409,J2409)=0,"",IF(COUNTIF(AN$2:AN$7306,H2409&amp;I2409&amp;J2409)&gt;0,"","Enter a valid assessment date.  ")))</f>
        <v/>
      </c>
      <c r="BD2411" s="37" t="str">
        <f t="shared" ref="BD2411" si="1178">IF(AND(C2409="",H2409&amp;I2409&amp;H2409&amp;J2409&lt;&gt;""),"Information on this lesion exists, but no evaluation result is entered.  ","")</f>
        <v/>
      </c>
      <c r="BE2411" s="37" t="str">
        <f ca="1">IF(C2409="","",IF(AZ2281="","",IF(AZ2281&gt;NOW(),"Visit date is in the future.  ","")))</f>
        <v/>
      </c>
      <c r="BF2411" s="37" t="str">
        <f t="shared" ref="BF2411" ca="1" si="1179">IF(AZ2409&lt;&gt;"",IF(AZ2409&gt;NOW(),"Assessment date is in the future.  ",""),"")</f>
        <v/>
      </c>
      <c r="BG2411" s="37" t="str">
        <f t="shared" ref="BG2411" si="1180">IF(AND(C2409&lt;&gt;"",F2409&lt;&gt;""),"The result cannot be provided if indicated as Not Done.  ","")</f>
        <v/>
      </c>
      <c r="BH2411" s="37" t="str">
        <f>IF(AZ2281="","",IF(AZ2281&lt;=AZ2275,"Visit date is not after visit or assessment dates in the prior visit.  ",""))</f>
        <v/>
      </c>
      <c r="BI2411" s="37" t="str">
        <f>IF(AZ2409&lt;&gt;"",IF(AZ2409&lt;=AZ2275,"Assessment date is not after visit or assessment dates in the prior visit.  ",""),"")</f>
        <v/>
      </c>
      <c r="BJ2411" s="37" t="str">
        <f>IF(AND(C2278="",OR(C2409&lt;&gt;"",F2409&lt;&gt;"")),"The Visit ID is missing.  ","")</f>
        <v/>
      </c>
      <c r="BK2411" s="37" t="str">
        <f>IF(AND(OR(C2409&lt;&gt;"",F2409&lt;&gt;""),C$143=""),"No V0 lesion information exists for this same lesion (if you are adding a NEW lesion, go to New Lesion section).  ","")</f>
        <v/>
      </c>
      <c r="BM2411" s="37" t="str">
        <f>IF(AND(C2409&lt;&gt;"",COUNTIF(AJ$2:AJ$21,C2278)&gt;1),"Visit ID already used.  ","")</f>
        <v/>
      </c>
      <c r="CA2411" s="37" t="str">
        <f ca="1">IF(BA2411&amp;BB2411&amp;BC2411&amp;BD2411&amp;BE2411&amp;BF2411&amp;BG2411&amp;BH2411&amp;BI2411&amp;BJ2411&amp;BK2411&amp;BL2411&amp;BM2411&amp;BN2411&amp;BO2411&amp;BP2411&amp;BQ2411&amp;BR2411&amp;BS2411&amp;BT2411&amp;BU2411&amp;BV2311&amp;BW2411&amp;BX2411&amp;BY2411&amp;BZ2411&lt;&gt;"","V15Issue","V15Clean")</f>
        <v>V15Clean</v>
      </c>
    </row>
    <row r="2412" spans="1:79" x14ac:dyDescent="0.25">
      <c r="A2412" s="51"/>
      <c r="B2412" s="91"/>
      <c r="C2412" s="91"/>
      <c r="D2412" s="91"/>
      <c r="E2412" s="91"/>
      <c r="F2412" s="91"/>
      <c r="G2412" s="91"/>
      <c r="H2412" s="91"/>
      <c r="I2412" s="91"/>
      <c r="J2412" s="91"/>
      <c r="K2412" s="91"/>
      <c r="L2412" s="91"/>
      <c r="M2412" s="91"/>
      <c r="N2412" s="91"/>
      <c r="O2412" s="91"/>
      <c r="P2412" s="91"/>
      <c r="Q2412" s="4"/>
      <c r="AN2412" s="63" t="s">
        <v>5643</v>
      </c>
      <c r="AZ2412" s="37" t="str">
        <f>IFERROR(IF(COUNTA(H2412,I2412,J2412)=3,DATE(J2412,MATCH(I2412,{"Jan";"Feb";"Mar";"Apr";"May";"Jun";"Jul";"Aug";"Sep";"Oct";"Nov";"Dec"},0),H2412),""),"")</f>
        <v/>
      </c>
    </row>
    <row r="2413" spans="1:79" x14ac:dyDescent="0.25">
      <c r="A2413" s="51"/>
      <c r="B2413" s="51"/>
      <c r="C2413" s="29"/>
      <c r="D2413" s="29"/>
      <c r="E2413" s="29"/>
      <c r="F2413" s="29"/>
      <c r="G2413" s="29"/>
      <c r="H2413" s="29"/>
      <c r="I2413" s="29"/>
      <c r="J2413" s="51"/>
      <c r="K2413" s="51"/>
      <c r="L2413" s="51"/>
      <c r="M2413" s="51"/>
      <c r="N2413" s="51"/>
      <c r="O2413" s="51"/>
      <c r="P2413" s="51"/>
      <c r="Q2413" s="4"/>
      <c r="AN2413" s="63" t="s">
        <v>5644</v>
      </c>
      <c r="AZ2413" s="37" t="str">
        <f>IFERROR(IF(COUNTA(H2413,I2413,J2413)=3,DATE(J2413,MATCH(I2413,{"Jan";"Feb";"Mar";"Apr";"May";"Jun";"Jul";"Aug";"Sep";"Oct";"Nov";"Dec"},0),H2413),""),"")</f>
        <v/>
      </c>
    </row>
    <row r="2414" spans="1:79" ht="29.25" customHeight="1" x14ac:dyDescent="0.35">
      <c r="A2414" s="51"/>
      <c r="B2414" s="92" t="s">
        <v>10538</v>
      </c>
      <c r="C2414" s="93"/>
      <c r="D2414" s="93"/>
      <c r="E2414" s="93"/>
      <c r="F2414" s="93"/>
      <c r="G2414" s="93"/>
      <c r="H2414" s="93"/>
      <c r="I2414" s="51"/>
      <c r="J2414" s="51"/>
      <c r="K2414" s="51"/>
      <c r="L2414" s="51"/>
      <c r="M2414" s="51"/>
      <c r="N2414" s="51"/>
      <c r="O2414" s="51"/>
      <c r="P2414" s="51"/>
      <c r="Q2414" s="4"/>
      <c r="AN2414" s="63" t="s">
        <v>5645</v>
      </c>
      <c r="AZ2414" s="37" t="str">
        <f>IFERROR(IF(COUNTA(H2414,I2414,J2414)=3,DATE(J2414,MATCH(I2414,{"Jan";"Feb";"Mar";"Apr";"May";"Jun";"Jul";"Aug";"Sep";"Oct";"Nov";"Dec"},0),H2414),""),"")</f>
        <v/>
      </c>
    </row>
    <row r="2415" spans="1:79" ht="12" customHeight="1" x14ac:dyDescent="0.25">
      <c r="A2415" s="51"/>
      <c r="B2415" s="51"/>
      <c r="C2415" s="29"/>
      <c r="D2415" s="29"/>
      <c r="E2415" s="29"/>
      <c r="F2415" s="29"/>
      <c r="G2415" s="29"/>
      <c r="H2415" s="29"/>
      <c r="I2415" s="29"/>
      <c r="J2415" s="51"/>
      <c r="K2415" s="51"/>
      <c r="L2415" s="51"/>
      <c r="M2415" s="51"/>
      <c r="N2415" s="51"/>
      <c r="O2415" s="51"/>
      <c r="P2415" s="51"/>
      <c r="Q2415" s="4"/>
      <c r="AN2415" s="63" t="s">
        <v>5646</v>
      </c>
      <c r="AZ2415" s="37" t="str">
        <f>IFERROR(IF(COUNTA(H2415,I2415,J2415)=3,DATE(J2415,MATCH(I2415,{"Jan";"Feb";"Mar";"Apr";"May";"Jun";"Jul";"Aug";"Sep";"Oct";"Nov";"Dec"},0),H2415),""),"")</f>
        <v/>
      </c>
    </row>
    <row r="2416" spans="1:79" x14ac:dyDescent="0.25">
      <c r="A2416" s="51"/>
      <c r="B2416" s="52"/>
      <c r="C2416" s="51"/>
      <c r="D2416" s="51"/>
      <c r="E2416" s="51"/>
      <c r="F2416" s="51"/>
      <c r="G2416" s="51"/>
      <c r="H2416" s="19" t="s">
        <v>92</v>
      </c>
      <c r="I2416" s="4"/>
      <c r="J2416" s="4"/>
      <c r="K2416" s="51"/>
      <c r="L2416" s="51"/>
      <c r="M2416" s="51"/>
      <c r="N2416" s="51"/>
      <c r="O2416" s="51"/>
      <c r="P2416" s="51"/>
      <c r="Q2416" s="4"/>
      <c r="AN2416" s="63" t="s">
        <v>5647</v>
      </c>
      <c r="AZ2416" s="37" t="str">
        <f>IFERROR(IF(COUNTA(H2416,I2416,J2416)=3,DATE(J2416,MATCH(I2416,{"Jan";"Feb";"Mar";"Apr";"May";"Jun";"Jul";"Aug";"Sep";"Oct";"Nov";"Dec"},0),H2416),""),"")</f>
        <v/>
      </c>
    </row>
    <row r="2417" spans="1:80" ht="16.5" thickBot="1" x14ac:dyDescent="0.3">
      <c r="A2417" s="51"/>
      <c r="B2417" s="80" t="str">
        <f>C2278&amp;" TARGET TIMEPOINT RESPONSE:"</f>
        <v>V15 TARGET TIMEPOINT RESPONSE:</v>
      </c>
      <c r="C2417" s="81"/>
      <c r="D2417" s="51"/>
      <c r="E2417" s="51"/>
      <c r="F2417" s="25"/>
      <c r="G2417" s="4"/>
      <c r="H2417" s="25" t="s">
        <v>47</v>
      </c>
      <c r="I2417" s="25" t="s">
        <v>48</v>
      </c>
      <c r="J2417" s="25" t="s">
        <v>49</v>
      </c>
      <c r="K2417" s="51"/>
      <c r="L2417" s="51"/>
      <c r="M2417" s="51"/>
      <c r="N2417" s="51"/>
      <c r="O2417" s="51"/>
      <c r="P2417" s="51"/>
      <c r="Q2417" s="51"/>
      <c r="R2417" s="67"/>
      <c r="S2417" s="67"/>
      <c r="T2417" s="67"/>
      <c r="U2417" s="67"/>
      <c r="V2417" s="67"/>
      <c r="W2417" s="67"/>
      <c r="X2417" s="67"/>
      <c r="Y2417" s="67"/>
      <c r="Z2417" s="67"/>
      <c r="AA2417" s="67"/>
      <c r="AB2417" s="67"/>
      <c r="AC2417" s="67"/>
      <c r="AD2417" s="67"/>
      <c r="AE2417" s="67"/>
      <c r="AF2417" s="67"/>
      <c r="AG2417" s="67"/>
      <c r="AH2417" s="67"/>
      <c r="AI2417" s="67"/>
      <c r="AK2417" s="67"/>
      <c r="AL2417" s="67"/>
      <c r="AM2417" s="67"/>
      <c r="AN2417" s="63" t="s">
        <v>5648</v>
      </c>
      <c r="AO2417" s="67"/>
      <c r="AP2417" s="67"/>
      <c r="AQ2417" s="67"/>
      <c r="AR2417" s="67"/>
      <c r="AS2417" s="67"/>
      <c r="AT2417" s="67"/>
      <c r="AU2417" s="67"/>
      <c r="AV2417" s="67"/>
      <c r="AW2417" s="67"/>
      <c r="AX2417" s="67"/>
      <c r="AY2417" s="67"/>
      <c r="AZ2417" s="37" t="str">
        <f>IFERROR(IF(COUNTA(H2417,I2417,J2417)=3,DATE(J2417,MATCH(I2417,{"Jan";"Feb";"Mar";"Apr";"May";"Jun";"Jul";"Aug";"Sep";"Oct";"Nov";"Dec"},0),H2417),""),"")</f>
        <v/>
      </c>
      <c r="BA2417" s="67"/>
      <c r="BB2417" s="67"/>
    </row>
    <row r="2418" spans="1:80" ht="15.75" thickBot="1" x14ac:dyDescent="0.3">
      <c r="A2418" s="51"/>
      <c r="B2418" s="70"/>
      <c r="C2418" s="82"/>
      <c r="D2418" s="51"/>
      <c r="E2418" s="51"/>
      <c r="F2418" s="25"/>
      <c r="G2418" s="4"/>
      <c r="H2418" s="32"/>
      <c r="I2418" s="32"/>
      <c r="J2418" s="32"/>
      <c r="K2418" s="51"/>
      <c r="L2418" s="83" t="str">
        <f ca="1">BA2418&amp;BB2418&amp;BC2418&amp;BD2418&amp;BE2418&amp;BF2418&amp;BG2418&amp;BH2418&amp;BI2418&amp;BJ2418&amp;BK2418</f>
        <v/>
      </c>
      <c r="M2418" s="84"/>
      <c r="N2418" s="84"/>
      <c r="O2418" s="84"/>
      <c r="P2418" s="84"/>
      <c r="Q2418" s="51"/>
      <c r="R2418" s="67"/>
      <c r="S2418" s="67"/>
      <c r="T2418" s="67"/>
      <c r="U2418" s="67"/>
      <c r="V2418" s="67"/>
      <c r="W2418" s="67"/>
      <c r="X2418" s="67"/>
      <c r="Y2418" s="67"/>
      <c r="Z2418" s="67"/>
      <c r="AA2418" s="67"/>
      <c r="AB2418" s="67"/>
      <c r="AC2418" s="67"/>
      <c r="AD2418" s="67"/>
      <c r="AE2418" s="67"/>
      <c r="AF2418" s="67"/>
      <c r="AG2418" s="67"/>
      <c r="AH2418" s="67"/>
      <c r="AI2418" s="67"/>
      <c r="AK2418" s="67"/>
      <c r="AL2418" s="67"/>
      <c r="AM2418" s="67"/>
      <c r="AN2418" s="63" t="s">
        <v>5649</v>
      </c>
      <c r="AO2418" s="67"/>
      <c r="AP2418" s="67"/>
      <c r="AQ2418" s="67"/>
      <c r="AR2418" s="67"/>
      <c r="AS2418" s="67"/>
      <c r="AT2418" s="67"/>
      <c r="AU2418" s="67"/>
      <c r="AV2418" s="67"/>
      <c r="AW2418" s="67"/>
      <c r="AX2418" s="67"/>
      <c r="AY2418" s="67"/>
      <c r="AZ2418" s="37" t="str">
        <f>IFERROR(IF(COUNTA(H2418,I2418,J2418)=3,DATE(J2418,MATCH(I2418,{"Jan";"Feb";"Mar";"Apr";"May";"Jun";"Jul";"Aug";"Sep";"Oct";"Nov";"Dec"},0),H2418),""),"")</f>
        <v/>
      </c>
      <c r="BA2418" s="37" t="str">
        <f>IF(AND(C2281="",H2418="",B2418&lt;&gt;""),"Please enter a complete visit or assessment date.  ","")</f>
        <v/>
      </c>
      <c r="BB2418" s="37" t="str">
        <f>IF(B2418="","",IF(AND(COUNTA(C2281,D2281,E2281)&gt;1,COUNTA(C2281,D2281,E2281)&lt;3),"Please enter a complete visit date.  ",IF(COUNTA(C2281,D2281,E2281)=0,"",IF(COUNTIF(AN$2:AN$7306,C2281&amp;D2281&amp;E2281)&gt;0,"","Enter a valid visit date.  "))))</f>
        <v/>
      </c>
      <c r="BC2418" s="37" t="str">
        <f>IF(AND(COUNTA(H2418,I2418,J2418)&gt;1,COUNTA(H2418,I2418,J2418)&lt;3),"Please enter a complete assessment date.  ",IF(COUNTA(H2418,I2418,J2418)=0,"",IF(COUNTIF(AN$2:AN$7306,H2418&amp;I2418&amp;J2418)&gt;0,"","Enter a valid assessment date.  ")))</f>
        <v/>
      </c>
      <c r="BD2418" s="37" t="str">
        <f>IF(AND(B2418="",H2418&amp;I2418&amp;J2418&lt;&gt;""),"Assessment date entered, but no response is entered.  ","")</f>
        <v/>
      </c>
      <c r="BE2418" s="37" t="str">
        <f ca="1">IF(B2418="","",IF(AZ2281="","",IF(AZ2281&gt;NOW(),"Visit date is in the future.  ","")))</f>
        <v/>
      </c>
      <c r="BF2418" s="37" t="str">
        <f ca="1">IF(AZ2418&lt;&gt;"",IF(AZ2418&gt;NOW(),"Assessment date is in the future.  ",""),"")</f>
        <v/>
      </c>
      <c r="BG2418" s="37" t="str">
        <f>IF(AND(B2418&lt;&gt;"",F2418&lt;&gt;""),"The response cannot be provided if indicated as Not Done.  ","")</f>
        <v/>
      </c>
      <c r="BH2418" s="37" t="str">
        <f>IF(AZ2281="","",IF(AZ2281&lt;=AZ2275,"Visit date is not after visit or assessment dates in the prior visit.  ",""))</f>
        <v/>
      </c>
      <c r="BI2418" s="37" t="str">
        <f>IF(AZ2418&lt;&gt;"",IF(AZ2418&lt;=AZ2275,"Assessment date is not after visit or assessment dates in the prior visit.  ",""),"")</f>
        <v/>
      </c>
      <c r="BJ2418" s="37" t="str">
        <f>IF(AND(C2278="",B2418&lt;&gt;""),"The Visit ID is missing.  ","")</f>
        <v/>
      </c>
      <c r="CA2418" s="37" t="str">
        <f ca="1">IF(BA2418&amp;BB2418&amp;BC2418&amp;BD2418&amp;BE2418&amp;BF2418&amp;BG2418&amp;BH2418&amp;BI2418&amp;BJ2418&amp;BK2418&amp;BL2418&amp;BM2418&amp;BN2418&amp;BO2418&amp;BP2418&amp;BQ2418&amp;BR2418&amp;BS2418&amp;BT2418&amp;BU2418&amp;BV2318&amp;BW2418&amp;BX2418&amp;BY2418&amp;BZ2418&lt;&gt;"","V15Issue","V15Clean")</f>
        <v>V15Clean</v>
      </c>
    </row>
    <row r="2419" spans="1:80" x14ac:dyDescent="0.25">
      <c r="A2419" s="51"/>
      <c r="B2419" s="23" t="s">
        <v>2483</v>
      </c>
      <c r="C2419" s="51"/>
      <c r="D2419" s="51"/>
      <c r="E2419" s="51"/>
      <c r="F2419" s="25"/>
      <c r="G2419" s="26"/>
      <c r="H2419" s="23" t="s">
        <v>2484</v>
      </c>
      <c r="I2419" s="23" t="s">
        <v>2485</v>
      </c>
      <c r="J2419" s="23" t="s">
        <v>2486</v>
      </c>
      <c r="K2419" s="51"/>
      <c r="L2419" s="84"/>
      <c r="M2419" s="84"/>
      <c r="N2419" s="84"/>
      <c r="O2419" s="84"/>
      <c r="P2419" s="84"/>
      <c r="Q2419" s="51"/>
      <c r="R2419" s="67"/>
      <c r="S2419" s="67"/>
      <c r="T2419" s="67"/>
      <c r="U2419" s="67"/>
      <c r="V2419" s="67"/>
      <c r="W2419" s="67"/>
      <c r="X2419" s="67"/>
      <c r="Y2419" s="67"/>
      <c r="Z2419" s="67"/>
      <c r="AA2419" s="67"/>
      <c r="AB2419" s="67"/>
      <c r="AC2419" s="67"/>
      <c r="AD2419" s="67"/>
      <c r="AE2419" s="67"/>
      <c r="AF2419" s="67"/>
      <c r="AG2419" s="67"/>
      <c r="AH2419" s="67"/>
      <c r="AI2419" s="67"/>
      <c r="AK2419" s="67"/>
      <c r="AL2419" s="67"/>
      <c r="AM2419" s="67"/>
      <c r="AN2419" s="63" t="s">
        <v>5650</v>
      </c>
      <c r="AO2419" s="67"/>
      <c r="AP2419" s="67"/>
      <c r="AQ2419" s="67"/>
      <c r="AR2419" s="67"/>
      <c r="AS2419" s="67"/>
      <c r="AT2419" s="67"/>
      <c r="AU2419" s="67"/>
      <c r="AV2419" s="67"/>
      <c r="AW2419" s="67"/>
      <c r="AX2419" s="67"/>
      <c r="AY2419" s="67"/>
      <c r="AZ2419" s="37" t="str">
        <f>IFERROR(IF(COUNTA(H2419,I2419,J2419)=3,DATE(J2419,MATCH(I2419,{"Jan";"Feb";"Mar";"Apr";"May";"Jun";"Jul";"Aug";"Sep";"Oct";"Nov";"Dec"},0),H2419),""),"")</f>
        <v/>
      </c>
      <c r="BA2419" s="67"/>
      <c r="BB2419" s="67"/>
    </row>
    <row r="2420" spans="1:80" x14ac:dyDescent="0.25">
      <c r="A2420" s="51"/>
      <c r="B2420" s="51"/>
      <c r="C2420" s="51"/>
      <c r="D2420" s="51"/>
      <c r="E2420" s="51"/>
      <c r="F2420" s="25"/>
      <c r="G2420" s="51"/>
      <c r="H2420" s="19" t="s">
        <v>92</v>
      </c>
      <c r="I2420" s="4"/>
      <c r="J2420" s="4"/>
      <c r="K2420" s="51"/>
      <c r="L2420" s="51"/>
      <c r="M2420" s="51"/>
      <c r="N2420" s="51"/>
      <c r="O2420" s="51"/>
      <c r="P2420" s="51"/>
      <c r="Q2420" s="51"/>
      <c r="R2420" s="67"/>
      <c r="S2420" s="67"/>
      <c r="T2420" s="67"/>
      <c r="U2420" s="67"/>
      <c r="V2420" s="67"/>
      <c r="W2420" s="67"/>
      <c r="X2420" s="67"/>
      <c r="Y2420" s="67"/>
      <c r="Z2420" s="67"/>
      <c r="AA2420" s="67"/>
      <c r="AB2420" s="67"/>
      <c r="AC2420" s="67"/>
      <c r="AD2420" s="67"/>
      <c r="AE2420" s="67"/>
      <c r="AF2420" s="67"/>
      <c r="AG2420" s="67"/>
      <c r="AH2420" s="67"/>
      <c r="AI2420" s="67"/>
      <c r="AK2420" s="67"/>
      <c r="AL2420" s="67"/>
      <c r="AM2420" s="67"/>
      <c r="AN2420" s="63" t="s">
        <v>5651</v>
      </c>
      <c r="AO2420" s="67"/>
      <c r="AP2420" s="67"/>
      <c r="AQ2420" s="67"/>
      <c r="AR2420" s="67"/>
      <c r="AS2420" s="67"/>
      <c r="AT2420" s="67"/>
      <c r="AU2420" s="67"/>
      <c r="AV2420" s="67"/>
      <c r="AW2420" s="67"/>
      <c r="AX2420" s="67"/>
      <c r="AY2420" s="67"/>
      <c r="AZ2420" s="37" t="str">
        <f>IFERROR(IF(COUNTA(H2420,I2420,J2420)=3,DATE(J2420,MATCH(I2420,{"Jan";"Feb";"Mar";"Apr";"May";"Jun";"Jul";"Aug";"Sep";"Oct";"Nov";"Dec"},0),H2420),""),"")</f>
        <v/>
      </c>
      <c r="BA2420" s="67"/>
      <c r="BB2420" s="67"/>
    </row>
    <row r="2421" spans="1:80" ht="16.5" thickBot="1" x14ac:dyDescent="0.3">
      <c r="A2421" s="51"/>
      <c r="B2421" s="80" t="str">
        <f>C2278&amp;" NON-TARGET TIMEPOINT RESPONSE:"</f>
        <v>V15 NON-TARGET TIMEPOINT RESPONSE:</v>
      </c>
      <c r="C2421" s="81"/>
      <c r="D2421" s="51"/>
      <c r="E2421" s="51"/>
      <c r="F2421" s="25"/>
      <c r="G2421" s="4"/>
      <c r="H2421" s="25" t="s">
        <v>47</v>
      </c>
      <c r="I2421" s="25" t="s">
        <v>48</v>
      </c>
      <c r="J2421" s="25" t="s">
        <v>49</v>
      </c>
      <c r="K2421" s="51"/>
      <c r="L2421" s="51"/>
      <c r="M2421" s="51"/>
      <c r="N2421" s="51"/>
      <c r="O2421" s="51"/>
      <c r="P2421" s="51"/>
      <c r="Q2421" s="51"/>
      <c r="R2421" s="67"/>
      <c r="S2421" s="67"/>
      <c r="T2421" s="67"/>
      <c r="U2421" s="67"/>
      <c r="V2421" s="67"/>
      <c r="W2421" s="67"/>
      <c r="X2421" s="67"/>
      <c r="Y2421" s="67"/>
      <c r="Z2421" s="67"/>
      <c r="AA2421" s="67"/>
      <c r="AB2421" s="67"/>
      <c r="AC2421" s="67"/>
      <c r="AD2421" s="67"/>
      <c r="AE2421" s="67"/>
      <c r="AF2421" s="67"/>
      <c r="AG2421" s="67"/>
      <c r="AH2421" s="67"/>
      <c r="AI2421" s="67"/>
      <c r="AK2421" s="67"/>
      <c r="AL2421" s="67"/>
      <c r="AM2421" s="67"/>
      <c r="AN2421" s="63" t="s">
        <v>5652</v>
      </c>
      <c r="AO2421" s="67"/>
      <c r="AP2421" s="67"/>
      <c r="AQ2421" s="67"/>
      <c r="AR2421" s="67"/>
      <c r="AS2421" s="67"/>
      <c r="AT2421" s="67"/>
      <c r="AU2421" s="67"/>
      <c r="AV2421" s="67"/>
      <c r="AW2421" s="67"/>
      <c r="AX2421" s="67"/>
      <c r="AY2421" s="67"/>
      <c r="AZ2421" s="37" t="str">
        <f>IFERROR(IF(COUNTA(H2421,I2421,J2421)=3,DATE(J2421,MATCH(I2421,{"Jan";"Feb";"Mar";"Apr";"May";"Jun";"Jul";"Aug";"Sep";"Oct";"Nov";"Dec"},0),H2421),""),"")</f>
        <v/>
      </c>
      <c r="BA2421" s="67"/>
      <c r="BB2421" s="67"/>
    </row>
    <row r="2422" spans="1:80" ht="15.75" thickBot="1" x14ac:dyDescent="0.3">
      <c r="A2422" s="51"/>
      <c r="B2422" s="70"/>
      <c r="C2422" s="82"/>
      <c r="D2422" s="51"/>
      <c r="E2422" s="51"/>
      <c r="F2422" s="25"/>
      <c r="G2422" s="4"/>
      <c r="H2422" s="32"/>
      <c r="I2422" s="32"/>
      <c r="J2422" s="32"/>
      <c r="K2422" s="51"/>
      <c r="L2422" s="83" t="str">
        <f ca="1">BA2422&amp;BB2422&amp;BC2422&amp;BD2422&amp;BE2422&amp;BF2422&amp;BG2422&amp;BH2422&amp;BI2422&amp;BJ2422&amp;BK2422</f>
        <v/>
      </c>
      <c r="M2422" s="84"/>
      <c r="N2422" s="84"/>
      <c r="O2422" s="84"/>
      <c r="P2422" s="84"/>
      <c r="Q2422" s="51"/>
      <c r="R2422" s="67"/>
      <c r="S2422" s="67"/>
      <c r="T2422" s="67"/>
      <c r="U2422" s="67"/>
      <c r="V2422" s="67"/>
      <c r="W2422" s="67"/>
      <c r="X2422" s="67"/>
      <c r="Y2422" s="67"/>
      <c r="Z2422" s="67"/>
      <c r="AA2422" s="67"/>
      <c r="AB2422" s="67"/>
      <c r="AC2422" s="67"/>
      <c r="AD2422" s="67"/>
      <c r="AE2422" s="67"/>
      <c r="AF2422" s="67"/>
      <c r="AG2422" s="67"/>
      <c r="AH2422" s="67"/>
      <c r="AI2422" s="67"/>
      <c r="AK2422" s="67"/>
      <c r="AL2422" s="67"/>
      <c r="AM2422" s="67"/>
      <c r="AN2422" s="63" t="s">
        <v>5653</v>
      </c>
      <c r="AO2422" s="67"/>
      <c r="AP2422" s="67"/>
      <c r="AQ2422" s="67"/>
      <c r="AR2422" s="67"/>
      <c r="AS2422" s="67"/>
      <c r="AT2422" s="67"/>
      <c r="AU2422" s="67"/>
      <c r="AV2422" s="67"/>
      <c r="AW2422" s="67"/>
      <c r="AX2422" s="67"/>
      <c r="AY2422" s="67"/>
      <c r="AZ2422" s="37" t="str">
        <f>IFERROR(IF(COUNTA(H2422,I2422,J2422)=3,DATE(J2422,MATCH(I2422,{"Jan";"Feb";"Mar";"Apr";"May";"Jun";"Jul";"Aug";"Sep";"Oct";"Nov";"Dec"},0),H2422),""),"")</f>
        <v/>
      </c>
      <c r="BA2422" s="37" t="str">
        <f>IF(AND(C2281="",H2422="",B2422&lt;&gt;""),"Please enter a complete visit or assessment date.  ","")</f>
        <v/>
      </c>
      <c r="BB2422" s="37" t="str">
        <f>IF(B2422="","",IF(AND(COUNTA(C2281,D2281,E2281)&gt;1,COUNTA(C2281,D2281,E2281)&lt;3),"Please enter a complete visit date.  ",IF(COUNTA(C2281,D2281,E2281)=0,"",IF(COUNTIF(AN$2:AN$7306,C2281&amp;D2281&amp;E2281)&gt;0,"","Enter a valid visit date.  "))))</f>
        <v/>
      </c>
      <c r="BC2422" s="37" t="str">
        <f>IF(AND(COUNTA(H2422,I2422,J2422)&gt;1,COUNTA(H2422,I2422,J2422)&lt;3),"Please enter a complete assessment date.  ",IF(COUNTA(H2422,I2422,J2422)=0,"",IF(COUNTIF(AN$2:AN$7306,H2422&amp;I2422&amp;J2422)&gt;0,"","Enter a valid assessment date.  ")))</f>
        <v/>
      </c>
      <c r="BD2422" s="37" t="str">
        <f t="shared" ref="BD2422" si="1181">IF(AND(B2422="",H2422&amp;I2422&amp;J2422&lt;&gt;""),"Assessment date entered, but no response is entered.  ","")</f>
        <v/>
      </c>
      <c r="BE2422" s="37" t="str">
        <f ca="1">IF(B2422="","",IF(AZ2281="","",IF(AZ2281&gt;NOW(),"Visit date is in the future.  ","")))</f>
        <v/>
      </c>
      <c r="BF2422" s="37" t="str">
        <f t="shared" ref="BF2422" ca="1" si="1182">IF(AZ2422&lt;&gt;"",IF(AZ2422&gt;NOW(),"Assessment date is in the future.  ",""),"")</f>
        <v/>
      </c>
      <c r="BG2422" s="37" t="str">
        <f t="shared" ref="BG2422" si="1183">IF(AND(B2422&lt;&gt;"",F2422&lt;&gt;""),"The response cannot be provided if indicated as Not Done.  ","")</f>
        <v/>
      </c>
      <c r="BH2422" s="37" t="str">
        <f>IF(AZ2281="","",IF(AZ2281&lt;=AZ2275,"Visit date is not after visit or assessment dates in the prior visit.  ",""))</f>
        <v/>
      </c>
      <c r="BI2422" s="37" t="str">
        <f>IF(AZ2422&lt;&gt;"",IF(AZ2422&lt;=AZ2275,"Assessment date is not after visit or assessment dates in the prior visit.  ",""),"")</f>
        <v/>
      </c>
      <c r="BJ2422" s="37" t="str">
        <f>IF(AND(C2278="",B2422&lt;&gt;""),"The Visit ID is missing.  ","")</f>
        <v/>
      </c>
      <c r="CA2422" s="37" t="str">
        <f ca="1">IF(BA2422&amp;BB2422&amp;BC2422&amp;BD2422&amp;BE2422&amp;BF2422&amp;BG2422&amp;BH2422&amp;BI2422&amp;BJ2422&amp;BK2422&amp;BL2422&amp;BM2422&amp;BN2422&amp;BO2422&amp;BP2422&amp;BQ2422&amp;BR2422&amp;BS2422&amp;BT2422&amp;BU2422&amp;BV2322&amp;BW2422&amp;BX2422&amp;BY2422&amp;BZ2422&lt;&gt;"","V15Issue","V15Clean")</f>
        <v>V15Clean</v>
      </c>
    </row>
    <row r="2423" spans="1:80" x14ac:dyDescent="0.25">
      <c r="A2423" s="51"/>
      <c r="B2423" s="23" t="s">
        <v>2487</v>
      </c>
      <c r="C2423" s="51"/>
      <c r="D2423" s="51"/>
      <c r="E2423" s="51"/>
      <c r="F2423" s="25"/>
      <c r="G2423" s="26"/>
      <c r="H2423" s="23" t="s">
        <v>2488</v>
      </c>
      <c r="I2423" s="23" t="s">
        <v>2489</v>
      </c>
      <c r="J2423" s="23" t="s">
        <v>2490</v>
      </c>
      <c r="K2423" s="51"/>
      <c r="L2423" s="84"/>
      <c r="M2423" s="84"/>
      <c r="N2423" s="84"/>
      <c r="O2423" s="84"/>
      <c r="P2423" s="84"/>
      <c r="Q2423" s="51"/>
      <c r="R2423" s="67"/>
      <c r="S2423" s="67"/>
      <c r="T2423" s="67"/>
      <c r="U2423" s="67"/>
      <c r="V2423" s="67"/>
      <c r="W2423" s="67"/>
      <c r="X2423" s="67"/>
      <c r="Y2423" s="67"/>
      <c r="Z2423" s="67"/>
      <c r="AA2423" s="67"/>
      <c r="AB2423" s="67"/>
      <c r="AC2423" s="67"/>
      <c r="AD2423" s="67"/>
      <c r="AE2423" s="67"/>
      <c r="AF2423" s="67"/>
      <c r="AG2423" s="67"/>
      <c r="AH2423" s="67"/>
      <c r="AI2423" s="67"/>
      <c r="AK2423" s="67"/>
      <c r="AL2423" s="67"/>
      <c r="AM2423" s="67"/>
      <c r="AN2423" s="63" t="s">
        <v>5654</v>
      </c>
      <c r="AO2423" s="67"/>
      <c r="AP2423" s="67"/>
      <c r="AQ2423" s="67"/>
      <c r="AR2423" s="67"/>
      <c r="AS2423" s="67"/>
      <c r="AT2423" s="67"/>
      <c r="AU2423" s="67"/>
      <c r="AV2423" s="67"/>
      <c r="AW2423" s="67"/>
      <c r="AX2423" s="67"/>
      <c r="AY2423" s="67"/>
      <c r="AZ2423" s="37" t="str">
        <f>IFERROR(IF(COUNTA(H2423,I2423,J2423)=3,DATE(J2423,MATCH(I2423,{"Jan";"Feb";"Mar";"Apr";"May";"Jun";"Jul";"Aug";"Sep";"Oct";"Nov";"Dec"},0),H2423),""),"")</f>
        <v/>
      </c>
      <c r="BA2423" s="67"/>
      <c r="BB2423" s="67"/>
    </row>
    <row r="2424" spans="1:80" x14ac:dyDescent="0.25">
      <c r="A2424" s="51"/>
      <c r="B2424" s="51"/>
      <c r="C2424" s="51"/>
      <c r="D2424" s="51"/>
      <c r="E2424" s="51"/>
      <c r="F2424" s="25"/>
      <c r="G2424" s="51"/>
      <c r="H2424" s="19" t="s">
        <v>92</v>
      </c>
      <c r="I2424" s="4"/>
      <c r="J2424" s="4"/>
      <c r="K2424" s="51"/>
      <c r="L2424" s="51"/>
      <c r="M2424" s="51"/>
      <c r="N2424" s="51"/>
      <c r="O2424" s="51"/>
      <c r="P2424" s="51"/>
      <c r="Q2424" s="51"/>
      <c r="R2424" s="67"/>
      <c r="S2424" s="67"/>
      <c r="T2424" s="67"/>
      <c r="U2424" s="67"/>
      <c r="V2424" s="67"/>
      <c r="W2424" s="67"/>
      <c r="X2424" s="67"/>
      <c r="Y2424" s="67"/>
      <c r="Z2424" s="67"/>
      <c r="AA2424" s="67"/>
      <c r="AB2424" s="67"/>
      <c r="AC2424" s="67"/>
      <c r="AD2424" s="67"/>
      <c r="AE2424" s="67"/>
      <c r="AF2424" s="67"/>
      <c r="AG2424" s="67"/>
      <c r="AH2424" s="67"/>
      <c r="AI2424" s="67"/>
      <c r="AK2424" s="67"/>
      <c r="AL2424" s="67"/>
      <c r="AM2424" s="67"/>
      <c r="AN2424" s="63" t="s">
        <v>5655</v>
      </c>
      <c r="AO2424" s="67"/>
      <c r="AP2424" s="67"/>
      <c r="AQ2424" s="67"/>
      <c r="AR2424" s="67"/>
      <c r="AS2424" s="67"/>
      <c r="AT2424" s="67"/>
      <c r="AU2424" s="67"/>
      <c r="AV2424" s="67"/>
      <c r="AW2424" s="67"/>
      <c r="AX2424" s="67"/>
      <c r="AY2424" s="67"/>
      <c r="AZ2424" s="37" t="str">
        <f>IFERROR(IF(COUNTA(H2424,I2424,J2424)=3,DATE(J2424,MATCH(I2424,{"Jan";"Feb";"Mar";"Apr";"May";"Jun";"Jul";"Aug";"Sep";"Oct";"Nov";"Dec"},0),H2424),""),"")</f>
        <v/>
      </c>
      <c r="BA2424" s="67"/>
      <c r="BB2424" s="67"/>
    </row>
    <row r="2425" spans="1:80" ht="16.5" thickBot="1" x14ac:dyDescent="0.3">
      <c r="A2425" s="51"/>
      <c r="B2425" s="80" t="str">
        <f>C2278&amp;" OVERALL TIMEPOINT RESPONSE:"</f>
        <v>V15 OVERALL TIMEPOINT RESPONSE:</v>
      </c>
      <c r="C2425" s="81"/>
      <c r="D2425" s="51"/>
      <c r="E2425" s="51"/>
      <c r="F2425" s="25"/>
      <c r="G2425" s="4"/>
      <c r="H2425" s="25" t="s">
        <v>47</v>
      </c>
      <c r="I2425" s="25" t="s">
        <v>48</v>
      </c>
      <c r="J2425" s="25" t="s">
        <v>49</v>
      </c>
      <c r="K2425" s="51"/>
      <c r="L2425" s="51"/>
      <c r="M2425" s="51"/>
      <c r="N2425" s="51"/>
      <c r="O2425" s="51"/>
      <c r="P2425" s="51"/>
      <c r="Q2425" s="51"/>
      <c r="R2425" s="67"/>
      <c r="S2425" s="67"/>
      <c r="T2425" s="67"/>
      <c r="U2425" s="67"/>
      <c r="V2425" s="67"/>
      <c r="W2425" s="67"/>
      <c r="X2425" s="67"/>
      <c r="Y2425" s="67"/>
      <c r="Z2425" s="67"/>
      <c r="AA2425" s="67"/>
      <c r="AB2425" s="67"/>
      <c r="AC2425" s="67"/>
      <c r="AD2425" s="67"/>
      <c r="AE2425" s="67"/>
      <c r="AF2425" s="67"/>
      <c r="AG2425" s="67"/>
      <c r="AH2425" s="67"/>
      <c r="AI2425" s="67"/>
      <c r="AK2425" s="67"/>
      <c r="AL2425" s="67"/>
      <c r="AM2425" s="67"/>
      <c r="AN2425" s="63" t="s">
        <v>5656</v>
      </c>
      <c r="AO2425" s="67"/>
      <c r="AP2425" s="67"/>
      <c r="AQ2425" s="67"/>
      <c r="AR2425" s="67"/>
      <c r="AS2425" s="67"/>
      <c r="AT2425" s="67"/>
      <c r="AU2425" s="67"/>
      <c r="AV2425" s="67"/>
      <c r="AW2425" s="67"/>
      <c r="AX2425" s="67"/>
      <c r="AY2425" s="67"/>
      <c r="AZ2425" s="37" t="str">
        <f>IFERROR(IF(COUNTA(H2425,I2425,J2425)=3,DATE(J2425,MATCH(I2425,{"Jan";"Feb";"Mar";"Apr";"May";"Jun";"Jul";"Aug";"Sep";"Oct";"Nov";"Dec"},0),H2425),""),"")</f>
        <v/>
      </c>
      <c r="BA2425" s="67"/>
      <c r="BB2425" s="67"/>
    </row>
    <row r="2426" spans="1:80" ht="15.75" thickBot="1" x14ac:dyDescent="0.3">
      <c r="A2426" s="51"/>
      <c r="B2426" s="70"/>
      <c r="C2426" s="85"/>
      <c r="D2426" s="33"/>
      <c r="E2426" s="33"/>
      <c r="F2426" s="25"/>
      <c r="G2426" s="4"/>
      <c r="H2426" s="32"/>
      <c r="I2426" s="32"/>
      <c r="J2426" s="32"/>
      <c r="K2426" s="51"/>
      <c r="L2426" s="83" t="str">
        <f ca="1">BA2426&amp;BB2426&amp;BC2426&amp;BD2426&amp;BE2426&amp;BF2426&amp;BG2426&amp;BH2426&amp;BI2426&amp;BJ2426&amp;BK2426</f>
        <v/>
      </c>
      <c r="M2426" s="84"/>
      <c r="N2426" s="84"/>
      <c r="O2426" s="84"/>
      <c r="P2426" s="84"/>
      <c r="Q2426" s="33"/>
      <c r="R2426" s="65"/>
      <c r="S2426" s="65"/>
      <c r="T2426" s="65"/>
      <c r="U2426" s="65"/>
      <c r="V2426" s="65"/>
      <c r="W2426" s="65"/>
      <c r="X2426" s="67"/>
      <c r="Y2426" s="67"/>
      <c r="Z2426" s="67"/>
      <c r="AA2426" s="67"/>
      <c r="AB2426" s="67"/>
      <c r="AC2426" s="67"/>
      <c r="AD2426" s="67"/>
      <c r="AE2426" s="67"/>
      <c r="AF2426" s="67"/>
      <c r="AG2426" s="67"/>
      <c r="AH2426" s="67"/>
      <c r="AI2426" s="67"/>
      <c r="AK2426" s="67"/>
      <c r="AL2426" s="67"/>
      <c r="AM2426" s="67"/>
      <c r="AN2426" s="63" t="s">
        <v>5657</v>
      </c>
      <c r="AO2426" s="67"/>
      <c r="AP2426" s="67"/>
      <c r="AQ2426" s="67"/>
      <c r="AR2426" s="67"/>
      <c r="AS2426" s="67"/>
      <c r="AT2426" s="67"/>
      <c r="AU2426" s="67"/>
      <c r="AV2426" s="67"/>
      <c r="AW2426" s="67"/>
      <c r="AX2426" s="67"/>
      <c r="AY2426" s="67"/>
      <c r="AZ2426" s="37" t="str">
        <f>IFERROR(IF(COUNTA(H2426,I2426,J2426)=3,DATE(J2426,MATCH(I2426,{"Jan";"Feb";"Mar";"Apr";"May";"Jun";"Jul";"Aug";"Sep";"Oct";"Nov";"Dec"},0),H2426),""),"")</f>
        <v/>
      </c>
      <c r="BA2426" s="37" t="str">
        <f>IF(AND(C2281="",H2426="",B2426&lt;&gt;""),"Please enter a complete visit or assessment date.  ","")</f>
        <v/>
      </c>
      <c r="BB2426" s="37" t="str">
        <f>IF(B2426="","",IF(AND(COUNTA(C2281,D2281,E2281)&gt;1,COUNTA(C2281,D2281,E2281)&lt;3),"Please enter a complete visit date.  ",IF(COUNTA(C2281,D2281,E2281)=0,"",IF(COUNTIF(AN$2:AN$7306,C2281&amp;D2281&amp;E2281)&gt;0,"","Enter a valid visit date.  "))))</f>
        <v/>
      </c>
      <c r="BC2426" s="37" t="str">
        <f>IF(AND(COUNTA(H2426,I2426,J2426)&gt;1,COUNTA(H2426,I2426,J2426)&lt;3),"Please enter a complete assessment date.  ",IF(COUNTA(H2426,I2426,J2426)=0,"",IF(COUNTIF(AN$2:AN$7306,H2426&amp;I2426&amp;J2426)&gt;0,"","Enter a valid assessment date.  ")))</f>
        <v/>
      </c>
      <c r="BD2426" s="37" t="str">
        <f t="shared" ref="BD2426" si="1184">IF(AND(B2426="",H2426&amp;I2426&amp;J2426&lt;&gt;""),"Assessment date entered, but no response is entered.  ","")</f>
        <v/>
      </c>
      <c r="BE2426" s="37" t="str">
        <f ca="1">IF(B2426="","",IF(AZ2281="","",IF(AZ2281&gt;NOW(),"Visit date is in the future.  ","")))</f>
        <v/>
      </c>
      <c r="BF2426" s="37" t="str">
        <f t="shared" ref="BF2426" ca="1" si="1185">IF(AZ2426&lt;&gt;"",IF(AZ2426&gt;NOW(),"Assessment date is in the future.  ",""),"")</f>
        <v/>
      </c>
      <c r="BG2426" s="37" t="str">
        <f t="shared" ref="BG2426" si="1186">IF(AND(B2426&lt;&gt;"",F2426&lt;&gt;""),"The response cannot be provided if indicated as Not Done.  ","")</f>
        <v/>
      </c>
      <c r="BH2426" s="37" t="str">
        <f>IF(AZ2281="","",IF(AZ2281&lt;=AZ2275,"Visit date is not after visit or assessment dates in the prior visit.  ",""))</f>
        <v/>
      </c>
      <c r="BI2426" s="37" t="str">
        <f>IF(AZ2426&lt;&gt;"",IF(AZ2426&lt;=AZ2275,"Assessment date is not after visit or assessment dates in the prior visit.  ",""),"")</f>
        <v/>
      </c>
      <c r="BJ2426" s="37" t="str">
        <f>IF(AND(C2278="",B2426&lt;&gt;""),"The Visit ID is missing.  ","")</f>
        <v/>
      </c>
      <c r="CA2426" s="37" t="str">
        <f ca="1">IF(BA2426&amp;BB2426&amp;BC2426&amp;BD2426&amp;BE2426&amp;BF2426&amp;BG2426&amp;BH2426&amp;BI2426&amp;BJ2426&amp;BK2426&amp;BL2426&amp;BM2426&amp;BN2426&amp;BO2426&amp;BP2426&amp;BQ2426&amp;BR2426&amp;BS2426&amp;BT2426&amp;BU2426&amp;BV2326&amp;BW2426&amp;BX2426&amp;BY2426&amp;BZ2426&lt;&gt;"","V15Issue","V15Clean")</f>
        <v>V15Clean</v>
      </c>
    </row>
    <row r="2427" spans="1:80" x14ac:dyDescent="0.25">
      <c r="A2427" s="51"/>
      <c r="B2427" s="23" t="s">
        <v>2491</v>
      </c>
      <c r="C2427" s="51"/>
      <c r="D2427" s="33"/>
      <c r="E2427" s="33"/>
      <c r="F2427" s="25"/>
      <c r="G2427" s="26"/>
      <c r="H2427" s="23" t="s">
        <v>2492</v>
      </c>
      <c r="I2427" s="23" t="s">
        <v>2493</v>
      </c>
      <c r="J2427" s="23" t="s">
        <v>2494</v>
      </c>
      <c r="K2427" s="51"/>
      <c r="L2427" s="84"/>
      <c r="M2427" s="84"/>
      <c r="N2427" s="84"/>
      <c r="O2427" s="84"/>
      <c r="P2427" s="84"/>
      <c r="Q2427" s="33"/>
      <c r="R2427" s="65"/>
      <c r="S2427" s="65"/>
      <c r="T2427" s="65"/>
      <c r="U2427" s="65"/>
      <c r="V2427" s="65"/>
      <c r="W2427" s="65"/>
      <c r="X2427" s="67"/>
      <c r="Y2427" s="67"/>
      <c r="Z2427" s="67"/>
      <c r="AA2427" s="67"/>
      <c r="AB2427" s="67"/>
      <c r="AC2427" s="67"/>
      <c r="AD2427" s="67"/>
      <c r="AE2427" s="67"/>
      <c r="AF2427" s="67"/>
      <c r="AG2427" s="67"/>
      <c r="AH2427" s="67"/>
      <c r="AI2427" s="67"/>
      <c r="AK2427" s="67"/>
      <c r="AL2427" s="67"/>
      <c r="AM2427" s="67"/>
      <c r="AN2427" s="63" t="s">
        <v>5658</v>
      </c>
      <c r="AO2427" s="67"/>
      <c r="AP2427" s="67"/>
      <c r="AQ2427" s="67"/>
      <c r="AR2427" s="67"/>
      <c r="AS2427" s="67"/>
      <c r="AT2427" s="67"/>
      <c r="AU2427" s="67"/>
      <c r="AV2427" s="67"/>
      <c r="AW2427" s="67"/>
      <c r="AX2427" s="67" t="str">
        <f>C2278&amp;"Max"</f>
        <v>V15Max</v>
      </c>
      <c r="AY2427" s="37" t="s">
        <v>358</v>
      </c>
      <c r="AZ2427" s="37" t="str">
        <f>IF(MAX(AZ2277:AZ2409)=0,"",MAX(AZ2277:AZ2409))</f>
        <v/>
      </c>
      <c r="BA2427" s="67"/>
      <c r="BB2427" s="67"/>
    </row>
    <row r="2428" spans="1:80" x14ac:dyDescent="0.25">
      <c r="A2428" s="33"/>
      <c r="B2428" s="29"/>
      <c r="C2428" s="29"/>
      <c r="D2428" s="29"/>
      <c r="E2428" s="29"/>
      <c r="F2428" s="29"/>
      <c r="G2428" s="29"/>
      <c r="H2428" s="29"/>
      <c r="I2428" s="29"/>
      <c r="J2428" s="29"/>
      <c r="K2428" s="29"/>
      <c r="L2428" s="29"/>
      <c r="M2428" s="29"/>
      <c r="N2428" s="29"/>
      <c r="O2428" s="29"/>
      <c r="P2428" s="29"/>
      <c r="Q2428" s="33"/>
      <c r="R2428" s="65"/>
      <c r="S2428" s="65"/>
      <c r="T2428" s="65"/>
      <c r="AN2428" s="63" t="s">
        <v>5659</v>
      </c>
      <c r="AX2428" s="37" t="str">
        <f>C2278&amp;"Min"</f>
        <v>V15Min</v>
      </c>
      <c r="AY2428" s="37" t="s">
        <v>359</v>
      </c>
      <c r="AZ2428" s="37" t="str">
        <f>IF(MIN(AZ2277:AZ2409)=0,"",MIN(AZ2277:AZ2409))</f>
        <v/>
      </c>
      <c r="BA2428" s="67"/>
      <c r="BB2428" s="67"/>
      <c r="CA2428" s="65"/>
    </row>
    <row r="2429" spans="1:80" x14ac:dyDescent="0.25">
      <c r="A2429" s="50"/>
      <c r="B2429" s="50"/>
      <c r="C2429" s="50"/>
      <c r="D2429" s="50"/>
      <c r="E2429" s="50"/>
      <c r="F2429" s="50"/>
      <c r="G2429" s="50"/>
      <c r="H2429" s="12"/>
      <c r="I2429" s="5"/>
      <c r="J2429" s="5"/>
      <c r="K2429" s="5"/>
      <c r="L2429" s="50"/>
      <c r="M2429" s="50"/>
      <c r="N2429" s="50"/>
      <c r="O2429" s="50"/>
      <c r="P2429" s="50"/>
      <c r="Q2429" s="5"/>
      <c r="R2429" s="65"/>
      <c r="S2429" s="65"/>
      <c r="T2429" s="65"/>
      <c r="U2429" s="65"/>
      <c r="V2429" s="65"/>
      <c r="W2429" s="65"/>
      <c r="X2429" s="65"/>
      <c r="Y2429" s="65"/>
      <c r="Z2429" s="65"/>
      <c r="AA2429" s="65"/>
      <c r="AB2429" s="65"/>
      <c r="AC2429" s="65"/>
      <c r="AD2429" s="65"/>
      <c r="AE2429" s="65"/>
      <c r="AF2429" s="65"/>
      <c r="AG2429" s="65"/>
      <c r="AH2429" s="65"/>
      <c r="AI2429" s="65"/>
      <c r="AJ2429" s="65"/>
      <c r="AK2429" s="65"/>
      <c r="AL2429" s="65"/>
      <c r="AM2429" s="65"/>
      <c r="AN2429" s="63" t="s">
        <v>5660</v>
      </c>
      <c r="AO2429" s="65"/>
      <c r="AP2429" s="65"/>
      <c r="AQ2429" s="65"/>
      <c r="AR2429" s="65"/>
      <c r="AS2429" s="65"/>
      <c r="AT2429" s="65"/>
      <c r="AU2429" s="65"/>
      <c r="AV2429" s="65"/>
      <c r="AW2429" s="65"/>
      <c r="AX2429" s="65"/>
      <c r="AY2429" s="65"/>
      <c r="AZ2429" s="65" t="str">
        <f>IFERROR(IF(COUNTA(C2429,D2429,E2429)=3,DATE(E2429,MATCH(D2429,{"Jan";"Feb";"Mar";"Apr";"May";"Jun";"Jul";"Aug";"Sep";"Oct";"Nov";"Dec"},0),C2429),""),"")</f>
        <v/>
      </c>
      <c r="BD2429" s="65"/>
      <c r="BE2429" s="65"/>
      <c r="BF2429" s="65"/>
      <c r="BG2429" s="65"/>
      <c r="BH2429" s="65"/>
      <c r="BI2429" s="65"/>
      <c r="BK2429" s="65"/>
      <c r="BL2429" s="65"/>
      <c r="BM2429" s="65"/>
      <c r="BN2429" s="65"/>
      <c r="BO2429" s="65"/>
      <c r="BP2429" s="65"/>
      <c r="BQ2429" s="65"/>
      <c r="BR2429" s="65"/>
      <c r="BS2429" s="65"/>
      <c r="BT2429" s="65"/>
      <c r="BU2429" s="65"/>
      <c r="BV2429" s="65"/>
      <c r="BW2429" s="65"/>
      <c r="BX2429" s="65"/>
      <c r="BY2429" s="65"/>
      <c r="BZ2429" s="65"/>
      <c r="CA2429" s="65"/>
      <c r="CB2429" s="65"/>
    </row>
    <row r="2430" spans="1:80" ht="19.5" x14ac:dyDescent="0.4">
      <c r="A2430" s="50"/>
      <c r="B2430" s="53" t="s">
        <v>2495</v>
      </c>
      <c r="C2430" s="86" t="s">
        <v>572</v>
      </c>
      <c r="D2430" s="87"/>
      <c r="E2430" s="87"/>
      <c r="F2430" s="87"/>
      <c r="G2430" s="88"/>
      <c r="H2430" s="5"/>
      <c r="I2430" s="5"/>
      <c r="J2430" s="5"/>
      <c r="K2430" s="5"/>
      <c r="L2430" s="50"/>
      <c r="M2430" s="50"/>
      <c r="N2430" s="50"/>
      <c r="O2430" s="50"/>
      <c r="P2430" s="50"/>
      <c r="Q2430" s="5"/>
      <c r="R2430" s="65"/>
      <c r="AN2430" s="63" t="s">
        <v>5661</v>
      </c>
      <c r="AZ2430" s="37" t="str">
        <f>IFERROR(IF(COUNTA(C2430,D2430,E2430)=3,DATE(E2430,MATCH(D2430,{"Jan";"Feb";"Mar";"Apr";"May";"Jun";"Jul";"Aug";"Sep";"Oct";"Nov";"Dec"},0),C2430),""),"")</f>
        <v/>
      </c>
      <c r="CB2430" s="65"/>
    </row>
    <row r="2431" spans="1:80" x14ac:dyDescent="0.25">
      <c r="A2431" s="50"/>
      <c r="B2431" s="50"/>
      <c r="C2431" s="8" t="s">
        <v>2496</v>
      </c>
      <c r="D2431" s="50"/>
      <c r="E2431" s="50"/>
      <c r="F2431" s="50"/>
      <c r="G2431" s="12"/>
      <c r="H2431" s="5"/>
      <c r="I2431" s="5"/>
      <c r="J2431" s="5"/>
      <c r="K2431" s="5"/>
      <c r="L2431" s="50"/>
      <c r="M2431" s="50"/>
      <c r="N2431" s="50"/>
      <c r="O2431" s="50"/>
      <c r="P2431" s="50"/>
      <c r="Q2431" s="5"/>
      <c r="R2431" s="65"/>
      <c r="AN2431" s="63" t="s">
        <v>5662</v>
      </c>
      <c r="AZ2431" s="37" t="str">
        <f>IFERROR(IF(COUNTA(C2431,D2431,E2431)=3,DATE(E2431,MATCH(D2431,{"Jan";"Feb";"Mar";"Apr";"May";"Jun";"Jul";"Aug";"Sep";"Oct";"Nov";"Dec"},0),C2431),""),"")</f>
        <v/>
      </c>
      <c r="CB2431" s="65"/>
    </row>
    <row r="2432" spans="1:80" x14ac:dyDescent="0.25">
      <c r="A2432" s="50"/>
      <c r="B2432" s="5"/>
      <c r="C2432" s="14" t="s">
        <v>47</v>
      </c>
      <c r="D2432" s="14" t="s">
        <v>48</v>
      </c>
      <c r="E2432" s="14" t="s">
        <v>49</v>
      </c>
      <c r="F2432" s="50"/>
      <c r="G2432" s="50"/>
      <c r="H2432" s="12"/>
      <c r="I2432" s="5"/>
      <c r="J2432" s="5"/>
      <c r="K2432" s="5"/>
      <c r="L2432" s="50"/>
      <c r="M2432" s="50"/>
      <c r="N2432" s="50"/>
      <c r="O2432" s="50"/>
      <c r="P2432" s="50"/>
      <c r="Q2432" s="5"/>
      <c r="R2432" s="65"/>
      <c r="AN2432" s="63" t="s">
        <v>5663</v>
      </c>
      <c r="AZ2432" s="37" t="str">
        <f>IFERROR(IF(COUNTA(C2432,D2432,E2432)=3,DATE(E2432,MATCH(D2432,{"Jan";"Feb";"Mar";"Apr";"May";"Jun";"Jul";"Aug";"Sep";"Oct";"Nov";"Dec"},0),C2432),""),"")</f>
        <v/>
      </c>
      <c r="CB2432" s="65"/>
    </row>
    <row r="2433" spans="1:80" x14ac:dyDescent="0.25">
      <c r="A2433" s="50"/>
      <c r="B2433" s="13" t="s">
        <v>93</v>
      </c>
      <c r="C2433" s="32"/>
      <c r="D2433" s="32"/>
      <c r="E2433" s="32"/>
      <c r="F2433" s="89" t="s">
        <v>369</v>
      </c>
      <c r="G2433" s="77"/>
      <c r="H2433" s="77"/>
      <c r="I2433" s="77"/>
      <c r="J2433" s="77"/>
      <c r="K2433" s="77"/>
      <c r="L2433" s="77"/>
      <c r="M2433" s="77"/>
      <c r="N2433" s="77"/>
      <c r="O2433" s="50"/>
      <c r="P2433" s="50"/>
      <c r="Q2433" s="5"/>
      <c r="R2433" s="65"/>
      <c r="AN2433" s="63" t="s">
        <v>5664</v>
      </c>
      <c r="AZ2433" s="37" t="str">
        <f>IFERROR(IF(COUNTA(C2433,D2433,E2433)=3,DATE(E2433,MATCH(D2433,{"Jan";"Feb";"Mar";"Apr";"May";"Jun";"Jul";"Aug";"Sep";"Oct";"Nov";"Dec"},0),C2433),""),"")</f>
        <v/>
      </c>
      <c r="CB2433" s="65"/>
    </row>
    <row r="2434" spans="1:80" ht="19.5" x14ac:dyDescent="0.4">
      <c r="A2434" s="50"/>
      <c r="B2434" s="53"/>
      <c r="C2434" s="8" t="s">
        <v>2497</v>
      </c>
      <c r="D2434" s="8" t="s">
        <v>2498</v>
      </c>
      <c r="E2434" s="8" t="s">
        <v>2499</v>
      </c>
      <c r="F2434" s="50"/>
      <c r="G2434" s="50"/>
      <c r="H2434" s="12"/>
      <c r="I2434" s="5"/>
      <c r="J2434" s="5"/>
      <c r="K2434" s="5"/>
      <c r="L2434" s="50"/>
      <c r="M2434" s="50"/>
      <c r="N2434" s="50"/>
      <c r="O2434" s="50"/>
      <c r="P2434" s="50"/>
      <c r="Q2434" s="5"/>
      <c r="R2434" s="65"/>
      <c r="AN2434" s="63" t="s">
        <v>5665</v>
      </c>
      <c r="CB2434" s="65"/>
    </row>
    <row r="2435" spans="1:80" x14ac:dyDescent="0.25">
      <c r="A2435" s="50"/>
      <c r="B2435" s="5"/>
      <c r="C2435" s="7"/>
      <c r="D2435" s="7"/>
      <c r="E2435" s="7"/>
      <c r="F2435" s="7"/>
      <c r="G2435" s="5"/>
      <c r="H2435" s="12" t="s">
        <v>92</v>
      </c>
      <c r="I2435" s="5"/>
      <c r="J2435" s="5"/>
      <c r="K2435" s="5"/>
      <c r="L2435" s="50"/>
      <c r="M2435" s="5"/>
      <c r="N2435" s="5"/>
      <c r="O2435" s="5"/>
      <c r="P2435" s="5"/>
      <c r="Q2435" s="38"/>
      <c r="R2435" s="65"/>
      <c r="S2435" s="66"/>
      <c r="T2435" s="66"/>
      <c r="U2435" s="66"/>
      <c r="V2435" s="66"/>
      <c r="W2435" s="66"/>
      <c r="X2435" s="66"/>
      <c r="Y2435" s="66"/>
      <c r="Z2435" s="66"/>
      <c r="AA2435" s="66"/>
      <c r="AB2435" s="66"/>
      <c r="AC2435" s="66"/>
      <c r="AD2435" s="66"/>
      <c r="AE2435" s="66"/>
      <c r="AF2435" s="66"/>
      <c r="AG2435" s="66"/>
      <c r="AH2435" s="66"/>
      <c r="AI2435" s="66"/>
      <c r="AK2435" s="66"/>
      <c r="AL2435" s="66"/>
      <c r="AM2435" s="66"/>
      <c r="AN2435" s="63" t="s">
        <v>5666</v>
      </c>
      <c r="AO2435" s="66"/>
      <c r="AP2435" s="66"/>
      <c r="AQ2435" s="66"/>
      <c r="AR2435" s="66"/>
      <c r="AS2435" s="66"/>
      <c r="AT2435" s="66"/>
      <c r="AU2435" s="66"/>
      <c r="AV2435" s="66"/>
      <c r="AW2435" s="66"/>
      <c r="AX2435" s="66"/>
      <c r="AY2435" s="66"/>
      <c r="BA2435" s="66"/>
      <c r="BB2435" s="66"/>
      <c r="CB2435" s="65"/>
    </row>
    <row r="2436" spans="1:80" x14ac:dyDescent="0.25">
      <c r="A2436" s="50"/>
      <c r="B2436" s="5"/>
      <c r="C2436" s="7" t="s">
        <v>35</v>
      </c>
      <c r="D2436" s="7" t="s">
        <v>36</v>
      </c>
      <c r="E2436" s="7"/>
      <c r="F2436" s="7" t="s">
        <v>315</v>
      </c>
      <c r="G2436" s="5"/>
      <c r="H2436" s="7" t="s">
        <v>47</v>
      </c>
      <c r="I2436" s="7" t="s">
        <v>48</v>
      </c>
      <c r="J2436" s="7" t="s">
        <v>49</v>
      </c>
      <c r="K2436" s="5"/>
      <c r="L2436" s="50"/>
      <c r="M2436" s="5"/>
      <c r="N2436" s="5"/>
      <c r="O2436" s="5"/>
      <c r="P2436" s="5"/>
      <c r="Q2436" s="38"/>
      <c r="R2436" s="65"/>
      <c r="S2436" s="66"/>
      <c r="T2436" s="66"/>
      <c r="U2436" s="66"/>
      <c r="V2436" s="66"/>
      <c r="W2436" s="66"/>
      <c r="X2436" s="66"/>
      <c r="Y2436" s="66"/>
      <c r="Z2436" s="66"/>
      <c r="AA2436" s="66"/>
      <c r="AB2436" s="66"/>
      <c r="AC2436" s="66"/>
      <c r="AD2436" s="66"/>
      <c r="AE2436" s="66"/>
      <c r="AF2436" s="66"/>
      <c r="AG2436" s="66"/>
      <c r="AH2436" s="66"/>
      <c r="AI2436" s="66"/>
      <c r="AK2436" s="66"/>
      <c r="AL2436" s="66"/>
      <c r="AM2436" s="66"/>
      <c r="AN2436" s="63" t="s">
        <v>5667</v>
      </c>
      <c r="AO2436" s="66"/>
      <c r="AP2436" s="66"/>
      <c r="AQ2436" s="66"/>
      <c r="AR2436" s="66"/>
      <c r="AS2436" s="66"/>
      <c r="AT2436" s="66"/>
      <c r="AU2436" s="66"/>
      <c r="AV2436" s="66"/>
      <c r="AW2436" s="66"/>
      <c r="AX2436" s="66"/>
      <c r="AY2436" s="66"/>
      <c r="BA2436" s="66"/>
      <c r="BB2436" s="66"/>
      <c r="CB2436" s="65"/>
    </row>
    <row r="2437" spans="1:80" x14ac:dyDescent="0.25">
      <c r="A2437" s="50"/>
      <c r="B2437" s="39" t="str">
        <f xml:space="preserve"> C2430&amp;" Target Lesion (T1)"</f>
        <v>V16 Target Lesion (T1)</v>
      </c>
      <c r="C2437" s="16"/>
      <c r="D2437" s="15" t="s">
        <v>9</v>
      </c>
      <c r="E2437" s="5"/>
      <c r="F2437" s="17"/>
      <c r="G2437" s="5"/>
      <c r="H2437" s="32"/>
      <c r="I2437" s="32"/>
      <c r="J2437" s="32"/>
      <c r="K2437" s="5"/>
      <c r="L2437" s="50"/>
      <c r="M2437" s="50"/>
      <c r="N2437" s="50"/>
      <c r="O2437" s="50"/>
      <c r="P2437" s="50"/>
      <c r="Q2437" s="50"/>
      <c r="R2437" s="65"/>
      <c r="S2437" s="67"/>
      <c r="T2437" s="67"/>
      <c r="U2437" s="67"/>
      <c r="V2437" s="67"/>
      <c r="W2437" s="67"/>
      <c r="X2437" s="67"/>
      <c r="Y2437" s="67"/>
      <c r="Z2437" s="67"/>
      <c r="AA2437" s="67"/>
      <c r="AB2437" s="67"/>
      <c r="AC2437" s="67"/>
      <c r="AD2437" s="67"/>
      <c r="AE2437" s="67"/>
      <c r="AF2437" s="67"/>
      <c r="AG2437" s="67"/>
      <c r="AH2437" s="67"/>
      <c r="AI2437" s="67"/>
      <c r="AK2437" s="67"/>
      <c r="AL2437" s="67"/>
      <c r="AM2437" s="67"/>
      <c r="AN2437" s="63" t="s">
        <v>5668</v>
      </c>
      <c r="AO2437" s="67"/>
      <c r="AP2437" s="67"/>
      <c r="AQ2437" s="67"/>
      <c r="AR2437" s="67"/>
      <c r="AS2437" s="67"/>
      <c r="AT2437" s="67"/>
      <c r="AU2437" s="67"/>
      <c r="AV2437" s="67"/>
      <c r="AW2437" s="67"/>
      <c r="AX2437" s="67"/>
      <c r="AY2437" s="67"/>
      <c r="AZ2437" s="37" t="str">
        <f>IFERROR(IF(COUNTA(H2437,I2437,J2437)=3,DATE(J2437,MATCH(I2437,{"Jan";"Feb";"Mar";"Apr";"May";"Jun";"Jul";"Aug";"Sep";"Oct";"Nov";"Dec"},0),H2437),""),"")</f>
        <v/>
      </c>
      <c r="BA2437" s="67"/>
      <c r="BB2437" s="67"/>
      <c r="CB2437" s="65"/>
    </row>
    <row r="2438" spans="1:80" x14ac:dyDescent="0.25">
      <c r="A2438" s="50"/>
      <c r="B2438" s="8" t="s">
        <v>2500</v>
      </c>
      <c r="C2438" s="8" t="s">
        <v>2501</v>
      </c>
      <c r="D2438" s="8" t="s">
        <v>2502</v>
      </c>
      <c r="E2438" s="9"/>
      <c r="F2438" s="8" t="s">
        <v>2503</v>
      </c>
      <c r="G2438" s="9"/>
      <c r="H2438" s="8" t="s">
        <v>2504</v>
      </c>
      <c r="I2438" s="8" t="s">
        <v>2505</v>
      </c>
      <c r="J2438" s="8" t="s">
        <v>2506</v>
      </c>
      <c r="K2438" s="5"/>
      <c r="L2438" s="40"/>
      <c r="M2438" s="41"/>
      <c r="N2438" s="40"/>
      <c r="O2438" s="41"/>
      <c r="P2438" s="40"/>
      <c r="Q2438" s="38"/>
      <c r="R2438" s="65"/>
      <c r="S2438" s="66"/>
      <c r="T2438" s="66"/>
      <c r="U2438" s="66"/>
      <c r="V2438" s="66"/>
      <c r="W2438" s="66"/>
      <c r="X2438" s="66"/>
      <c r="Y2438" s="66"/>
      <c r="Z2438" s="66"/>
      <c r="AA2438" s="66"/>
      <c r="AB2438" s="66"/>
      <c r="AC2438" s="66"/>
      <c r="AD2438" s="66"/>
      <c r="AE2438" s="66"/>
      <c r="AF2438" s="66"/>
      <c r="AG2438" s="66"/>
      <c r="AH2438" s="66"/>
      <c r="AI2438" s="66"/>
      <c r="AK2438" s="66"/>
      <c r="AL2438" s="66"/>
      <c r="AM2438" s="66"/>
      <c r="AN2438" s="63" t="s">
        <v>5669</v>
      </c>
      <c r="AO2438" s="66"/>
      <c r="AP2438" s="66"/>
      <c r="AQ2438" s="66"/>
      <c r="AR2438" s="66"/>
      <c r="AS2438" s="66"/>
      <c r="AT2438" s="66"/>
      <c r="AU2438" s="66"/>
      <c r="AV2438" s="66"/>
      <c r="AW2438" s="66"/>
      <c r="AX2438" s="66"/>
      <c r="AY2438" s="66"/>
      <c r="AZ2438" s="37" t="str">
        <f>IFERROR(IF(COUNTA(H2438,I2438,J2438)=3,DATE(J2438,MATCH(I2438,{"Jan";"Feb";"Mar";"Apr";"May";"Jun";"Jul";"Aug";"Sep";"Oct";"Nov";"Dec"},0),H2438),""),"")</f>
        <v/>
      </c>
      <c r="BA2438" s="66"/>
      <c r="BB2438" s="66"/>
      <c r="CB2438" s="65"/>
    </row>
    <row r="2439" spans="1:80" x14ac:dyDescent="0.25">
      <c r="A2439" s="50"/>
      <c r="B2439" s="76" t="str">
        <f ca="1">BA2439&amp;BB2439&amp;BC2439&amp;BD2439&amp;BE2439&amp;BF2439&amp;BG2439&amp;BH2439&amp;BI2439&amp;BJ2439&amp;BK2439&amp;BL2439&amp;BM2439</f>
        <v/>
      </c>
      <c r="C2439" s="77"/>
      <c r="D2439" s="77"/>
      <c r="E2439" s="77"/>
      <c r="F2439" s="77"/>
      <c r="G2439" s="77"/>
      <c r="H2439" s="77"/>
      <c r="I2439" s="77"/>
      <c r="J2439" s="77"/>
      <c r="K2439" s="77"/>
      <c r="L2439" s="77"/>
      <c r="M2439" s="77"/>
      <c r="N2439" s="77"/>
      <c r="O2439" s="77"/>
      <c r="P2439" s="77"/>
      <c r="Q2439" s="5"/>
      <c r="R2439" s="65"/>
      <c r="AN2439" s="63" t="s">
        <v>5670</v>
      </c>
      <c r="AZ2439" s="37" t="str">
        <f>IFERROR(IF(COUNTA(H2439,I2439,J2439)=3,DATE(J2439,MATCH(I2439,{"Jan";"Feb";"Mar";"Apr";"May";"Jun";"Jul";"Aug";"Sep";"Oct";"Nov";"Dec"},0),H2439),""),"")</f>
        <v/>
      </c>
      <c r="BA2439" s="37" t="str">
        <f>IF(AND(C2433="",H2437="",C2437&lt;&gt;""),"Please enter a complete visit or assessment date.  ","")</f>
        <v/>
      </c>
      <c r="BB2439" s="37" t="str">
        <f>IF(C2437="","",IF(AND(COUNTA(C2433,D2433,E2433)&gt;1,COUNTA(C2433,D2433,E2433)&lt;3),"Please enter a complete visit date.  ",IF(COUNTA(C2433,D2433,E2433)=0,"",IF(COUNTIF(AN$2:AN$7306,C2433&amp;D2433&amp;E2433)&gt;0,"","Enter a valid visit date.  "))))</f>
        <v/>
      </c>
      <c r="BC2439" s="37" t="str">
        <f>IF(AND(COUNTA(H2437,I2437,J2437)&gt;1,COUNTA(H2437,I2437,J2437)&lt;3),"Please enter a complete assessment date.  ",IF(COUNTA(H2437,I2437,J2437)=0,"",IF(COUNTIF(AN$2:AN$7306,H2437&amp;I2437&amp;J2437)&gt;0,"","Enter a valid assessment date.  ")))</f>
        <v/>
      </c>
      <c r="BD2439" s="37" t="str">
        <f>IF(AND(C2437="",H2437&amp;I2437&amp;H2437&amp;J2437&lt;&gt;""),"Information on this lesion exists, but no evaluation result is entered.  ","")</f>
        <v/>
      </c>
      <c r="BE2439" s="37" t="str">
        <f ca="1">IF(C2437="","",IF(AZ2433="","",IF(AZ2433&gt;NOW(),"Visit date is in the future.  ","")))</f>
        <v/>
      </c>
      <c r="BF2439" s="37" t="str">
        <f t="shared" ref="BF2439" ca="1" si="1187">IF(AZ2437&lt;&gt;"",IF(AZ2437&gt;NOW(),"Assessment date is in the future.  ",""),"")</f>
        <v/>
      </c>
      <c r="BG2439" s="37" t="str">
        <f>IF(AND(C2437&lt;&gt;"",F2437&lt;&gt;""),"The result cannot be provided if indicated as Not Done.  ","")</f>
        <v/>
      </c>
      <c r="BH2439" s="37" t="str">
        <f>IF(AZ2433="","",IF(AZ2433&lt;=AZ2427,"Visit date is not after visit or assessment dates in the prior visit.  ",""))</f>
        <v/>
      </c>
      <c r="BI2439" s="37" t="str">
        <f>IF(AZ2437&lt;&gt;"",IF(AZ2437&lt;=AZ2427,"Assessment date is not after visit or assessment dates in the prior visit.  ",""),"")</f>
        <v/>
      </c>
      <c r="BJ2439" s="37" t="str">
        <f>IF(AND(C2430="",OR(C2437&lt;&gt;"",F2437&lt;&gt;"")),"The Visit ID is missing.  ","")</f>
        <v/>
      </c>
      <c r="BK2439" s="37" t="str">
        <f>IF(AND(OR(C2437&lt;&gt;"",F2437&lt;&gt;""),C$19=""),"No V0 lesion information exists for this same lesion (if you are adding a NEW lesion, go to New Lesion section).  ","")</f>
        <v/>
      </c>
      <c r="BL2439" s="37" t="str">
        <f>IF(AND(C2437&lt;&gt;"",D2437=""),"Select a Unit.  ","")</f>
        <v/>
      </c>
      <c r="BM2439" s="37" t="str">
        <f>IF(AND(C2437&lt;&gt;"",COUNTIF(AJ$2:AJ$21,C2430)&gt;1),"Visit ID already used.  ","")</f>
        <v/>
      </c>
      <c r="CA2439" s="37" t="e">
        <f ca="1">IF(BA2439&amp;BB2439&amp;BC2439&amp;BD2439&amp;BE2439&amp;BF2439&amp;BG2439&amp;BH2439&amp;BI2439&amp;BJ2439&amp;BK2439&amp;BL2439&amp;BM2439&amp;BN2439&amp;BO2439&amp;BP2439&amp;BQ2439&amp;BR2439&amp;BS2439&amp;BT2439&amp;BU2439&amp;#REF!&amp;BW2439&amp;BX2439&amp;BY2439&amp;BZ2439&lt;&gt;"","V16Issue","V16Clean")</f>
        <v>#REF!</v>
      </c>
      <c r="CB2439" s="65"/>
    </row>
    <row r="2440" spans="1:80" x14ac:dyDescent="0.25">
      <c r="A2440" s="50"/>
      <c r="B2440" s="77"/>
      <c r="C2440" s="77"/>
      <c r="D2440" s="77"/>
      <c r="E2440" s="77"/>
      <c r="F2440" s="77"/>
      <c r="G2440" s="77"/>
      <c r="H2440" s="77"/>
      <c r="I2440" s="77"/>
      <c r="J2440" s="77"/>
      <c r="K2440" s="77"/>
      <c r="L2440" s="77"/>
      <c r="M2440" s="77"/>
      <c r="N2440" s="77"/>
      <c r="O2440" s="77"/>
      <c r="P2440" s="77"/>
      <c r="Q2440" s="5"/>
      <c r="R2440" s="65"/>
      <c r="AN2440" s="63" t="s">
        <v>5671</v>
      </c>
      <c r="AZ2440" s="37" t="str">
        <f>IFERROR(IF(COUNTA(H2440,I2440,J2440)=3,DATE(J2440,MATCH(I2440,{"Jan";"Feb";"Mar";"Apr";"May";"Jun";"Jul";"Aug";"Sep";"Oct";"Nov";"Dec"},0),H2440),""),"")</f>
        <v/>
      </c>
      <c r="CB2440" s="65"/>
    </row>
    <row r="2441" spans="1:80" x14ac:dyDescent="0.25">
      <c r="A2441" s="50"/>
      <c r="B2441" s="5"/>
      <c r="C2441" s="7"/>
      <c r="D2441" s="7"/>
      <c r="E2441" s="7"/>
      <c r="F2441" s="7"/>
      <c r="G2441" s="5"/>
      <c r="H2441" s="12" t="s">
        <v>92</v>
      </c>
      <c r="I2441" s="5"/>
      <c r="J2441" s="5"/>
      <c r="K2441" s="5"/>
      <c r="L2441" s="50"/>
      <c r="M2441" s="5"/>
      <c r="N2441" s="5"/>
      <c r="O2441" s="5"/>
      <c r="P2441" s="5"/>
      <c r="Q2441" s="5"/>
      <c r="R2441" s="65"/>
      <c r="AN2441" s="63" t="s">
        <v>5672</v>
      </c>
      <c r="AZ2441" s="37" t="str">
        <f>IFERROR(IF(COUNTA(H2441,I2441,J2441)=3,DATE(J2441,MATCH(I2441,{"Jan";"Feb";"Mar";"Apr";"May";"Jun";"Jul";"Aug";"Sep";"Oct";"Nov";"Dec"},0),H2441),""),"")</f>
        <v/>
      </c>
      <c r="CB2441" s="65"/>
    </row>
    <row r="2442" spans="1:80" x14ac:dyDescent="0.25">
      <c r="A2442" s="50"/>
      <c r="B2442" s="5"/>
      <c r="C2442" s="7" t="s">
        <v>35</v>
      </c>
      <c r="D2442" s="7" t="s">
        <v>36</v>
      </c>
      <c r="E2442" s="7"/>
      <c r="F2442" s="7" t="s">
        <v>315</v>
      </c>
      <c r="G2442" s="5"/>
      <c r="H2442" s="7" t="s">
        <v>47</v>
      </c>
      <c r="I2442" s="7" t="s">
        <v>48</v>
      </c>
      <c r="J2442" s="7" t="s">
        <v>49</v>
      </c>
      <c r="K2442" s="5"/>
      <c r="L2442" s="50"/>
      <c r="M2442" s="5"/>
      <c r="N2442" s="5"/>
      <c r="O2442" s="5"/>
      <c r="P2442" s="5"/>
      <c r="Q2442" s="5"/>
      <c r="R2442" s="65"/>
      <c r="AN2442" s="63" t="s">
        <v>5673</v>
      </c>
      <c r="AZ2442" s="37" t="str">
        <f>IFERROR(IF(COUNTA(H2442,I2442,J2442)=3,DATE(J2442,MATCH(I2442,{"Jan";"Feb";"Mar";"Apr";"May";"Jun";"Jul";"Aug";"Sep";"Oct";"Nov";"Dec"},0),H2442),""),"")</f>
        <v/>
      </c>
      <c r="CB2442" s="65"/>
    </row>
    <row r="2443" spans="1:80" x14ac:dyDescent="0.25">
      <c r="A2443" s="50"/>
      <c r="B2443" s="39" t="str">
        <f xml:space="preserve"> C2430&amp;" Target Lesion (T2)"</f>
        <v>V16 Target Lesion (T2)</v>
      </c>
      <c r="C2443" s="16"/>
      <c r="D2443" s="15" t="s">
        <v>9</v>
      </c>
      <c r="E2443" s="5"/>
      <c r="F2443" s="17"/>
      <c r="G2443" s="5"/>
      <c r="H2443" s="32"/>
      <c r="I2443" s="32"/>
      <c r="J2443" s="32"/>
      <c r="K2443" s="5"/>
      <c r="L2443" s="50"/>
      <c r="M2443" s="50"/>
      <c r="N2443" s="50"/>
      <c r="O2443" s="50"/>
      <c r="P2443" s="50"/>
      <c r="Q2443" s="5"/>
      <c r="R2443" s="65"/>
      <c r="AN2443" s="63" t="s">
        <v>5674</v>
      </c>
      <c r="AZ2443" s="37" t="str">
        <f>IFERROR(IF(COUNTA(H2443,I2443,J2443)=3,DATE(J2443,MATCH(I2443,{"Jan";"Feb";"Mar";"Apr";"May";"Jun";"Jul";"Aug";"Sep";"Oct";"Nov";"Dec"},0),H2443),""),"")</f>
        <v/>
      </c>
      <c r="CB2443" s="65"/>
    </row>
    <row r="2444" spans="1:80" x14ac:dyDescent="0.25">
      <c r="A2444" s="50"/>
      <c r="B2444" s="8" t="s">
        <v>2507</v>
      </c>
      <c r="C2444" s="8" t="s">
        <v>2508</v>
      </c>
      <c r="D2444" s="8" t="s">
        <v>2509</v>
      </c>
      <c r="E2444" s="9"/>
      <c r="F2444" s="8" t="s">
        <v>2510</v>
      </c>
      <c r="G2444" s="9"/>
      <c r="H2444" s="8" t="s">
        <v>2511</v>
      </c>
      <c r="I2444" s="8" t="s">
        <v>2512</v>
      </c>
      <c r="J2444" s="8" t="s">
        <v>2513</v>
      </c>
      <c r="K2444" s="5"/>
      <c r="L2444" s="40"/>
      <c r="M2444" s="41"/>
      <c r="N2444" s="40"/>
      <c r="O2444" s="41"/>
      <c r="P2444" s="40"/>
      <c r="Q2444" s="5"/>
      <c r="R2444" s="65"/>
      <c r="AN2444" s="63" t="s">
        <v>5675</v>
      </c>
      <c r="AZ2444" s="37" t="str">
        <f>IFERROR(IF(COUNTA(H2444,I2444,J2444)=3,DATE(J2444,MATCH(I2444,{"Jan";"Feb";"Mar";"Apr";"May";"Jun";"Jul";"Aug";"Sep";"Oct";"Nov";"Dec"},0),H2444),""),"")</f>
        <v/>
      </c>
      <c r="CB2444" s="65"/>
    </row>
    <row r="2445" spans="1:80" x14ac:dyDescent="0.25">
      <c r="A2445" s="50"/>
      <c r="B2445" s="76" t="str">
        <f ca="1">BA2445&amp;BB2445&amp;BC2445&amp;BD2445&amp;BE2445&amp;BF2445&amp;BG2445&amp;BH2445&amp;BI2445&amp;BJ2445&amp;BK2445&amp;BL2445&amp;BM2445</f>
        <v/>
      </c>
      <c r="C2445" s="77"/>
      <c r="D2445" s="77"/>
      <c r="E2445" s="77"/>
      <c r="F2445" s="77"/>
      <c r="G2445" s="77"/>
      <c r="H2445" s="77"/>
      <c r="I2445" s="77"/>
      <c r="J2445" s="77"/>
      <c r="K2445" s="77"/>
      <c r="L2445" s="77"/>
      <c r="M2445" s="77"/>
      <c r="N2445" s="77"/>
      <c r="O2445" s="77"/>
      <c r="P2445" s="77"/>
      <c r="Q2445" s="5"/>
      <c r="R2445" s="65"/>
      <c r="AN2445" s="63" t="s">
        <v>5676</v>
      </c>
      <c r="AZ2445" s="37" t="str">
        <f>IFERROR(IF(COUNTA(H2445,I2445,J2445)=3,DATE(J2445,MATCH(I2445,{"Jan";"Feb";"Mar";"Apr";"May";"Jun";"Jul";"Aug";"Sep";"Oct";"Nov";"Dec"},0),H2445),""),"")</f>
        <v/>
      </c>
      <c r="BA2445" s="37" t="str">
        <f>IF(AND(C2433="",H2443="",C2443&lt;&gt;""),"Please enter a complete visit or assessment date.  ","")</f>
        <v/>
      </c>
      <c r="BB2445" s="37" t="str">
        <f>IF(C2443="","",IF(AND(COUNTA(C2433,D2433,E2433)&gt;1,COUNTA(C2433,D2433,E2433)&lt;3),"Please enter a complete visit date.  ",IF(COUNTA(C2433,D2433,E2433)=0,"",IF(COUNTIF(AN$2:AN$7306,C2433&amp;D2433&amp;E2433)&gt;0,"","Enter a valid visit date.  "))))</f>
        <v/>
      </c>
      <c r="BC2445" s="37" t="str">
        <f>IF(AND(COUNTA(H2443,I2443,J2443)&gt;1,COUNTA(H2443,I2443,J2443)&lt;3),"Please enter a complete assessment date.  ",IF(COUNTA(H2443,I2443,J2443)=0,"",IF(COUNTIF(AN$2:AN$7306,H2443&amp;I2443&amp;J2443)&gt;0,"","Enter a valid assessment date.  ")))</f>
        <v/>
      </c>
      <c r="BD2445" s="37" t="str">
        <f t="shared" ref="BD2445" si="1188">IF(AND(C2443="",H2443&amp;I2443&amp;H2443&amp;J2443&lt;&gt;""),"Information on this lesion exists, but no evaluation result is entered.  ","")</f>
        <v/>
      </c>
      <c r="BE2445" s="37" t="str">
        <f ca="1">IF(C2443="","",IF(AZ2433="","",IF(AZ2433&gt;NOW(),"Visit date is in the future.  ","")))</f>
        <v/>
      </c>
      <c r="BF2445" s="37" t="str">
        <f t="shared" ref="BF2445" ca="1" si="1189">IF(AZ2443&lt;&gt;"",IF(AZ2443&gt;NOW(),"Assessment date is in the future.  ",""),"")</f>
        <v/>
      </c>
      <c r="BG2445" s="37" t="str">
        <f t="shared" ref="BG2445" si="1190">IF(AND(C2443&lt;&gt;"",F2443&lt;&gt;""),"The result cannot be provided if indicated as Not Done.  ","")</f>
        <v/>
      </c>
      <c r="BH2445" s="37" t="str">
        <f>IF(AZ2433="","",IF(AZ2433&lt;=AZ2427,"Visit date is not after visit or assessment dates in the prior visit.  ",""))</f>
        <v/>
      </c>
      <c r="BI2445" s="37" t="str">
        <f>IF(AZ2443&lt;&gt;"",IF(AZ2443&lt;=AZ2427,"Assessment date is not after visit or assessment dates in the prior visit.  ",""),"")</f>
        <v/>
      </c>
      <c r="BJ2445" s="37" t="str">
        <f>IF(AND(C2430="",OR(C2443&lt;&gt;"",F2443&lt;&gt;"")),"The Visit ID is missing.  ","")</f>
        <v/>
      </c>
      <c r="BK2445" s="37" t="str">
        <f>IF(AND(OR(C2443&lt;&gt;"",F2443&lt;&gt;""),C$25=""),"No V0 lesion information exists for this same lesion (if you are adding a NEW lesion, go to New Lesion section).  ","")</f>
        <v/>
      </c>
      <c r="BL2445" s="37" t="str">
        <f t="shared" ref="BL2445" si="1191">IF(AND(C2443&lt;&gt;"",D2443=""),"Select a Unit.  ","")</f>
        <v/>
      </c>
      <c r="BM2445" s="37" t="str">
        <f>IF(AND(C2443&lt;&gt;"",COUNTIF(AJ$2:AJ$21,C2430)&gt;1),"Visit ID already used.  ","")</f>
        <v/>
      </c>
      <c r="CA2445" s="37" t="e">
        <f ca="1">IF(BA2445&amp;BB2445&amp;BC2445&amp;BD2445&amp;BE2445&amp;BF2445&amp;BG2445&amp;BH2445&amp;BI2445&amp;BJ2445&amp;BK2445&amp;BL2445&amp;BM2445&amp;BN2445&amp;BO2445&amp;BP2445&amp;BQ2445&amp;BR2445&amp;BS2445&amp;BT2445&amp;BU2445&amp;#REF!&amp;BW2445&amp;BX2445&amp;BY2445&amp;BZ2445&lt;&gt;"","V16Issue","V16Clean")</f>
        <v>#REF!</v>
      </c>
      <c r="CB2445" s="65"/>
    </row>
    <row r="2446" spans="1:80" x14ac:dyDescent="0.25">
      <c r="A2446" s="50"/>
      <c r="B2446" s="77"/>
      <c r="C2446" s="77"/>
      <c r="D2446" s="77"/>
      <c r="E2446" s="77"/>
      <c r="F2446" s="77"/>
      <c r="G2446" s="77"/>
      <c r="H2446" s="77"/>
      <c r="I2446" s="77"/>
      <c r="J2446" s="77"/>
      <c r="K2446" s="77"/>
      <c r="L2446" s="77"/>
      <c r="M2446" s="77"/>
      <c r="N2446" s="77"/>
      <c r="O2446" s="77"/>
      <c r="P2446" s="77"/>
      <c r="Q2446" s="5"/>
      <c r="R2446" s="65"/>
      <c r="AN2446" s="63" t="s">
        <v>5677</v>
      </c>
      <c r="AZ2446" s="37" t="str">
        <f>IFERROR(IF(COUNTA(H2446,I2446,J2446)=3,DATE(J2446,MATCH(I2446,{"Jan";"Feb";"Mar";"Apr";"May";"Jun";"Jul";"Aug";"Sep";"Oct";"Nov";"Dec"},0),H2446),""),"")</f>
        <v/>
      </c>
      <c r="CB2446" s="65"/>
    </row>
    <row r="2447" spans="1:80" x14ac:dyDescent="0.25">
      <c r="A2447" s="50"/>
      <c r="B2447" s="5"/>
      <c r="C2447" s="7"/>
      <c r="D2447" s="7"/>
      <c r="E2447" s="7"/>
      <c r="F2447" s="7"/>
      <c r="G2447" s="5"/>
      <c r="H2447" s="12" t="s">
        <v>92</v>
      </c>
      <c r="I2447" s="5"/>
      <c r="J2447" s="5"/>
      <c r="K2447" s="5"/>
      <c r="L2447" s="50"/>
      <c r="M2447" s="5"/>
      <c r="N2447" s="5"/>
      <c r="O2447" s="5"/>
      <c r="P2447" s="5"/>
      <c r="Q2447" s="5"/>
      <c r="R2447" s="65"/>
      <c r="AN2447" s="63" t="s">
        <v>5678</v>
      </c>
      <c r="AZ2447" s="37" t="str">
        <f>IFERROR(IF(COUNTA(H2447,I2447,J2447)=3,DATE(J2447,MATCH(I2447,{"Jan";"Feb";"Mar";"Apr";"May";"Jun";"Jul";"Aug";"Sep";"Oct";"Nov";"Dec"},0),H2447),""),"")</f>
        <v/>
      </c>
      <c r="CB2447" s="65"/>
    </row>
    <row r="2448" spans="1:80" x14ac:dyDescent="0.25">
      <c r="A2448" s="50"/>
      <c r="B2448" s="5"/>
      <c r="C2448" s="7" t="s">
        <v>35</v>
      </c>
      <c r="D2448" s="7" t="s">
        <v>36</v>
      </c>
      <c r="E2448" s="7"/>
      <c r="F2448" s="7" t="s">
        <v>315</v>
      </c>
      <c r="G2448" s="5"/>
      <c r="H2448" s="7" t="s">
        <v>47</v>
      </c>
      <c r="I2448" s="7" t="s">
        <v>48</v>
      </c>
      <c r="J2448" s="7" t="s">
        <v>49</v>
      </c>
      <c r="K2448" s="5"/>
      <c r="L2448" s="50"/>
      <c r="M2448" s="5"/>
      <c r="N2448" s="5"/>
      <c r="O2448" s="5"/>
      <c r="P2448" s="5"/>
      <c r="Q2448" s="5"/>
      <c r="R2448" s="65"/>
      <c r="AN2448" s="63" t="s">
        <v>5679</v>
      </c>
      <c r="AZ2448" s="37" t="str">
        <f>IFERROR(IF(COUNTA(H2448,I2448,J2448)=3,DATE(J2448,MATCH(I2448,{"Jan";"Feb";"Mar";"Apr";"May";"Jun";"Jul";"Aug";"Sep";"Oct";"Nov";"Dec"},0),H2448),""),"")</f>
        <v/>
      </c>
      <c r="CB2448" s="65"/>
    </row>
    <row r="2449" spans="1:80" x14ac:dyDescent="0.25">
      <c r="A2449" s="50"/>
      <c r="B2449" s="39" t="str">
        <f xml:space="preserve"> C2430&amp;"  Target Lesion (T3)"</f>
        <v>V16  Target Lesion (T3)</v>
      </c>
      <c r="C2449" s="16"/>
      <c r="D2449" s="15" t="s">
        <v>9</v>
      </c>
      <c r="E2449" s="5"/>
      <c r="F2449" s="17"/>
      <c r="G2449" s="5"/>
      <c r="H2449" s="32"/>
      <c r="I2449" s="32"/>
      <c r="J2449" s="32"/>
      <c r="K2449" s="5"/>
      <c r="L2449" s="50"/>
      <c r="M2449" s="50"/>
      <c r="N2449" s="50"/>
      <c r="O2449" s="50"/>
      <c r="P2449" s="50"/>
      <c r="Q2449" s="5"/>
      <c r="R2449" s="65"/>
      <c r="AN2449" s="63" t="s">
        <v>5680</v>
      </c>
      <c r="AZ2449" s="37" t="str">
        <f>IFERROR(IF(COUNTA(H2449,I2449,J2449)=3,DATE(J2449,MATCH(I2449,{"Jan";"Feb";"Mar";"Apr";"May";"Jun";"Jul";"Aug";"Sep";"Oct";"Nov";"Dec"},0),H2449),""),"")</f>
        <v/>
      </c>
      <c r="CB2449" s="65"/>
    </row>
    <row r="2450" spans="1:80" x14ac:dyDescent="0.25">
      <c r="A2450" s="50"/>
      <c r="B2450" s="8" t="s">
        <v>2514</v>
      </c>
      <c r="C2450" s="8" t="s">
        <v>2515</v>
      </c>
      <c r="D2450" s="8" t="s">
        <v>2516</v>
      </c>
      <c r="E2450" s="9"/>
      <c r="F2450" s="8" t="s">
        <v>2517</v>
      </c>
      <c r="G2450" s="9"/>
      <c r="H2450" s="8" t="s">
        <v>2518</v>
      </c>
      <c r="I2450" s="8" t="s">
        <v>2519</v>
      </c>
      <c r="J2450" s="8" t="s">
        <v>2520</v>
      </c>
      <c r="K2450" s="5"/>
      <c r="L2450" s="40"/>
      <c r="M2450" s="41"/>
      <c r="N2450" s="40"/>
      <c r="O2450" s="41"/>
      <c r="P2450" s="40"/>
      <c r="Q2450" s="5"/>
      <c r="R2450" s="65"/>
      <c r="AN2450" s="63" t="s">
        <v>5681</v>
      </c>
      <c r="AZ2450" s="37" t="str">
        <f>IFERROR(IF(COUNTA(H2450,I2450,J2450)=3,DATE(J2450,MATCH(I2450,{"Jan";"Feb";"Mar";"Apr";"May";"Jun";"Jul";"Aug";"Sep";"Oct";"Nov";"Dec"},0),H2450),""),"")</f>
        <v/>
      </c>
      <c r="CB2450" s="65"/>
    </row>
    <row r="2451" spans="1:80" x14ac:dyDescent="0.25">
      <c r="A2451" s="50"/>
      <c r="B2451" s="76" t="str">
        <f ca="1">BA2451&amp;BB2451&amp;BC2451&amp;BD2451&amp;BE2451&amp;BF2451&amp;BG2451&amp;BH2451&amp;BI2451&amp;BJ2451&amp;BK2451&amp;BL2451&amp;BM2451</f>
        <v/>
      </c>
      <c r="C2451" s="77"/>
      <c r="D2451" s="77"/>
      <c r="E2451" s="77"/>
      <c r="F2451" s="77"/>
      <c r="G2451" s="77"/>
      <c r="H2451" s="77"/>
      <c r="I2451" s="77"/>
      <c r="J2451" s="77"/>
      <c r="K2451" s="77"/>
      <c r="L2451" s="77"/>
      <c r="M2451" s="77"/>
      <c r="N2451" s="77"/>
      <c r="O2451" s="77"/>
      <c r="P2451" s="77"/>
      <c r="Q2451" s="5"/>
      <c r="R2451" s="65"/>
      <c r="AN2451" s="63" t="s">
        <v>5682</v>
      </c>
      <c r="AZ2451" s="37" t="str">
        <f>IFERROR(IF(COUNTA(H2451,I2451,J2451)=3,DATE(J2451,MATCH(I2451,{"Jan";"Feb";"Mar";"Apr";"May";"Jun";"Jul";"Aug";"Sep";"Oct";"Nov";"Dec"},0),H2451),""),"")</f>
        <v/>
      </c>
      <c r="BA2451" s="37" t="str">
        <f>IF(AND(C2433="",H2449="",C2449&lt;&gt;""),"Please enter a complete visit or assessment date.  ","")</f>
        <v/>
      </c>
      <c r="BB2451" s="37" t="str">
        <f>IF(C2449="","",IF(AND(COUNTA(C2433,D2433,E2433)&gt;1,COUNTA(C2433,D2433,E2433)&lt;3),"Please enter a complete visit date.  ",IF(COUNTA(C2433,D2433,E2433)=0,"",IF(COUNTIF(AN$2:AN$7306,C2433&amp;D2433&amp;E2433)&gt;0,"","Enter a valid visit date.  "))))</f>
        <v/>
      </c>
      <c r="BC2451" s="37" t="str">
        <f>IF(AND(COUNTA(H2449,I2449,J2449)&gt;1,COUNTA(H2449,I2449,J2449)&lt;3),"Please enter a complete assessment date.  ",IF(COUNTA(H2449,I2449,J2449)=0,"",IF(COUNTIF(AN$2:AN$7306,H2449&amp;I2449&amp;J2449)&gt;0,"","Enter a valid assessment date.  ")))</f>
        <v/>
      </c>
      <c r="BD2451" s="37" t="str">
        <f t="shared" ref="BD2451" si="1192">IF(AND(C2449="",H2449&amp;I2449&amp;H2449&amp;J2449&lt;&gt;""),"Information on this lesion exists, but no evaluation result is entered.  ","")</f>
        <v/>
      </c>
      <c r="BE2451" s="37" t="str">
        <f ca="1">IF(C2449="","",IF(AZ2433="","",IF(AZ2433&gt;NOW(),"Visit date is in the future.  ","")))</f>
        <v/>
      </c>
      <c r="BF2451" s="37" t="str">
        <f t="shared" ref="BF2451" ca="1" si="1193">IF(AZ2449&lt;&gt;"",IF(AZ2449&gt;NOW(),"Assessment date is in the future.  ",""),"")</f>
        <v/>
      </c>
      <c r="BG2451" s="37" t="str">
        <f t="shared" ref="BG2451" si="1194">IF(AND(C2449&lt;&gt;"",F2449&lt;&gt;""),"The result cannot be provided if indicated as Not Done.  ","")</f>
        <v/>
      </c>
      <c r="BH2451" s="37" t="str">
        <f>IF(AZ2433="","",IF(AZ2433&lt;=AZ2427,"Visit date is not after visit or assessment dates in the prior visit.  ",""))</f>
        <v/>
      </c>
      <c r="BI2451" s="37" t="str">
        <f>IF(AZ2449&lt;&gt;"",IF(AZ2449&lt;=AZ2427,"Assessment date is not after visit or assessment dates in the prior visit.  ",""),"")</f>
        <v/>
      </c>
      <c r="BJ2451" s="37" t="str">
        <f>IF(AND(C2430="",OR(C2449&lt;&gt;"",F2449&lt;&gt;"")),"The Visit ID is missing.  ","")</f>
        <v/>
      </c>
      <c r="BK2451" s="37" t="str">
        <f>IF(AND(OR(C2449&lt;&gt;"",F2449&lt;&gt;""),C$31=""),"No V0 lesion information exists for this same lesion (if you are adding a NEW lesion, go to New Lesion section).  ","")</f>
        <v/>
      </c>
      <c r="BL2451" s="37" t="str">
        <f t="shared" ref="BL2451" si="1195">IF(AND(C2449&lt;&gt;"",D2449=""),"Select a Unit.  ","")</f>
        <v/>
      </c>
      <c r="BM2451" s="37" t="str">
        <f>IF(AND(C2449&lt;&gt;"",COUNTIF(AJ$2:AJ$21,C2430)&gt;1),"Visit ID already used.  ","")</f>
        <v/>
      </c>
      <c r="CA2451" s="37" t="e">
        <f ca="1">IF(BA2451&amp;BB2451&amp;BC2451&amp;BD2451&amp;BE2451&amp;BF2451&amp;BG2451&amp;BH2451&amp;BI2451&amp;BJ2451&amp;BK2451&amp;BL2451&amp;BM2451&amp;BN2451&amp;BO2451&amp;BP2451&amp;BQ2451&amp;BR2451&amp;BS2451&amp;BT2451&amp;BU2451&amp;#REF!&amp;BW2451&amp;BX2451&amp;BY2451&amp;BZ2451&lt;&gt;"","V16Issue","V16Clean")</f>
        <v>#REF!</v>
      </c>
      <c r="CB2451" s="65"/>
    </row>
    <row r="2452" spans="1:80" x14ac:dyDescent="0.25">
      <c r="A2452" s="50"/>
      <c r="B2452" s="77"/>
      <c r="C2452" s="77"/>
      <c r="D2452" s="77"/>
      <c r="E2452" s="77"/>
      <c r="F2452" s="77"/>
      <c r="G2452" s="77"/>
      <c r="H2452" s="77"/>
      <c r="I2452" s="77"/>
      <c r="J2452" s="77"/>
      <c r="K2452" s="77"/>
      <c r="L2452" s="77"/>
      <c r="M2452" s="77"/>
      <c r="N2452" s="77"/>
      <c r="O2452" s="77"/>
      <c r="P2452" s="77"/>
      <c r="Q2452" s="5"/>
      <c r="R2452" s="65"/>
      <c r="AN2452" s="63" t="s">
        <v>5683</v>
      </c>
      <c r="AZ2452" s="37" t="str">
        <f>IFERROR(IF(COUNTA(H2452,I2452,J2452)=3,DATE(J2452,MATCH(I2452,{"Jan";"Feb";"Mar";"Apr";"May";"Jun";"Jul";"Aug";"Sep";"Oct";"Nov";"Dec"},0),H2452),""),"")</f>
        <v/>
      </c>
      <c r="CB2452" s="65"/>
    </row>
    <row r="2453" spans="1:80" x14ac:dyDescent="0.25">
      <c r="A2453" s="50"/>
      <c r="B2453" s="5"/>
      <c r="C2453" s="7"/>
      <c r="D2453" s="7"/>
      <c r="E2453" s="7"/>
      <c r="F2453" s="7"/>
      <c r="G2453" s="5"/>
      <c r="H2453" s="12" t="s">
        <v>92</v>
      </c>
      <c r="I2453" s="5"/>
      <c r="J2453" s="5"/>
      <c r="K2453" s="5"/>
      <c r="L2453" s="50"/>
      <c r="M2453" s="5"/>
      <c r="N2453" s="5"/>
      <c r="O2453" s="5"/>
      <c r="P2453" s="5"/>
      <c r="Q2453" s="5"/>
      <c r="R2453" s="65"/>
      <c r="AN2453" s="63" t="s">
        <v>5684</v>
      </c>
      <c r="AZ2453" s="37" t="str">
        <f>IFERROR(IF(COUNTA(H2453,I2453,J2453)=3,DATE(J2453,MATCH(I2453,{"Jan";"Feb";"Mar";"Apr";"May";"Jun";"Jul";"Aug";"Sep";"Oct";"Nov";"Dec"},0),H2453),""),"")</f>
        <v/>
      </c>
      <c r="CB2453" s="65"/>
    </row>
    <row r="2454" spans="1:80" x14ac:dyDescent="0.25">
      <c r="A2454" s="50"/>
      <c r="B2454" s="5"/>
      <c r="C2454" s="7" t="s">
        <v>35</v>
      </c>
      <c r="D2454" s="7" t="s">
        <v>36</v>
      </c>
      <c r="E2454" s="7"/>
      <c r="F2454" s="7" t="s">
        <v>315</v>
      </c>
      <c r="G2454" s="5"/>
      <c r="H2454" s="7" t="s">
        <v>47</v>
      </c>
      <c r="I2454" s="7" t="s">
        <v>48</v>
      </c>
      <c r="J2454" s="7" t="s">
        <v>49</v>
      </c>
      <c r="K2454" s="5"/>
      <c r="L2454" s="50"/>
      <c r="M2454" s="5"/>
      <c r="N2454" s="5"/>
      <c r="O2454" s="5"/>
      <c r="P2454" s="5"/>
      <c r="Q2454" s="5"/>
      <c r="R2454" s="65"/>
      <c r="AN2454" s="63" t="s">
        <v>5685</v>
      </c>
      <c r="AZ2454" s="37" t="str">
        <f>IFERROR(IF(COUNTA(H2454,I2454,J2454)=3,DATE(J2454,MATCH(I2454,{"Jan";"Feb";"Mar";"Apr";"May";"Jun";"Jul";"Aug";"Sep";"Oct";"Nov";"Dec"},0),H2454),""),"")</f>
        <v/>
      </c>
      <c r="CB2454" s="65"/>
    </row>
    <row r="2455" spans="1:80" x14ac:dyDescent="0.25">
      <c r="A2455" s="50"/>
      <c r="B2455" s="39" t="str">
        <f xml:space="preserve"> C2430&amp;"  Target Lesion (T4)"</f>
        <v>V16  Target Lesion (T4)</v>
      </c>
      <c r="C2455" s="16"/>
      <c r="D2455" s="15" t="s">
        <v>9</v>
      </c>
      <c r="E2455" s="5"/>
      <c r="F2455" s="17"/>
      <c r="G2455" s="5"/>
      <c r="H2455" s="32"/>
      <c r="I2455" s="32"/>
      <c r="J2455" s="32"/>
      <c r="K2455" s="5"/>
      <c r="L2455" s="50"/>
      <c r="M2455" s="50"/>
      <c r="N2455" s="50"/>
      <c r="O2455" s="50"/>
      <c r="P2455" s="50"/>
      <c r="Q2455" s="5"/>
      <c r="R2455" s="65"/>
      <c r="AN2455" s="63" t="s">
        <v>5686</v>
      </c>
      <c r="AZ2455" s="37" t="str">
        <f>IFERROR(IF(COUNTA(H2455,I2455,J2455)=3,DATE(J2455,MATCH(I2455,{"Jan";"Feb";"Mar";"Apr";"May";"Jun";"Jul";"Aug";"Sep";"Oct";"Nov";"Dec"},0),H2455),""),"")</f>
        <v/>
      </c>
      <c r="CB2455" s="65"/>
    </row>
    <row r="2456" spans="1:80" x14ac:dyDescent="0.25">
      <c r="A2456" s="50"/>
      <c r="B2456" s="8" t="s">
        <v>2521</v>
      </c>
      <c r="C2456" s="8" t="s">
        <v>2522</v>
      </c>
      <c r="D2456" s="8" t="s">
        <v>2523</v>
      </c>
      <c r="E2456" s="9"/>
      <c r="F2456" s="8" t="s">
        <v>2524</v>
      </c>
      <c r="G2456" s="9"/>
      <c r="H2456" s="8" t="s">
        <v>2525</v>
      </c>
      <c r="I2456" s="8" t="s">
        <v>2526</v>
      </c>
      <c r="J2456" s="8" t="s">
        <v>2527</v>
      </c>
      <c r="K2456" s="5"/>
      <c r="L2456" s="40"/>
      <c r="M2456" s="41"/>
      <c r="N2456" s="40"/>
      <c r="O2456" s="41"/>
      <c r="P2456" s="40"/>
      <c r="Q2456" s="5"/>
      <c r="R2456" s="65"/>
      <c r="AN2456" s="63" t="s">
        <v>5687</v>
      </c>
      <c r="AZ2456" s="37" t="str">
        <f>IFERROR(IF(COUNTA(H2456,I2456,J2456)=3,DATE(J2456,MATCH(I2456,{"Jan";"Feb";"Mar";"Apr";"May";"Jun";"Jul";"Aug";"Sep";"Oct";"Nov";"Dec"},0),H2456),""),"")</f>
        <v/>
      </c>
      <c r="CB2456" s="65"/>
    </row>
    <row r="2457" spans="1:80" x14ac:dyDescent="0.25">
      <c r="A2457" s="50"/>
      <c r="B2457" s="76" t="str">
        <f ca="1">BA2457&amp;BB2457&amp;BC2457&amp;BD2457&amp;BE2457&amp;BF2457&amp;BG2457&amp;BH2457&amp;BI2457&amp;BJ2457&amp;BK2457&amp;BL2457&amp;BM2457</f>
        <v/>
      </c>
      <c r="C2457" s="77"/>
      <c r="D2457" s="77"/>
      <c r="E2457" s="77"/>
      <c r="F2457" s="77"/>
      <c r="G2457" s="77"/>
      <c r="H2457" s="77"/>
      <c r="I2457" s="77"/>
      <c r="J2457" s="77"/>
      <c r="K2457" s="77"/>
      <c r="L2457" s="77"/>
      <c r="M2457" s="77"/>
      <c r="N2457" s="77"/>
      <c r="O2457" s="77"/>
      <c r="P2457" s="77"/>
      <c r="Q2457" s="5"/>
      <c r="R2457" s="65"/>
      <c r="AN2457" s="63" t="s">
        <v>5688</v>
      </c>
      <c r="AZ2457" s="37" t="str">
        <f>IFERROR(IF(COUNTA(H2457,I2457,J2457)=3,DATE(J2457,MATCH(I2457,{"Jan";"Feb";"Mar";"Apr";"May";"Jun";"Jul";"Aug";"Sep";"Oct";"Nov";"Dec"},0),H2457),""),"")</f>
        <v/>
      </c>
      <c r="BA2457" s="37" t="str">
        <f>IF(AND(C2433="",H2455="",C2455&lt;&gt;""),"Please enter a complete visit or assessment date.  ","")</f>
        <v/>
      </c>
      <c r="BB2457" s="37" t="str">
        <f>IF(C2455="","",IF(AND(COUNTA(C2433,D2433,E2433)&gt;1,COUNTA(C2433,D2433,E2433)&lt;3),"Please enter a complete visit date.  ",IF(COUNTA(C2433,D2433,E2433)=0,"",IF(COUNTIF(AN$2:AN$7306,C2433&amp;D2433&amp;E2433)&gt;0,"","Enter a valid visit date.  "))))</f>
        <v/>
      </c>
      <c r="BC2457" s="37" t="str">
        <f>IF(AND(COUNTA(H2455,I2455,J2455)&gt;1,COUNTA(H2455,I2455,J2455)&lt;3),"Please enter a complete assessment date.  ",IF(COUNTA(H2455,I2455,J2455)=0,"",IF(COUNTIF(AN$2:AN$7306,H2455&amp;I2455&amp;J2455)&gt;0,"","Enter a valid assessment date.  ")))</f>
        <v/>
      </c>
      <c r="BD2457" s="37" t="str">
        <f t="shared" ref="BD2457" si="1196">IF(AND(C2455="",H2455&amp;I2455&amp;H2455&amp;J2455&lt;&gt;""),"Information on this lesion exists, but no evaluation result is entered.  ","")</f>
        <v/>
      </c>
      <c r="BE2457" s="37" t="str">
        <f ca="1">IF(C2455="","",IF(AZ2433="","",IF(AZ2433&gt;NOW(),"Visit date is in the future.  ","")))</f>
        <v/>
      </c>
      <c r="BF2457" s="37" t="str">
        <f t="shared" ref="BF2457" ca="1" si="1197">IF(AZ2455&lt;&gt;"",IF(AZ2455&gt;NOW(),"Assessment date is in the future.  ",""),"")</f>
        <v/>
      </c>
      <c r="BG2457" s="37" t="str">
        <f t="shared" ref="BG2457" si="1198">IF(AND(C2455&lt;&gt;"",F2455&lt;&gt;""),"The result cannot be provided if indicated as Not Done.  ","")</f>
        <v/>
      </c>
      <c r="BH2457" s="37" t="str">
        <f>IF(AZ2433="","",IF(AZ2433&lt;=AZ2427,"Visit date is not after visit or assessment dates in the prior visit.  ",""))</f>
        <v/>
      </c>
      <c r="BI2457" s="37" t="str">
        <f>IF(AZ2455&lt;&gt;"",IF(AZ2455&lt;=AZ2427,"Assessment date is not after visit or assessment dates in the prior visit.  ",""),"")</f>
        <v/>
      </c>
      <c r="BJ2457" s="37" t="str">
        <f>IF(AND(C2430="",OR(C2455&lt;&gt;"",F2455&lt;&gt;"")),"The Visit ID is missing.  ","")</f>
        <v/>
      </c>
      <c r="BK2457" s="37" t="str">
        <f>IF(AND(OR(C2455&lt;&gt;"",F2455&lt;&gt;""),C$37=""),"No V0 lesion information exists for this same lesion (if you are adding a NEW lesion, go to New Lesion section).  ","")</f>
        <v/>
      </c>
      <c r="BL2457" s="37" t="str">
        <f t="shared" ref="BL2457" si="1199">IF(AND(C2455&lt;&gt;"",D2455=""),"Select a Unit.  ","")</f>
        <v/>
      </c>
      <c r="BM2457" s="37" t="str">
        <f>IF(AND(C2455&lt;&gt;"",COUNTIF(AJ$2:AJ$21,C2430)&gt;1),"Visit ID already used.  ","")</f>
        <v/>
      </c>
      <c r="CA2457" s="37" t="e">
        <f ca="1">IF(BA2457&amp;BB2457&amp;BC2457&amp;BD2457&amp;BE2457&amp;BF2457&amp;BG2457&amp;BH2457&amp;BI2457&amp;BJ2457&amp;BK2457&amp;BL2457&amp;BM2457&amp;BN2457&amp;BO2457&amp;BP2457&amp;BQ2457&amp;BR2457&amp;BS2457&amp;BT2457&amp;BU2457&amp;#REF!&amp;BW2457&amp;BX2457&amp;BY2457&amp;BZ2457&lt;&gt;"","V16Issue","V16Clean")</f>
        <v>#REF!</v>
      </c>
      <c r="CB2457" s="65"/>
    </row>
    <row r="2458" spans="1:80" x14ac:dyDescent="0.25">
      <c r="A2458" s="50"/>
      <c r="B2458" s="77"/>
      <c r="C2458" s="77"/>
      <c r="D2458" s="77"/>
      <c r="E2458" s="77"/>
      <c r="F2458" s="77"/>
      <c r="G2458" s="77"/>
      <c r="H2458" s="77"/>
      <c r="I2458" s="77"/>
      <c r="J2458" s="77"/>
      <c r="K2458" s="77"/>
      <c r="L2458" s="77"/>
      <c r="M2458" s="77"/>
      <c r="N2458" s="77"/>
      <c r="O2458" s="77"/>
      <c r="P2458" s="77"/>
      <c r="Q2458" s="50"/>
      <c r="R2458" s="65"/>
      <c r="S2458" s="67"/>
      <c r="T2458" s="67"/>
      <c r="U2458" s="67"/>
      <c r="V2458" s="67"/>
      <c r="W2458" s="67"/>
      <c r="X2458" s="67"/>
      <c r="Y2458" s="67"/>
      <c r="Z2458" s="67"/>
      <c r="AA2458" s="67"/>
      <c r="AB2458" s="67"/>
      <c r="AC2458" s="67"/>
      <c r="AD2458" s="67"/>
      <c r="AE2458" s="67"/>
      <c r="AF2458" s="67"/>
      <c r="AG2458" s="67"/>
      <c r="AH2458" s="67"/>
      <c r="AI2458" s="67"/>
      <c r="AK2458" s="67"/>
      <c r="AL2458" s="67"/>
      <c r="AM2458" s="67"/>
      <c r="AN2458" s="63" t="s">
        <v>5689</v>
      </c>
      <c r="AO2458" s="67"/>
      <c r="AP2458" s="67"/>
      <c r="AQ2458" s="67"/>
      <c r="AR2458" s="67"/>
      <c r="AS2458" s="67"/>
      <c r="AT2458" s="67"/>
      <c r="AU2458" s="67"/>
      <c r="AV2458" s="67"/>
      <c r="AW2458" s="67"/>
      <c r="AX2458" s="67"/>
      <c r="AY2458" s="67"/>
      <c r="AZ2458" s="37" t="str">
        <f>IFERROR(IF(COUNTA(H2458,I2458,J2458)=3,DATE(J2458,MATCH(I2458,{"Jan";"Feb";"Mar";"Apr";"May";"Jun";"Jul";"Aug";"Sep";"Oct";"Nov";"Dec"},0),H2458),""),"")</f>
        <v/>
      </c>
      <c r="CB2458" s="65"/>
    </row>
    <row r="2459" spans="1:80" x14ac:dyDescent="0.25">
      <c r="A2459" s="50"/>
      <c r="B2459" s="5"/>
      <c r="C2459" s="7"/>
      <c r="D2459" s="7"/>
      <c r="E2459" s="7"/>
      <c r="F2459" s="7"/>
      <c r="G2459" s="5"/>
      <c r="H2459" s="12" t="s">
        <v>92</v>
      </c>
      <c r="I2459" s="5"/>
      <c r="J2459" s="5"/>
      <c r="K2459" s="5"/>
      <c r="L2459" s="50"/>
      <c r="M2459" s="5"/>
      <c r="N2459" s="5"/>
      <c r="O2459" s="5"/>
      <c r="P2459" s="5"/>
      <c r="Q2459" s="50"/>
      <c r="R2459" s="65"/>
      <c r="S2459" s="67"/>
      <c r="T2459" s="67"/>
      <c r="U2459" s="67"/>
      <c r="V2459" s="67"/>
      <c r="W2459" s="67"/>
      <c r="X2459" s="67"/>
      <c r="Y2459" s="67"/>
      <c r="Z2459" s="67"/>
      <c r="AA2459" s="67"/>
      <c r="AB2459" s="67"/>
      <c r="AC2459" s="67"/>
      <c r="AD2459" s="67"/>
      <c r="AE2459" s="67"/>
      <c r="AF2459" s="67"/>
      <c r="AG2459" s="67"/>
      <c r="AH2459" s="67"/>
      <c r="AI2459" s="67"/>
      <c r="AK2459" s="67"/>
      <c r="AL2459" s="67"/>
      <c r="AM2459" s="67"/>
      <c r="AN2459" s="63" t="s">
        <v>5690</v>
      </c>
      <c r="AO2459" s="67"/>
      <c r="AP2459" s="67"/>
      <c r="AQ2459" s="67"/>
      <c r="AR2459" s="67"/>
      <c r="AS2459" s="67"/>
      <c r="AT2459" s="67"/>
      <c r="AU2459" s="67"/>
      <c r="AV2459" s="67"/>
      <c r="AW2459" s="67"/>
      <c r="AX2459" s="67"/>
      <c r="AY2459" s="67"/>
      <c r="AZ2459" s="37" t="str">
        <f>IFERROR(IF(COUNTA(H2459,I2459,J2459)=3,DATE(J2459,MATCH(I2459,{"Jan";"Feb";"Mar";"Apr";"May";"Jun";"Jul";"Aug";"Sep";"Oct";"Nov";"Dec"},0),H2459),""),"")</f>
        <v/>
      </c>
      <c r="CB2459" s="65"/>
    </row>
    <row r="2460" spans="1:80" x14ac:dyDescent="0.25">
      <c r="A2460" s="50"/>
      <c r="B2460" s="5"/>
      <c r="C2460" s="7" t="s">
        <v>35</v>
      </c>
      <c r="D2460" s="7" t="s">
        <v>36</v>
      </c>
      <c r="E2460" s="7"/>
      <c r="F2460" s="7" t="s">
        <v>315</v>
      </c>
      <c r="G2460" s="5"/>
      <c r="H2460" s="7" t="s">
        <v>47</v>
      </c>
      <c r="I2460" s="7" t="s">
        <v>48</v>
      </c>
      <c r="J2460" s="7" t="s">
        <v>49</v>
      </c>
      <c r="K2460" s="5"/>
      <c r="L2460" s="50"/>
      <c r="M2460" s="5"/>
      <c r="N2460" s="5"/>
      <c r="O2460" s="5"/>
      <c r="P2460" s="5"/>
      <c r="Q2460" s="50"/>
      <c r="R2460" s="65"/>
      <c r="S2460" s="67"/>
      <c r="T2460" s="67"/>
      <c r="U2460" s="67"/>
      <c r="V2460" s="67"/>
      <c r="W2460" s="67"/>
      <c r="X2460" s="67"/>
      <c r="Y2460" s="67"/>
      <c r="Z2460" s="67"/>
      <c r="AA2460" s="67"/>
      <c r="AB2460" s="67"/>
      <c r="AC2460" s="67"/>
      <c r="AD2460" s="67"/>
      <c r="AE2460" s="67"/>
      <c r="AF2460" s="67"/>
      <c r="AG2460" s="67"/>
      <c r="AH2460" s="67"/>
      <c r="AI2460" s="67"/>
      <c r="AK2460" s="67"/>
      <c r="AL2460" s="67"/>
      <c r="AM2460" s="67"/>
      <c r="AN2460" s="63" t="s">
        <v>5691</v>
      </c>
      <c r="AO2460" s="67"/>
      <c r="AP2460" s="67"/>
      <c r="AQ2460" s="67"/>
      <c r="AR2460" s="67"/>
      <c r="AS2460" s="67"/>
      <c r="AT2460" s="67"/>
      <c r="AU2460" s="67"/>
      <c r="AV2460" s="67"/>
      <c r="AW2460" s="67"/>
      <c r="AX2460" s="67"/>
      <c r="AY2460" s="67"/>
      <c r="AZ2460" s="37" t="str">
        <f>IFERROR(IF(COUNTA(H2460,I2460,J2460)=3,DATE(J2460,MATCH(I2460,{"Jan";"Feb";"Mar";"Apr";"May";"Jun";"Jul";"Aug";"Sep";"Oct";"Nov";"Dec"},0),H2460),""),"")</f>
        <v/>
      </c>
      <c r="CB2460" s="65"/>
    </row>
    <row r="2461" spans="1:80" x14ac:dyDescent="0.25">
      <c r="A2461" s="50"/>
      <c r="B2461" s="39" t="str">
        <f xml:space="preserve"> C2430&amp;"  Target Lesion (T5)"</f>
        <v>V16  Target Lesion (T5)</v>
      </c>
      <c r="C2461" s="16"/>
      <c r="D2461" s="15" t="s">
        <v>9</v>
      </c>
      <c r="E2461" s="5"/>
      <c r="F2461" s="17"/>
      <c r="G2461" s="5"/>
      <c r="H2461" s="32"/>
      <c r="I2461" s="32"/>
      <c r="J2461" s="32"/>
      <c r="K2461" s="5"/>
      <c r="L2461" s="50"/>
      <c r="M2461" s="50"/>
      <c r="N2461" s="50"/>
      <c r="O2461" s="50"/>
      <c r="P2461" s="50"/>
      <c r="Q2461" s="50"/>
      <c r="R2461" s="65"/>
      <c r="S2461" s="67"/>
      <c r="T2461" s="67"/>
      <c r="U2461" s="67"/>
      <c r="V2461" s="67"/>
      <c r="W2461" s="67"/>
      <c r="X2461" s="67"/>
      <c r="Y2461" s="67"/>
      <c r="Z2461" s="67"/>
      <c r="AA2461" s="67"/>
      <c r="AB2461" s="67"/>
      <c r="AC2461" s="67"/>
      <c r="AD2461" s="67"/>
      <c r="AE2461" s="67"/>
      <c r="AF2461" s="67"/>
      <c r="AG2461" s="67"/>
      <c r="AH2461" s="67"/>
      <c r="AI2461" s="67"/>
      <c r="AK2461" s="67"/>
      <c r="AL2461" s="67"/>
      <c r="AM2461" s="67"/>
      <c r="AN2461" s="63" t="s">
        <v>5692</v>
      </c>
      <c r="AO2461" s="67"/>
      <c r="AP2461" s="67"/>
      <c r="AQ2461" s="67"/>
      <c r="AR2461" s="67"/>
      <c r="AS2461" s="67"/>
      <c r="AT2461" s="67"/>
      <c r="AU2461" s="67"/>
      <c r="AV2461" s="67"/>
      <c r="AW2461" s="67"/>
      <c r="AX2461" s="67"/>
      <c r="AY2461" s="67"/>
      <c r="AZ2461" s="37" t="str">
        <f>IFERROR(IF(COUNTA(H2461,I2461,J2461)=3,DATE(J2461,MATCH(I2461,{"Jan";"Feb";"Mar";"Apr";"May";"Jun";"Jul";"Aug";"Sep";"Oct";"Nov";"Dec"},0),H2461),""),"")</f>
        <v/>
      </c>
      <c r="CB2461" s="65"/>
    </row>
    <row r="2462" spans="1:80" x14ac:dyDescent="0.25">
      <c r="A2462" s="50"/>
      <c r="B2462" s="8" t="s">
        <v>2528</v>
      </c>
      <c r="C2462" s="8" t="s">
        <v>2529</v>
      </c>
      <c r="D2462" s="8" t="s">
        <v>2530</v>
      </c>
      <c r="E2462" s="9"/>
      <c r="F2462" s="8" t="s">
        <v>2531</v>
      </c>
      <c r="G2462" s="9"/>
      <c r="H2462" s="8" t="s">
        <v>2532</v>
      </c>
      <c r="I2462" s="8" t="s">
        <v>2533</v>
      </c>
      <c r="J2462" s="8" t="s">
        <v>2534</v>
      </c>
      <c r="K2462" s="5"/>
      <c r="L2462" s="40"/>
      <c r="M2462" s="41"/>
      <c r="N2462" s="40"/>
      <c r="O2462" s="41"/>
      <c r="P2462" s="40"/>
      <c r="Q2462" s="50"/>
      <c r="R2462" s="65"/>
      <c r="S2462" s="67"/>
      <c r="T2462" s="67"/>
      <c r="U2462" s="67"/>
      <c r="V2462" s="67"/>
      <c r="W2462" s="67"/>
      <c r="X2462" s="67"/>
      <c r="Y2462" s="67"/>
      <c r="Z2462" s="67"/>
      <c r="AA2462" s="67"/>
      <c r="AB2462" s="67"/>
      <c r="AC2462" s="67"/>
      <c r="AD2462" s="67"/>
      <c r="AE2462" s="67"/>
      <c r="AF2462" s="67"/>
      <c r="AG2462" s="67"/>
      <c r="AH2462" s="67"/>
      <c r="AI2462" s="67"/>
      <c r="AK2462" s="67"/>
      <c r="AL2462" s="67"/>
      <c r="AM2462" s="67"/>
      <c r="AN2462" s="63" t="s">
        <v>5693</v>
      </c>
      <c r="AO2462" s="67"/>
      <c r="AP2462" s="67"/>
      <c r="AQ2462" s="67"/>
      <c r="AR2462" s="67"/>
      <c r="AS2462" s="67"/>
      <c r="AT2462" s="67"/>
      <c r="AU2462" s="67"/>
      <c r="AV2462" s="67"/>
      <c r="AW2462" s="67"/>
      <c r="AX2462" s="67"/>
      <c r="AY2462" s="67"/>
      <c r="AZ2462" s="37" t="str">
        <f>IFERROR(IF(COUNTA(H2462,I2462,J2462)=3,DATE(J2462,MATCH(I2462,{"Jan";"Feb";"Mar";"Apr";"May";"Jun";"Jul";"Aug";"Sep";"Oct";"Nov";"Dec"},0),H2462),""),"")</f>
        <v/>
      </c>
      <c r="CB2462" s="65"/>
    </row>
    <row r="2463" spans="1:80" x14ac:dyDescent="0.25">
      <c r="A2463" s="50"/>
      <c r="B2463" s="76" t="str">
        <f ca="1">BA2463&amp;BB2463&amp;BC2463&amp;BD2463&amp;BE2463&amp;BF2463&amp;BG2463&amp;BH2463&amp;BI2463&amp;BJ2463&amp;BK2463&amp;BL2463&amp;BM2463</f>
        <v/>
      </c>
      <c r="C2463" s="77"/>
      <c r="D2463" s="77"/>
      <c r="E2463" s="77"/>
      <c r="F2463" s="77"/>
      <c r="G2463" s="77"/>
      <c r="H2463" s="77"/>
      <c r="I2463" s="77"/>
      <c r="J2463" s="77"/>
      <c r="K2463" s="77"/>
      <c r="L2463" s="77"/>
      <c r="M2463" s="77"/>
      <c r="N2463" s="77"/>
      <c r="O2463" s="77"/>
      <c r="P2463" s="77"/>
      <c r="Q2463" s="50"/>
      <c r="R2463" s="65"/>
      <c r="S2463" s="67"/>
      <c r="T2463" s="67"/>
      <c r="U2463" s="67"/>
      <c r="V2463" s="67"/>
      <c r="W2463" s="67"/>
      <c r="X2463" s="67"/>
      <c r="Y2463" s="67"/>
      <c r="Z2463" s="67"/>
      <c r="AA2463" s="67"/>
      <c r="AB2463" s="67"/>
      <c r="AC2463" s="67"/>
      <c r="AD2463" s="67"/>
      <c r="AE2463" s="67"/>
      <c r="AF2463" s="67"/>
      <c r="AG2463" s="67"/>
      <c r="AH2463" s="67"/>
      <c r="AI2463" s="67"/>
      <c r="AK2463" s="67"/>
      <c r="AL2463" s="67"/>
      <c r="AM2463" s="67"/>
      <c r="AN2463" s="63" t="s">
        <v>5694</v>
      </c>
      <c r="AO2463" s="67"/>
      <c r="AP2463" s="67"/>
      <c r="AQ2463" s="67"/>
      <c r="AR2463" s="67"/>
      <c r="AS2463" s="67"/>
      <c r="AT2463" s="67"/>
      <c r="AU2463" s="67"/>
      <c r="AV2463" s="67"/>
      <c r="AW2463" s="67"/>
      <c r="AX2463" s="67"/>
      <c r="AY2463" s="67"/>
      <c r="AZ2463" s="37" t="str">
        <f>IFERROR(IF(COUNTA(H2463,I2463,J2463)=3,DATE(J2463,MATCH(I2463,{"Jan";"Feb";"Mar";"Apr";"May";"Jun";"Jul";"Aug";"Sep";"Oct";"Nov";"Dec"},0),H2463),""),"")</f>
        <v/>
      </c>
      <c r="BA2463" s="37" t="str">
        <f>IF(AND(C2433="",H2461="",C2461&lt;&gt;""),"Please enter a complete visit or assessment date.  ","")</f>
        <v/>
      </c>
      <c r="BB2463" s="37" t="str">
        <f>IF(C2461="","",IF(AND(COUNTA(C2433,D2433,E2433)&gt;1,COUNTA(C2433,D2433,E2433)&lt;3),"Please enter a complete visit date.  ",IF(COUNTA(C2433,D2433,E2433)=0,"",IF(COUNTIF(AN$2:AN$7306,C2433&amp;D2433&amp;E2433)&gt;0,"","Enter a valid visit date.  "))))</f>
        <v/>
      </c>
      <c r="BC2463" s="37" t="str">
        <f>IF(AND(COUNTA(H2461,I2461,J2461)&gt;1,COUNTA(H2461,I2461,J2461)&lt;3),"Please enter a complete assessment date.  ",IF(COUNTA(H2461,I2461,J2461)=0,"",IF(COUNTIF(AN$2:AN$7306,H2461&amp;I2461&amp;J2461)&gt;0,"","Enter a valid assessment date.  ")))</f>
        <v/>
      </c>
      <c r="BD2463" s="37" t="str">
        <f t="shared" ref="BD2463" si="1200">IF(AND(C2461="",H2461&amp;I2461&amp;H2461&amp;J2461&lt;&gt;""),"Information on this lesion exists, but no evaluation result is entered.  ","")</f>
        <v/>
      </c>
      <c r="BE2463" s="37" t="str">
        <f ca="1">IF(C2461="","",IF(AZ2433="","",IF(AZ2433&gt;NOW(),"Visit date is in the future.  ","")))</f>
        <v/>
      </c>
      <c r="BF2463" s="37" t="str">
        <f t="shared" ref="BF2463" ca="1" si="1201">IF(AZ2461&lt;&gt;"",IF(AZ2461&gt;NOW(),"Assessment date is in the future.  ",""),"")</f>
        <v/>
      </c>
      <c r="BG2463" s="37" t="str">
        <f t="shared" ref="BG2463" si="1202">IF(AND(C2461&lt;&gt;"",F2461&lt;&gt;""),"The result cannot be provided if indicated as Not Done.  ","")</f>
        <v/>
      </c>
      <c r="BH2463" s="37" t="str">
        <f>IF(AZ2433="","",IF(AZ2433&lt;=AZ2427,"Visit date is not after visit or assessment dates in the prior visit.  ",""))</f>
        <v/>
      </c>
      <c r="BI2463" s="37" t="str">
        <f>IF(AZ2461&lt;&gt;"",IF(AZ2461&lt;=AZ2427,"Assessment date is not after visit or assessment dates in the prior visit.  ",""),"")</f>
        <v/>
      </c>
      <c r="BJ2463" s="37" t="str">
        <f>IF(AND(C2430="",OR(C2461&lt;&gt;"",F2461&lt;&gt;"")),"The Visit ID is missing.  ","")</f>
        <v/>
      </c>
      <c r="BK2463" s="37" t="str">
        <f>IF(AND(OR(C2461&lt;&gt;"",F2461&lt;&gt;""),C$43=""),"No V0 lesion information exists for this same lesion (if you are adding a NEW lesion, go to New Lesion section).  ","")</f>
        <v/>
      </c>
      <c r="BL2463" s="37" t="str">
        <f t="shared" ref="BL2463" si="1203">IF(AND(C2461&lt;&gt;"",D2461=""),"Select a Unit.  ","")</f>
        <v/>
      </c>
      <c r="BM2463" s="37" t="str">
        <f>IF(AND(C2461&lt;&gt;"",COUNTIF(AJ$2:AJ$21,C2430)&gt;1),"Visit ID already used.  ","")</f>
        <v/>
      </c>
      <c r="CA2463" s="37" t="e">
        <f ca="1">IF(BA2463&amp;BB2463&amp;BC2463&amp;BD2463&amp;BE2463&amp;BF2463&amp;BG2463&amp;BH2463&amp;BI2463&amp;BJ2463&amp;BK2463&amp;BL2463&amp;BM2463&amp;BN2463&amp;BO2463&amp;BP2463&amp;BQ2463&amp;BR2463&amp;BS2463&amp;BT2463&amp;BU2463&amp;#REF!&amp;BW2463&amp;BX2463&amp;BY2463&amp;BZ2463&lt;&gt;"","V16Issue","V16Clean")</f>
        <v>#REF!</v>
      </c>
      <c r="CB2463" s="65"/>
    </row>
    <row r="2464" spans="1:80" x14ac:dyDescent="0.25">
      <c r="A2464" s="50"/>
      <c r="B2464" s="77"/>
      <c r="C2464" s="77"/>
      <c r="D2464" s="77"/>
      <c r="E2464" s="77"/>
      <c r="F2464" s="77"/>
      <c r="G2464" s="77"/>
      <c r="H2464" s="77"/>
      <c r="I2464" s="77"/>
      <c r="J2464" s="77"/>
      <c r="K2464" s="77"/>
      <c r="L2464" s="77"/>
      <c r="M2464" s="77"/>
      <c r="N2464" s="77"/>
      <c r="O2464" s="77"/>
      <c r="P2464" s="77"/>
      <c r="Q2464" s="50"/>
      <c r="R2464" s="65"/>
      <c r="S2464" s="67"/>
      <c r="T2464" s="67"/>
      <c r="U2464" s="67"/>
      <c r="V2464" s="67"/>
      <c r="W2464" s="67"/>
      <c r="X2464" s="67"/>
      <c r="Y2464" s="67"/>
      <c r="Z2464" s="67"/>
      <c r="AA2464" s="67"/>
      <c r="AB2464" s="67"/>
      <c r="AC2464" s="67"/>
      <c r="AD2464" s="67"/>
      <c r="AE2464" s="67"/>
      <c r="AF2464" s="67"/>
      <c r="AG2464" s="67"/>
      <c r="AH2464" s="67"/>
      <c r="AI2464" s="67"/>
      <c r="AK2464" s="67"/>
      <c r="AL2464" s="67"/>
      <c r="AM2464" s="67"/>
      <c r="AN2464" s="63" t="s">
        <v>5695</v>
      </c>
      <c r="AO2464" s="67"/>
      <c r="AP2464" s="67"/>
      <c r="AQ2464" s="67"/>
      <c r="AR2464" s="67"/>
      <c r="AS2464" s="67"/>
      <c r="AT2464" s="67"/>
      <c r="AU2464" s="67"/>
      <c r="AV2464" s="67"/>
      <c r="AW2464" s="67"/>
      <c r="AX2464" s="67"/>
      <c r="AY2464" s="67"/>
      <c r="AZ2464" s="37" t="str">
        <f>IFERROR(IF(COUNTA(H2464,I2464,J2464)=3,DATE(J2464,MATCH(I2464,{"Jan";"Feb";"Mar";"Apr";"May";"Jun";"Jul";"Aug";"Sep";"Oct";"Nov";"Dec"},0),H2464),""),"")</f>
        <v/>
      </c>
      <c r="CB2464" s="65"/>
    </row>
    <row r="2465" spans="1:80" x14ac:dyDescent="0.25">
      <c r="A2465" s="50"/>
      <c r="B2465" s="5"/>
      <c r="C2465" s="7"/>
      <c r="D2465" s="7"/>
      <c r="E2465" s="7"/>
      <c r="F2465" s="7"/>
      <c r="G2465" s="5"/>
      <c r="H2465" s="12" t="s">
        <v>92</v>
      </c>
      <c r="I2465" s="5"/>
      <c r="J2465" s="5"/>
      <c r="K2465" s="5"/>
      <c r="L2465" s="50"/>
      <c r="M2465" s="5"/>
      <c r="N2465" s="5"/>
      <c r="O2465" s="5"/>
      <c r="P2465" s="5"/>
      <c r="Q2465" s="50"/>
      <c r="R2465" s="65"/>
      <c r="S2465" s="67"/>
      <c r="T2465" s="67"/>
      <c r="U2465" s="67"/>
      <c r="V2465" s="67"/>
      <c r="W2465" s="67"/>
      <c r="X2465" s="67"/>
      <c r="Y2465" s="67"/>
      <c r="Z2465" s="67"/>
      <c r="AA2465" s="67"/>
      <c r="AB2465" s="67"/>
      <c r="AC2465" s="67"/>
      <c r="AD2465" s="67"/>
      <c r="AE2465" s="67"/>
      <c r="AF2465" s="67"/>
      <c r="AG2465" s="67"/>
      <c r="AH2465" s="67"/>
      <c r="AI2465" s="67"/>
      <c r="AK2465" s="67"/>
      <c r="AL2465" s="67"/>
      <c r="AM2465" s="67"/>
      <c r="AN2465" s="63" t="s">
        <v>5696</v>
      </c>
      <c r="AO2465" s="67"/>
      <c r="AP2465" s="67"/>
      <c r="AQ2465" s="67"/>
      <c r="AR2465" s="67"/>
      <c r="AS2465" s="67"/>
      <c r="AT2465" s="67"/>
      <c r="AU2465" s="67"/>
      <c r="AV2465" s="67"/>
      <c r="AW2465" s="67"/>
      <c r="AX2465" s="67"/>
      <c r="AY2465" s="67"/>
      <c r="AZ2465" s="37" t="str">
        <f>IFERROR(IF(COUNTA(H2465,I2465,J2465)=3,DATE(J2465,MATCH(I2465,{"Jan";"Feb";"Mar";"Apr";"May";"Jun";"Jul";"Aug";"Sep";"Oct";"Nov";"Dec"},0),H2465),""),"")</f>
        <v/>
      </c>
      <c r="CB2465" s="65"/>
    </row>
    <row r="2466" spans="1:80" x14ac:dyDescent="0.25">
      <c r="A2466" s="50"/>
      <c r="B2466" s="5"/>
      <c r="C2466" s="7" t="s">
        <v>35</v>
      </c>
      <c r="D2466" s="7" t="s">
        <v>36</v>
      </c>
      <c r="E2466" s="7"/>
      <c r="F2466" s="7" t="s">
        <v>315</v>
      </c>
      <c r="G2466" s="5"/>
      <c r="H2466" s="7" t="s">
        <v>47</v>
      </c>
      <c r="I2466" s="7" t="s">
        <v>48</v>
      </c>
      <c r="J2466" s="7" t="s">
        <v>49</v>
      </c>
      <c r="K2466" s="5"/>
      <c r="L2466" s="50"/>
      <c r="M2466" s="5"/>
      <c r="N2466" s="5"/>
      <c r="O2466" s="5"/>
      <c r="P2466" s="5"/>
      <c r="Q2466" s="50"/>
      <c r="R2466" s="65"/>
      <c r="S2466" s="67"/>
      <c r="T2466" s="67"/>
      <c r="U2466" s="67"/>
      <c r="V2466" s="67"/>
      <c r="W2466" s="67"/>
      <c r="X2466" s="67"/>
      <c r="Y2466" s="67"/>
      <c r="Z2466" s="67"/>
      <c r="AA2466" s="67"/>
      <c r="AB2466" s="67"/>
      <c r="AC2466" s="67"/>
      <c r="AD2466" s="67"/>
      <c r="AE2466" s="67"/>
      <c r="AF2466" s="67"/>
      <c r="AG2466" s="67"/>
      <c r="AH2466" s="67"/>
      <c r="AI2466" s="67"/>
      <c r="AK2466" s="67"/>
      <c r="AL2466" s="67"/>
      <c r="AM2466" s="67"/>
      <c r="AN2466" s="63" t="s">
        <v>5697</v>
      </c>
      <c r="AO2466" s="67"/>
      <c r="AP2466" s="67"/>
      <c r="AQ2466" s="67"/>
      <c r="AR2466" s="67"/>
      <c r="AS2466" s="67"/>
      <c r="AT2466" s="67"/>
      <c r="AU2466" s="67"/>
      <c r="AV2466" s="67"/>
      <c r="AW2466" s="67"/>
      <c r="AX2466" s="67"/>
      <c r="AY2466" s="67"/>
      <c r="AZ2466" s="37" t="str">
        <f>IFERROR(IF(COUNTA(H2466,I2466,J2466)=3,DATE(J2466,MATCH(I2466,{"Jan";"Feb";"Mar";"Apr";"May";"Jun";"Jul";"Aug";"Sep";"Oct";"Nov";"Dec"},0),H2466),""),"")</f>
        <v/>
      </c>
      <c r="CB2466" s="65"/>
    </row>
    <row r="2467" spans="1:80" x14ac:dyDescent="0.25">
      <c r="A2467" s="50"/>
      <c r="B2467" s="39" t="str">
        <f xml:space="preserve"> C2430&amp;" Target Lesion (T6)"</f>
        <v>V16 Target Lesion (T6)</v>
      </c>
      <c r="C2467" s="16"/>
      <c r="D2467" s="15" t="s">
        <v>9</v>
      </c>
      <c r="E2467" s="5"/>
      <c r="F2467" s="17"/>
      <c r="G2467" s="5"/>
      <c r="H2467" s="32"/>
      <c r="I2467" s="32"/>
      <c r="J2467" s="32"/>
      <c r="K2467" s="5"/>
      <c r="L2467" s="50"/>
      <c r="M2467" s="50"/>
      <c r="N2467" s="50"/>
      <c r="O2467" s="50"/>
      <c r="P2467" s="50"/>
      <c r="Q2467" s="50"/>
      <c r="R2467" s="65"/>
      <c r="S2467" s="67"/>
      <c r="T2467" s="67"/>
      <c r="U2467" s="67"/>
      <c r="V2467" s="67"/>
      <c r="W2467" s="67"/>
      <c r="X2467" s="67"/>
      <c r="Y2467" s="67"/>
      <c r="Z2467" s="67"/>
      <c r="AA2467" s="67"/>
      <c r="AB2467" s="67"/>
      <c r="AC2467" s="67"/>
      <c r="AD2467" s="67"/>
      <c r="AE2467" s="67"/>
      <c r="AF2467" s="67"/>
      <c r="AG2467" s="67"/>
      <c r="AH2467" s="67"/>
      <c r="AI2467" s="67"/>
      <c r="AK2467" s="67"/>
      <c r="AL2467" s="67"/>
      <c r="AM2467" s="67"/>
      <c r="AN2467" s="63" t="s">
        <v>5698</v>
      </c>
      <c r="AO2467" s="67"/>
      <c r="AP2467" s="67"/>
      <c r="AQ2467" s="67"/>
      <c r="AR2467" s="67"/>
      <c r="AS2467" s="67"/>
      <c r="AT2467" s="67"/>
      <c r="AU2467" s="67"/>
      <c r="AV2467" s="67"/>
      <c r="AW2467" s="67"/>
      <c r="AX2467" s="67"/>
      <c r="AY2467" s="67"/>
      <c r="AZ2467" s="37" t="str">
        <f>IFERROR(IF(COUNTA(H2467,I2467,J2467)=3,DATE(J2467,MATCH(I2467,{"Jan";"Feb";"Mar";"Apr";"May";"Jun";"Jul";"Aug";"Sep";"Oct";"Nov";"Dec"},0),H2467),""),"")</f>
        <v/>
      </c>
      <c r="CB2467" s="65"/>
    </row>
    <row r="2468" spans="1:80" x14ac:dyDescent="0.25">
      <c r="A2468" s="50"/>
      <c r="B2468" s="8" t="s">
        <v>2535</v>
      </c>
      <c r="C2468" s="8" t="s">
        <v>2536</v>
      </c>
      <c r="D2468" s="8" t="s">
        <v>2537</v>
      </c>
      <c r="E2468" s="9"/>
      <c r="F2468" s="8" t="s">
        <v>2538</v>
      </c>
      <c r="G2468" s="9"/>
      <c r="H2468" s="8" t="s">
        <v>2539</v>
      </c>
      <c r="I2468" s="8" t="s">
        <v>2540</v>
      </c>
      <c r="J2468" s="8" t="s">
        <v>2541</v>
      </c>
      <c r="K2468" s="5"/>
      <c r="L2468" s="40"/>
      <c r="M2468" s="41"/>
      <c r="N2468" s="40"/>
      <c r="O2468" s="41"/>
      <c r="P2468" s="40"/>
      <c r="Q2468" s="50"/>
      <c r="R2468" s="65"/>
      <c r="S2468" s="67"/>
      <c r="T2468" s="67"/>
      <c r="U2468" s="67"/>
      <c r="V2468" s="67"/>
      <c r="W2468" s="67"/>
      <c r="X2468" s="67"/>
      <c r="Y2468" s="67"/>
      <c r="Z2468" s="67"/>
      <c r="AA2468" s="67"/>
      <c r="AB2468" s="67"/>
      <c r="AC2468" s="67"/>
      <c r="AD2468" s="67"/>
      <c r="AE2468" s="67"/>
      <c r="AF2468" s="67"/>
      <c r="AG2468" s="67"/>
      <c r="AH2468" s="67"/>
      <c r="AI2468" s="67"/>
      <c r="AK2468" s="67"/>
      <c r="AL2468" s="67"/>
      <c r="AM2468" s="67"/>
      <c r="AN2468" s="63" t="s">
        <v>5699</v>
      </c>
      <c r="AO2468" s="67"/>
      <c r="AP2468" s="67"/>
      <c r="AQ2468" s="67"/>
      <c r="AR2468" s="67"/>
      <c r="AS2468" s="67"/>
      <c r="AT2468" s="67"/>
      <c r="AU2468" s="67"/>
      <c r="AV2468" s="67"/>
      <c r="AW2468" s="67"/>
      <c r="AX2468" s="67"/>
      <c r="AY2468" s="67"/>
      <c r="AZ2468" s="37" t="str">
        <f>IFERROR(IF(COUNTA(H2468,I2468,J2468)=3,DATE(J2468,MATCH(I2468,{"Jan";"Feb";"Mar";"Apr";"May";"Jun";"Jul";"Aug";"Sep";"Oct";"Nov";"Dec"},0),H2468),""),"")</f>
        <v/>
      </c>
      <c r="CB2468" s="65"/>
    </row>
    <row r="2469" spans="1:80" x14ac:dyDescent="0.25">
      <c r="A2469" s="50"/>
      <c r="B2469" s="76" t="str">
        <f ca="1">BA2469&amp;BB2469&amp;BC2469&amp;BD2469&amp;BE2469&amp;BF2469&amp;BG2469&amp;BH2469&amp;BI2469&amp;BJ2469&amp;BK2469&amp;BL2469&amp;BM2469</f>
        <v/>
      </c>
      <c r="C2469" s="77"/>
      <c r="D2469" s="77"/>
      <c r="E2469" s="77"/>
      <c r="F2469" s="77"/>
      <c r="G2469" s="77"/>
      <c r="H2469" s="77"/>
      <c r="I2469" s="77"/>
      <c r="J2469" s="77"/>
      <c r="K2469" s="77"/>
      <c r="L2469" s="77"/>
      <c r="M2469" s="77"/>
      <c r="N2469" s="77"/>
      <c r="O2469" s="77"/>
      <c r="P2469" s="77"/>
      <c r="Q2469" s="50"/>
      <c r="R2469" s="65"/>
      <c r="S2469" s="67"/>
      <c r="T2469" s="67"/>
      <c r="U2469" s="67"/>
      <c r="V2469" s="67"/>
      <c r="W2469" s="67"/>
      <c r="X2469" s="67"/>
      <c r="Y2469" s="67"/>
      <c r="Z2469" s="67"/>
      <c r="AA2469" s="67"/>
      <c r="AB2469" s="67"/>
      <c r="AC2469" s="67"/>
      <c r="AD2469" s="67"/>
      <c r="AE2469" s="67"/>
      <c r="AF2469" s="67"/>
      <c r="AG2469" s="67"/>
      <c r="AH2469" s="67"/>
      <c r="AI2469" s="67"/>
      <c r="AK2469" s="67"/>
      <c r="AL2469" s="67"/>
      <c r="AM2469" s="67"/>
      <c r="AN2469" s="63" t="s">
        <v>5700</v>
      </c>
      <c r="AO2469" s="67"/>
      <c r="AP2469" s="67"/>
      <c r="AQ2469" s="67"/>
      <c r="AR2469" s="67"/>
      <c r="AS2469" s="67"/>
      <c r="AT2469" s="67"/>
      <c r="AU2469" s="67"/>
      <c r="AV2469" s="67"/>
      <c r="AW2469" s="67"/>
      <c r="AX2469" s="67"/>
      <c r="AY2469" s="67"/>
      <c r="AZ2469" s="37" t="str">
        <f>IFERROR(IF(COUNTA(H2469,I2469,J2469)=3,DATE(J2469,MATCH(I2469,{"Jan";"Feb";"Mar";"Apr";"May";"Jun";"Jul";"Aug";"Sep";"Oct";"Nov";"Dec"},0),H2469),""),"")</f>
        <v/>
      </c>
      <c r="BA2469" s="37" t="str">
        <f>IF(AND(C2433="",H2467="",C2467&lt;&gt;""),"Please enter a complete visit or assessment date.  ","")</f>
        <v/>
      </c>
      <c r="BB2469" s="37" t="str">
        <f>IF(C2467="","",IF(AND(COUNTA(C2433,D2433,E2433)&gt;1,COUNTA(C2433,D2433,E2433)&lt;3),"Please enter a complete visit date.  ",IF(COUNTA(C2433,D2433,E2433)=0,"",IF(COUNTIF(AN$2:AN$7306,C2433&amp;D2433&amp;E2433)&gt;0,"","Enter a valid visit date.  "))))</f>
        <v/>
      </c>
      <c r="BC2469" s="37" t="str">
        <f>IF(AND(COUNTA(H2467,I2467,J2467)&gt;1,COUNTA(H2467,I2467,J2467)&lt;3),"Please enter a complete assessment date.  ",IF(COUNTA(H2467,I2467,J2467)=0,"",IF(COUNTIF(AN$2:AN$7306,H2467&amp;I2467&amp;J2467)&gt;0,"","Enter a valid assessment date.  ")))</f>
        <v/>
      </c>
      <c r="BD2469" s="37" t="str">
        <f t="shared" ref="BD2469" si="1204">IF(AND(C2467="",H2467&amp;I2467&amp;H2467&amp;J2467&lt;&gt;""),"Information on this lesion exists, but no evaluation result is entered.  ","")</f>
        <v/>
      </c>
      <c r="BE2469" s="37" t="str">
        <f ca="1">IF(C2467="","",IF(AZ2433="","",IF(AZ2433&gt;NOW(),"Visit date is in the future.  ","")))</f>
        <v/>
      </c>
      <c r="BF2469" s="37" t="str">
        <f t="shared" ref="BF2469" ca="1" si="1205">IF(AZ2467&lt;&gt;"",IF(AZ2467&gt;NOW(),"Assessment date is in the future.  ",""),"")</f>
        <v/>
      </c>
      <c r="BG2469" s="37" t="str">
        <f t="shared" ref="BG2469" si="1206">IF(AND(C2467&lt;&gt;"",F2467&lt;&gt;""),"The result cannot be provided if indicated as Not Done.  ","")</f>
        <v/>
      </c>
      <c r="BH2469" s="37" t="str">
        <f>IF(AZ2433="","",IF(AZ2433&lt;=AZ2427,"Visit date is not after visit or assessment dates in the prior visit.  ",""))</f>
        <v/>
      </c>
      <c r="BI2469" s="37" t="str">
        <f>IF(AZ2467&lt;&gt;"",IF(AZ2467&lt;=AZ2427,"Assessment date is not after visit or assessment dates in the prior visit.  ",""),"")</f>
        <v/>
      </c>
      <c r="BJ2469" s="37" t="str">
        <f>IF(AND(C2430="",OR(C2467&lt;&gt;"",F2467&lt;&gt;"")),"The Visit ID is missing.  ","")</f>
        <v/>
      </c>
      <c r="BK2469" s="37" t="str">
        <f>IF(AND(OR(C2467&lt;&gt;"",F2467&lt;&gt;""),C$49=""),"No V0 lesion information exists for this same lesion (if you are adding a NEW lesion, go to New Lesion section).  ","")</f>
        <v/>
      </c>
      <c r="BL2469" s="37" t="str">
        <f t="shared" ref="BL2469" si="1207">IF(AND(C2467&lt;&gt;"",D2467=""),"Select a Unit.  ","")</f>
        <v/>
      </c>
      <c r="BM2469" s="37" t="str">
        <f t="shared" ref="BM2469" si="1208">IF(AND(C2467&lt;&gt;"",COUNTIF(AJ$2:AJ$21,C2436)&gt;1),"Visit ID already used.  ","")</f>
        <v/>
      </c>
      <c r="CA2469" s="37" t="e">
        <f ca="1">IF(BA2469&amp;BB2469&amp;BC2469&amp;BD2469&amp;BE2469&amp;BF2469&amp;BG2469&amp;BH2469&amp;BI2469&amp;BJ2469&amp;BK2469&amp;BL2469&amp;BM2469&amp;BN2469&amp;BO2469&amp;BP2469&amp;BQ2469&amp;BR2469&amp;BS2469&amp;BT2469&amp;BU2469&amp;#REF!&amp;BW2469&amp;BX2469&amp;BY2469&amp;BZ2469&lt;&gt;"","V16Issue","V16Clean")</f>
        <v>#REF!</v>
      </c>
      <c r="CB2469" s="65"/>
    </row>
    <row r="2470" spans="1:80" x14ac:dyDescent="0.25">
      <c r="A2470" s="50"/>
      <c r="B2470" s="77"/>
      <c r="C2470" s="77"/>
      <c r="D2470" s="77"/>
      <c r="E2470" s="77"/>
      <c r="F2470" s="77"/>
      <c r="G2470" s="77"/>
      <c r="H2470" s="77"/>
      <c r="I2470" s="77"/>
      <c r="J2470" s="77"/>
      <c r="K2470" s="77"/>
      <c r="L2470" s="77"/>
      <c r="M2470" s="77"/>
      <c r="N2470" s="77"/>
      <c r="O2470" s="77"/>
      <c r="P2470" s="77"/>
      <c r="Q2470" s="50"/>
      <c r="R2470" s="65"/>
      <c r="S2470" s="67"/>
      <c r="T2470" s="67"/>
      <c r="U2470" s="67"/>
      <c r="V2470" s="67"/>
      <c r="W2470" s="67"/>
      <c r="X2470" s="67"/>
      <c r="Y2470" s="67"/>
      <c r="Z2470" s="67"/>
      <c r="AA2470" s="67"/>
      <c r="AB2470" s="67"/>
      <c r="AC2470" s="67"/>
      <c r="AD2470" s="67"/>
      <c r="AE2470" s="67"/>
      <c r="AF2470" s="67"/>
      <c r="AG2470" s="67"/>
      <c r="AH2470" s="67"/>
      <c r="AI2470" s="67"/>
      <c r="AK2470" s="67"/>
      <c r="AL2470" s="67"/>
      <c r="AM2470" s="67"/>
      <c r="AN2470" s="63" t="s">
        <v>5701</v>
      </c>
      <c r="AO2470" s="67"/>
      <c r="AP2470" s="67"/>
      <c r="AQ2470" s="67"/>
      <c r="AR2470" s="67"/>
      <c r="AS2470" s="67"/>
      <c r="AT2470" s="67"/>
      <c r="AU2470" s="67"/>
      <c r="AV2470" s="67"/>
      <c r="AW2470" s="67"/>
      <c r="AX2470" s="67"/>
      <c r="AY2470" s="67"/>
      <c r="AZ2470" s="37" t="str">
        <f>IFERROR(IF(COUNTA(H2470,I2470,J2470)=3,DATE(J2470,MATCH(I2470,{"Jan";"Feb";"Mar";"Apr";"May";"Jun";"Jul";"Aug";"Sep";"Oct";"Nov";"Dec"},0),H2470),""),"")</f>
        <v/>
      </c>
      <c r="CB2470" s="65"/>
    </row>
    <row r="2471" spans="1:80" x14ac:dyDescent="0.25">
      <c r="A2471" s="50"/>
      <c r="B2471" s="5"/>
      <c r="C2471" s="7"/>
      <c r="D2471" s="7"/>
      <c r="E2471" s="7"/>
      <c r="F2471" s="7"/>
      <c r="G2471" s="5"/>
      <c r="H2471" s="12" t="s">
        <v>92</v>
      </c>
      <c r="I2471" s="5"/>
      <c r="J2471" s="5"/>
      <c r="K2471" s="5"/>
      <c r="L2471" s="50"/>
      <c r="M2471" s="5"/>
      <c r="N2471" s="5"/>
      <c r="O2471" s="5"/>
      <c r="P2471" s="5"/>
      <c r="Q2471" s="50"/>
      <c r="R2471" s="65"/>
      <c r="S2471" s="67"/>
      <c r="T2471" s="67"/>
      <c r="U2471" s="67"/>
      <c r="V2471" s="67"/>
      <c r="W2471" s="67"/>
      <c r="X2471" s="67"/>
      <c r="Y2471" s="67"/>
      <c r="Z2471" s="67"/>
      <c r="AA2471" s="67"/>
      <c r="AB2471" s="67"/>
      <c r="AC2471" s="67"/>
      <c r="AD2471" s="67"/>
      <c r="AE2471" s="67"/>
      <c r="AF2471" s="67"/>
      <c r="AG2471" s="67"/>
      <c r="AH2471" s="67"/>
      <c r="AI2471" s="67"/>
      <c r="AK2471" s="67"/>
      <c r="AL2471" s="67"/>
      <c r="AM2471" s="67"/>
      <c r="AN2471" s="63" t="s">
        <v>5702</v>
      </c>
      <c r="AO2471" s="67"/>
      <c r="AP2471" s="67"/>
      <c r="AQ2471" s="67"/>
      <c r="AR2471" s="67"/>
      <c r="AS2471" s="67"/>
      <c r="AT2471" s="67"/>
      <c r="AU2471" s="67"/>
      <c r="AV2471" s="67"/>
      <c r="AW2471" s="67"/>
      <c r="AX2471" s="67"/>
      <c r="AY2471" s="67"/>
      <c r="AZ2471" s="37" t="str">
        <f>IFERROR(IF(COUNTA(H2471,I2471,J2471)=3,DATE(J2471,MATCH(I2471,{"Jan";"Feb";"Mar";"Apr";"May";"Jun";"Jul";"Aug";"Sep";"Oct";"Nov";"Dec"},0),H2471),""),"")</f>
        <v/>
      </c>
      <c r="CB2471" s="65"/>
    </row>
    <row r="2472" spans="1:80" x14ac:dyDescent="0.25">
      <c r="A2472" s="50"/>
      <c r="B2472" s="5"/>
      <c r="C2472" s="7" t="s">
        <v>35</v>
      </c>
      <c r="D2472" s="7" t="s">
        <v>36</v>
      </c>
      <c r="E2472" s="7"/>
      <c r="F2472" s="7" t="s">
        <v>315</v>
      </c>
      <c r="G2472" s="5"/>
      <c r="H2472" s="7" t="s">
        <v>47</v>
      </c>
      <c r="I2472" s="7" t="s">
        <v>48</v>
      </c>
      <c r="J2472" s="7" t="s">
        <v>49</v>
      </c>
      <c r="K2472" s="5"/>
      <c r="L2472" s="50"/>
      <c r="M2472" s="5"/>
      <c r="N2472" s="5"/>
      <c r="O2472" s="5"/>
      <c r="P2472" s="5"/>
      <c r="Q2472" s="50"/>
      <c r="R2472" s="65"/>
      <c r="S2472" s="67"/>
      <c r="T2472" s="67"/>
      <c r="U2472" s="67"/>
      <c r="V2472" s="67"/>
      <c r="W2472" s="67"/>
      <c r="X2472" s="67"/>
      <c r="Y2472" s="67"/>
      <c r="Z2472" s="67"/>
      <c r="AA2472" s="67"/>
      <c r="AB2472" s="67"/>
      <c r="AC2472" s="67"/>
      <c r="AD2472" s="67"/>
      <c r="AE2472" s="67"/>
      <c r="AF2472" s="67"/>
      <c r="AG2472" s="67"/>
      <c r="AH2472" s="67"/>
      <c r="AI2472" s="67"/>
      <c r="AK2472" s="67"/>
      <c r="AL2472" s="67"/>
      <c r="AM2472" s="67"/>
      <c r="AN2472" s="63" t="s">
        <v>5703</v>
      </c>
      <c r="AO2472" s="67"/>
      <c r="AP2472" s="67"/>
      <c r="AQ2472" s="67"/>
      <c r="AR2472" s="67"/>
      <c r="AS2472" s="67"/>
      <c r="AT2472" s="67"/>
      <c r="AU2472" s="67"/>
      <c r="AV2472" s="67"/>
      <c r="AW2472" s="67"/>
      <c r="AX2472" s="67"/>
      <c r="AY2472" s="67"/>
      <c r="AZ2472" s="37" t="str">
        <f>IFERROR(IF(COUNTA(H2472,I2472,J2472)=3,DATE(J2472,MATCH(I2472,{"Jan";"Feb";"Mar";"Apr";"May";"Jun";"Jul";"Aug";"Sep";"Oct";"Nov";"Dec"},0),H2472),""),"")</f>
        <v/>
      </c>
      <c r="CB2472" s="65"/>
    </row>
    <row r="2473" spans="1:80" x14ac:dyDescent="0.25">
      <c r="A2473" s="50"/>
      <c r="B2473" s="39" t="str">
        <f xml:space="preserve"> C2430&amp;"  Target Lesion (T7)"</f>
        <v>V16  Target Lesion (T7)</v>
      </c>
      <c r="C2473" s="16"/>
      <c r="D2473" s="15" t="s">
        <v>9</v>
      </c>
      <c r="E2473" s="5"/>
      <c r="F2473" s="17"/>
      <c r="G2473" s="5"/>
      <c r="H2473" s="32"/>
      <c r="I2473" s="32"/>
      <c r="J2473" s="32"/>
      <c r="K2473" s="5"/>
      <c r="L2473" s="50"/>
      <c r="M2473" s="50"/>
      <c r="N2473" s="50"/>
      <c r="O2473" s="50"/>
      <c r="P2473" s="50"/>
      <c r="Q2473" s="50"/>
      <c r="R2473" s="65"/>
      <c r="S2473" s="67"/>
      <c r="T2473" s="67"/>
      <c r="U2473" s="67"/>
      <c r="V2473" s="67"/>
      <c r="W2473" s="67"/>
      <c r="X2473" s="67"/>
      <c r="Y2473" s="67"/>
      <c r="Z2473" s="67"/>
      <c r="AA2473" s="67"/>
      <c r="AB2473" s="67"/>
      <c r="AC2473" s="67"/>
      <c r="AD2473" s="67"/>
      <c r="AE2473" s="67"/>
      <c r="AF2473" s="67"/>
      <c r="AG2473" s="67"/>
      <c r="AH2473" s="67"/>
      <c r="AI2473" s="67"/>
      <c r="AK2473" s="67"/>
      <c r="AL2473" s="67"/>
      <c r="AM2473" s="67"/>
      <c r="AN2473" s="63" t="s">
        <v>5704</v>
      </c>
      <c r="AO2473" s="67"/>
      <c r="AP2473" s="67"/>
      <c r="AQ2473" s="67"/>
      <c r="AR2473" s="67"/>
      <c r="AS2473" s="67"/>
      <c r="AT2473" s="67"/>
      <c r="AU2473" s="67"/>
      <c r="AV2473" s="67"/>
      <c r="AW2473" s="67"/>
      <c r="AX2473" s="67"/>
      <c r="AY2473" s="67"/>
      <c r="AZ2473" s="37" t="str">
        <f>IFERROR(IF(COUNTA(H2473,I2473,J2473)=3,DATE(J2473,MATCH(I2473,{"Jan";"Feb";"Mar";"Apr";"May";"Jun";"Jul";"Aug";"Sep";"Oct";"Nov";"Dec"},0),H2473),""),"")</f>
        <v/>
      </c>
      <c r="CB2473" s="65"/>
    </row>
    <row r="2474" spans="1:80" x14ac:dyDescent="0.25">
      <c r="A2474" s="50"/>
      <c r="B2474" s="8" t="s">
        <v>2542</v>
      </c>
      <c r="C2474" s="8" t="s">
        <v>2543</v>
      </c>
      <c r="D2474" s="8" t="s">
        <v>2544</v>
      </c>
      <c r="E2474" s="9"/>
      <c r="F2474" s="8" t="s">
        <v>2545</v>
      </c>
      <c r="G2474" s="9"/>
      <c r="H2474" s="8" t="s">
        <v>2546</v>
      </c>
      <c r="I2474" s="8" t="s">
        <v>2547</v>
      </c>
      <c r="J2474" s="8" t="s">
        <v>2548</v>
      </c>
      <c r="K2474" s="5"/>
      <c r="L2474" s="40"/>
      <c r="M2474" s="41"/>
      <c r="N2474" s="40"/>
      <c r="O2474" s="41"/>
      <c r="P2474" s="40"/>
      <c r="Q2474" s="50"/>
      <c r="R2474" s="65"/>
      <c r="S2474" s="67"/>
      <c r="T2474" s="67"/>
      <c r="U2474" s="67"/>
      <c r="V2474" s="67"/>
      <c r="W2474" s="67"/>
      <c r="X2474" s="67"/>
      <c r="Y2474" s="67"/>
      <c r="Z2474" s="67"/>
      <c r="AA2474" s="67"/>
      <c r="AB2474" s="67"/>
      <c r="AC2474" s="67"/>
      <c r="AD2474" s="67"/>
      <c r="AE2474" s="67"/>
      <c r="AF2474" s="67"/>
      <c r="AG2474" s="67"/>
      <c r="AH2474" s="67"/>
      <c r="AI2474" s="67"/>
      <c r="AK2474" s="67"/>
      <c r="AL2474" s="67"/>
      <c r="AM2474" s="67"/>
      <c r="AN2474" s="63" t="s">
        <v>5705</v>
      </c>
      <c r="AO2474" s="67"/>
      <c r="AP2474" s="67"/>
      <c r="AQ2474" s="67"/>
      <c r="AR2474" s="67"/>
      <c r="AS2474" s="67"/>
      <c r="AT2474" s="67"/>
      <c r="AU2474" s="67"/>
      <c r="AV2474" s="67"/>
      <c r="AW2474" s="67"/>
      <c r="AX2474" s="67"/>
      <c r="AY2474" s="67"/>
      <c r="AZ2474" s="37" t="str">
        <f>IFERROR(IF(COUNTA(H2474,I2474,J2474)=3,DATE(J2474,MATCH(I2474,{"Jan";"Feb";"Mar";"Apr";"May";"Jun";"Jul";"Aug";"Sep";"Oct";"Nov";"Dec"},0),H2474),""),"")</f>
        <v/>
      </c>
      <c r="CB2474" s="65"/>
    </row>
    <row r="2475" spans="1:80" x14ac:dyDescent="0.25">
      <c r="A2475" s="50"/>
      <c r="B2475" s="76" t="str">
        <f ca="1">BA2475&amp;BB2475&amp;BC2475&amp;BD2475&amp;BE2475&amp;BF2475&amp;BG2475&amp;BH2475&amp;BI2475&amp;BJ2475&amp;BK2475&amp;BL2475&amp;BM2475</f>
        <v/>
      </c>
      <c r="C2475" s="77"/>
      <c r="D2475" s="77"/>
      <c r="E2475" s="77"/>
      <c r="F2475" s="77"/>
      <c r="G2475" s="77"/>
      <c r="H2475" s="77"/>
      <c r="I2475" s="77"/>
      <c r="J2475" s="77"/>
      <c r="K2475" s="77"/>
      <c r="L2475" s="77"/>
      <c r="M2475" s="77"/>
      <c r="N2475" s="77"/>
      <c r="O2475" s="77"/>
      <c r="P2475" s="77"/>
      <c r="Q2475" s="50"/>
      <c r="R2475" s="65"/>
      <c r="S2475" s="67"/>
      <c r="T2475" s="67"/>
      <c r="U2475" s="67"/>
      <c r="V2475" s="67"/>
      <c r="W2475" s="67"/>
      <c r="X2475" s="67"/>
      <c r="Y2475" s="67"/>
      <c r="Z2475" s="67"/>
      <c r="AA2475" s="67"/>
      <c r="AB2475" s="67"/>
      <c r="AC2475" s="67"/>
      <c r="AD2475" s="67"/>
      <c r="AE2475" s="67"/>
      <c r="AF2475" s="67"/>
      <c r="AG2475" s="67"/>
      <c r="AH2475" s="67"/>
      <c r="AI2475" s="67"/>
      <c r="AK2475" s="67"/>
      <c r="AL2475" s="67"/>
      <c r="AM2475" s="67"/>
      <c r="AN2475" s="63" t="s">
        <v>5706</v>
      </c>
      <c r="AO2475" s="67"/>
      <c r="AP2475" s="67"/>
      <c r="AQ2475" s="67"/>
      <c r="AR2475" s="67"/>
      <c r="AS2475" s="67"/>
      <c r="AT2475" s="67"/>
      <c r="AU2475" s="67"/>
      <c r="AV2475" s="67"/>
      <c r="AW2475" s="67"/>
      <c r="AX2475" s="67"/>
      <c r="AY2475" s="67"/>
      <c r="AZ2475" s="37" t="str">
        <f>IFERROR(IF(COUNTA(H2475,I2475,J2475)=3,DATE(J2475,MATCH(I2475,{"Jan";"Feb";"Mar";"Apr";"May";"Jun";"Jul";"Aug";"Sep";"Oct";"Nov";"Dec"},0),H2475),""),"")</f>
        <v/>
      </c>
      <c r="BA2475" s="37" t="str">
        <f>IF(AND(C2433="",H2473="",C2473&lt;&gt;""),"Please enter a complete visit or assessment date.  ","")</f>
        <v/>
      </c>
      <c r="BB2475" s="37" t="str">
        <f>IF(C2473="","",IF(AND(COUNTA(C2433,D2433,E2433)&gt;1,COUNTA(C2433,D2433,E2433)&lt;3),"Please enter a complete visit date.  ",IF(COUNTA(C2433,D2433,E2433)=0,"",IF(COUNTIF(AN$2:AN$7306,C2433&amp;D2433&amp;E2433)&gt;0,"","Enter a valid visit date.  "))))</f>
        <v/>
      </c>
      <c r="BC2475" s="37" t="str">
        <f>IF(AND(COUNTA(H2473,I2473,J2473)&gt;1,COUNTA(H2473,I2473,J2473)&lt;3),"Please enter a complete assessment date.  ",IF(COUNTA(H2473,I2473,J2473)=0,"",IF(COUNTIF(AN$2:AN$7306,H2473&amp;I2473&amp;J2473)&gt;0,"","Enter a valid assessment date.  ")))</f>
        <v/>
      </c>
      <c r="BD2475" s="37" t="str">
        <f t="shared" ref="BD2475" si="1209">IF(AND(C2473="",H2473&amp;I2473&amp;H2473&amp;J2473&lt;&gt;""),"Information on this lesion exists, but no evaluation result is entered.  ","")</f>
        <v/>
      </c>
      <c r="BE2475" s="37" t="str">
        <f ca="1">IF(C2473="","",IF(AZ2433="","",IF(AZ2433&gt;NOW(),"Visit date is in the future.  ","")))</f>
        <v/>
      </c>
      <c r="BF2475" s="37" t="str">
        <f t="shared" ref="BF2475" ca="1" si="1210">IF(AZ2473&lt;&gt;"",IF(AZ2473&gt;NOW(),"Assessment date is in the future.  ",""),"")</f>
        <v/>
      </c>
      <c r="BG2475" s="37" t="str">
        <f t="shared" ref="BG2475" si="1211">IF(AND(C2473&lt;&gt;"",F2473&lt;&gt;""),"The result cannot be provided if indicated as Not Done.  ","")</f>
        <v/>
      </c>
      <c r="BH2475" s="37" t="str">
        <f>IF(AZ2433="","",IF(AZ2433&lt;=AZ2427,"Visit date is not after visit or assessment dates in the prior visit.  ",""))</f>
        <v/>
      </c>
      <c r="BI2475" s="37" t="str">
        <f>IF(AZ2473&lt;&gt;"",IF(AZ2473&lt;=AZ2427,"Assessment date is not after visit or assessment dates in the prior visit.  ",""),"")</f>
        <v/>
      </c>
      <c r="BJ2475" s="37" t="str">
        <f>IF(AND(C2430="",OR(C2473&lt;&gt;"",F2473&lt;&gt;"")),"The Visit ID is missing.  ","")</f>
        <v/>
      </c>
      <c r="BK2475" s="37" t="str">
        <f>IF(AND(OR(C2473&lt;&gt;"",F2473&lt;&gt;""),C$55=""),"No V0 lesion information exists for this same lesion (if you are adding a NEW lesion, go to New Lesion section).  ","")</f>
        <v/>
      </c>
      <c r="BL2475" s="37" t="str">
        <f t="shared" ref="BL2475" si="1212">IF(AND(C2473&lt;&gt;"",D2473=""),"Select a Unit.  ","")</f>
        <v/>
      </c>
      <c r="BM2475" s="37" t="str">
        <f>IF(AND(C2473&lt;&gt;"",COUNTIF(AJ$2:AJ$21,C2430)&gt;1),"Visit ID already used.  ","")</f>
        <v/>
      </c>
      <c r="CA2475" s="37" t="e">
        <f ca="1">IF(BA2475&amp;BB2475&amp;BC2475&amp;BD2475&amp;BE2475&amp;BF2475&amp;BG2475&amp;BH2475&amp;BI2475&amp;BJ2475&amp;BK2475&amp;BL2475&amp;BM2475&amp;BN2475&amp;BO2475&amp;BP2475&amp;BQ2475&amp;BR2475&amp;BS2475&amp;BT2475&amp;BU2475&amp;#REF!&amp;BW2475&amp;BX2475&amp;BY2475&amp;BZ2475&lt;&gt;"","V16Issue","V16Clean")</f>
        <v>#REF!</v>
      </c>
      <c r="CB2475" s="65"/>
    </row>
    <row r="2476" spans="1:80" x14ac:dyDescent="0.25">
      <c r="A2476" s="50"/>
      <c r="B2476" s="77"/>
      <c r="C2476" s="77"/>
      <c r="D2476" s="77"/>
      <c r="E2476" s="77"/>
      <c r="F2476" s="77"/>
      <c r="G2476" s="77"/>
      <c r="H2476" s="77"/>
      <c r="I2476" s="77"/>
      <c r="J2476" s="77"/>
      <c r="K2476" s="77"/>
      <c r="L2476" s="77"/>
      <c r="M2476" s="77"/>
      <c r="N2476" s="77"/>
      <c r="O2476" s="77"/>
      <c r="P2476" s="77"/>
      <c r="Q2476" s="50"/>
      <c r="R2476" s="65"/>
      <c r="S2476" s="67"/>
      <c r="T2476" s="67"/>
      <c r="U2476" s="67"/>
      <c r="V2476" s="67"/>
      <c r="W2476" s="67"/>
      <c r="X2476" s="67"/>
      <c r="Y2476" s="67"/>
      <c r="Z2476" s="67"/>
      <c r="AA2476" s="67"/>
      <c r="AB2476" s="67"/>
      <c r="AC2476" s="67"/>
      <c r="AD2476" s="67"/>
      <c r="AE2476" s="67"/>
      <c r="AF2476" s="67"/>
      <c r="AG2476" s="67"/>
      <c r="AH2476" s="67"/>
      <c r="AI2476" s="67"/>
      <c r="AK2476" s="67"/>
      <c r="AL2476" s="67"/>
      <c r="AM2476" s="67"/>
      <c r="AN2476" s="63" t="s">
        <v>5707</v>
      </c>
      <c r="AO2476" s="67"/>
      <c r="AP2476" s="67"/>
      <c r="AQ2476" s="67"/>
      <c r="AR2476" s="67"/>
      <c r="AS2476" s="67"/>
      <c r="AT2476" s="67"/>
      <c r="AU2476" s="67"/>
      <c r="AV2476" s="67"/>
      <c r="AW2476" s="67"/>
      <c r="AX2476" s="67"/>
      <c r="AY2476" s="67"/>
      <c r="AZ2476" s="37" t="str">
        <f>IFERROR(IF(COUNTA(H2476,I2476,J2476)=3,DATE(J2476,MATCH(I2476,{"Jan";"Feb";"Mar";"Apr";"May";"Jun";"Jul";"Aug";"Sep";"Oct";"Nov";"Dec"},0),H2476),""),"")</f>
        <v/>
      </c>
      <c r="CB2476" s="65"/>
    </row>
    <row r="2477" spans="1:80" x14ac:dyDescent="0.25">
      <c r="A2477" s="50"/>
      <c r="B2477" s="5"/>
      <c r="C2477" s="7"/>
      <c r="D2477" s="7"/>
      <c r="E2477" s="7"/>
      <c r="F2477" s="7"/>
      <c r="G2477" s="5"/>
      <c r="H2477" s="12" t="s">
        <v>92</v>
      </c>
      <c r="I2477" s="5"/>
      <c r="J2477" s="5"/>
      <c r="K2477" s="5"/>
      <c r="L2477" s="50"/>
      <c r="M2477" s="5"/>
      <c r="N2477" s="5"/>
      <c r="O2477" s="5"/>
      <c r="P2477" s="5"/>
      <c r="Q2477" s="50"/>
      <c r="R2477" s="65"/>
      <c r="S2477" s="67"/>
      <c r="T2477" s="67"/>
      <c r="U2477" s="67"/>
      <c r="V2477" s="67"/>
      <c r="W2477" s="67"/>
      <c r="X2477" s="67"/>
      <c r="Y2477" s="67"/>
      <c r="Z2477" s="67"/>
      <c r="AA2477" s="67"/>
      <c r="AB2477" s="67"/>
      <c r="AC2477" s="67"/>
      <c r="AD2477" s="67"/>
      <c r="AE2477" s="67"/>
      <c r="AF2477" s="67"/>
      <c r="AG2477" s="67"/>
      <c r="AH2477" s="67"/>
      <c r="AI2477" s="67"/>
      <c r="AK2477" s="67"/>
      <c r="AL2477" s="67"/>
      <c r="AM2477" s="67"/>
      <c r="AN2477" s="63" t="s">
        <v>5708</v>
      </c>
      <c r="AO2477" s="67"/>
      <c r="AP2477" s="67"/>
      <c r="AQ2477" s="67"/>
      <c r="AR2477" s="67"/>
      <c r="AS2477" s="67"/>
      <c r="AT2477" s="67"/>
      <c r="AU2477" s="67"/>
      <c r="AV2477" s="67"/>
      <c r="AW2477" s="67"/>
      <c r="AX2477" s="67"/>
      <c r="AY2477" s="67"/>
      <c r="AZ2477" s="37" t="str">
        <f>IFERROR(IF(COUNTA(H2477,I2477,J2477)=3,DATE(J2477,MATCH(I2477,{"Jan";"Feb";"Mar";"Apr";"May";"Jun";"Jul";"Aug";"Sep";"Oct";"Nov";"Dec"},0),H2477),""),"")</f>
        <v/>
      </c>
      <c r="CB2477" s="65"/>
    </row>
    <row r="2478" spans="1:80" x14ac:dyDescent="0.25">
      <c r="A2478" s="50"/>
      <c r="B2478" s="5"/>
      <c r="C2478" s="7" t="s">
        <v>35</v>
      </c>
      <c r="D2478" s="7" t="s">
        <v>36</v>
      </c>
      <c r="E2478" s="7"/>
      <c r="F2478" s="7" t="s">
        <v>315</v>
      </c>
      <c r="G2478" s="5"/>
      <c r="H2478" s="7" t="s">
        <v>47</v>
      </c>
      <c r="I2478" s="7" t="s">
        <v>48</v>
      </c>
      <c r="J2478" s="7" t="s">
        <v>49</v>
      </c>
      <c r="K2478" s="5"/>
      <c r="L2478" s="50"/>
      <c r="M2478" s="5"/>
      <c r="N2478" s="5"/>
      <c r="O2478" s="5"/>
      <c r="P2478" s="5"/>
      <c r="Q2478" s="50"/>
      <c r="R2478" s="65"/>
      <c r="S2478" s="67"/>
      <c r="T2478" s="67"/>
      <c r="U2478" s="67"/>
      <c r="V2478" s="67"/>
      <c r="W2478" s="67"/>
      <c r="X2478" s="67"/>
      <c r="Y2478" s="67"/>
      <c r="Z2478" s="67"/>
      <c r="AA2478" s="67"/>
      <c r="AB2478" s="67"/>
      <c r="AC2478" s="67"/>
      <c r="AD2478" s="67"/>
      <c r="AE2478" s="67"/>
      <c r="AF2478" s="67"/>
      <c r="AG2478" s="67"/>
      <c r="AH2478" s="67"/>
      <c r="AI2478" s="67"/>
      <c r="AK2478" s="67"/>
      <c r="AL2478" s="67"/>
      <c r="AM2478" s="67"/>
      <c r="AN2478" s="63" t="s">
        <v>5709</v>
      </c>
      <c r="AO2478" s="67"/>
      <c r="AP2478" s="67"/>
      <c r="AQ2478" s="67"/>
      <c r="AR2478" s="67"/>
      <c r="AS2478" s="67"/>
      <c r="AT2478" s="67"/>
      <c r="AU2478" s="67"/>
      <c r="AV2478" s="67"/>
      <c r="AW2478" s="67"/>
      <c r="AX2478" s="67"/>
      <c r="AY2478" s="67"/>
      <c r="AZ2478" s="37" t="str">
        <f>IFERROR(IF(COUNTA(H2478,I2478,J2478)=3,DATE(J2478,MATCH(I2478,{"Jan";"Feb";"Mar";"Apr";"May";"Jun";"Jul";"Aug";"Sep";"Oct";"Nov";"Dec"},0),H2478),""),"")</f>
        <v/>
      </c>
      <c r="CB2478" s="65"/>
    </row>
    <row r="2479" spans="1:80" x14ac:dyDescent="0.25">
      <c r="A2479" s="50"/>
      <c r="B2479" s="39" t="str">
        <f xml:space="preserve"> C2430&amp;"  Target Lesion (T8)"</f>
        <v>V16  Target Lesion (T8)</v>
      </c>
      <c r="C2479" s="16"/>
      <c r="D2479" s="15" t="s">
        <v>9</v>
      </c>
      <c r="E2479" s="5"/>
      <c r="F2479" s="17"/>
      <c r="G2479" s="5"/>
      <c r="H2479" s="32"/>
      <c r="I2479" s="32"/>
      <c r="J2479" s="32"/>
      <c r="K2479" s="5"/>
      <c r="L2479" s="50"/>
      <c r="M2479" s="50"/>
      <c r="N2479" s="50"/>
      <c r="O2479" s="50"/>
      <c r="P2479" s="50"/>
      <c r="Q2479" s="50"/>
      <c r="R2479" s="65"/>
      <c r="S2479" s="67"/>
      <c r="T2479" s="67"/>
      <c r="U2479" s="67"/>
      <c r="V2479" s="67"/>
      <c r="W2479" s="67"/>
      <c r="X2479" s="67"/>
      <c r="Y2479" s="67"/>
      <c r="Z2479" s="67"/>
      <c r="AA2479" s="67"/>
      <c r="AB2479" s="67"/>
      <c r="AC2479" s="67"/>
      <c r="AD2479" s="67"/>
      <c r="AE2479" s="67"/>
      <c r="AF2479" s="67"/>
      <c r="AG2479" s="67"/>
      <c r="AH2479" s="67"/>
      <c r="AI2479" s="67"/>
      <c r="AK2479" s="67"/>
      <c r="AL2479" s="67"/>
      <c r="AM2479" s="67"/>
      <c r="AN2479" s="63" t="s">
        <v>5710</v>
      </c>
      <c r="AO2479" s="67"/>
      <c r="AP2479" s="67"/>
      <c r="AQ2479" s="67"/>
      <c r="AR2479" s="67"/>
      <c r="AS2479" s="67"/>
      <c r="AT2479" s="67"/>
      <c r="AU2479" s="67"/>
      <c r="AV2479" s="67"/>
      <c r="AW2479" s="67"/>
      <c r="AX2479" s="67"/>
      <c r="AY2479" s="67"/>
      <c r="AZ2479" s="37" t="str">
        <f>IFERROR(IF(COUNTA(H2479,I2479,J2479)=3,DATE(J2479,MATCH(I2479,{"Jan";"Feb";"Mar";"Apr";"May";"Jun";"Jul";"Aug";"Sep";"Oct";"Nov";"Dec"},0),H2479),""),"")</f>
        <v/>
      </c>
      <c r="CB2479" s="65"/>
    </row>
    <row r="2480" spans="1:80" x14ac:dyDescent="0.25">
      <c r="A2480" s="50"/>
      <c r="B2480" s="8" t="s">
        <v>2549</v>
      </c>
      <c r="C2480" s="8" t="s">
        <v>2550</v>
      </c>
      <c r="D2480" s="8" t="s">
        <v>2551</v>
      </c>
      <c r="E2480" s="9"/>
      <c r="F2480" s="8" t="s">
        <v>2552</v>
      </c>
      <c r="G2480" s="9"/>
      <c r="H2480" s="8" t="s">
        <v>2553</v>
      </c>
      <c r="I2480" s="8" t="s">
        <v>2554</v>
      </c>
      <c r="J2480" s="8" t="s">
        <v>2555</v>
      </c>
      <c r="K2480" s="5"/>
      <c r="L2480" s="40"/>
      <c r="M2480" s="41"/>
      <c r="N2480" s="40"/>
      <c r="O2480" s="41"/>
      <c r="P2480" s="40"/>
      <c r="Q2480" s="50"/>
      <c r="R2480" s="65"/>
      <c r="S2480" s="67"/>
      <c r="T2480" s="67"/>
      <c r="U2480" s="67"/>
      <c r="V2480" s="67"/>
      <c r="W2480" s="67"/>
      <c r="X2480" s="67"/>
      <c r="Y2480" s="67"/>
      <c r="Z2480" s="67"/>
      <c r="AA2480" s="67"/>
      <c r="AB2480" s="67"/>
      <c r="AC2480" s="67"/>
      <c r="AD2480" s="67"/>
      <c r="AE2480" s="67"/>
      <c r="AF2480" s="67"/>
      <c r="AG2480" s="67"/>
      <c r="AH2480" s="67"/>
      <c r="AI2480" s="67"/>
      <c r="AK2480" s="67"/>
      <c r="AL2480" s="67"/>
      <c r="AM2480" s="67"/>
      <c r="AN2480" s="63" t="s">
        <v>5711</v>
      </c>
      <c r="AO2480" s="67"/>
      <c r="AP2480" s="67"/>
      <c r="AQ2480" s="67"/>
      <c r="AR2480" s="67"/>
      <c r="AS2480" s="67"/>
      <c r="AT2480" s="67"/>
      <c r="AU2480" s="67"/>
      <c r="AV2480" s="67"/>
      <c r="AW2480" s="67"/>
      <c r="AX2480" s="67"/>
      <c r="AY2480" s="67"/>
      <c r="AZ2480" s="37" t="str">
        <f>IFERROR(IF(COUNTA(H2480,I2480,J2480)=3,DATE(J2480,MATCH(I2480,{"Jan";"Feb";"Mar";"Apr";"May";"Jun";"Jul";"Aug";"Sep";"Oct";"Nov";"Dec"},0),H2480),""),"")</f>
        <v/>
      </c>
      <c r="CB2480" s="65"/>
    </row>
    <row r="2481" spans="1:80" x14ac:dyDescent="0.25">
      <c r="A2481" s="50"/>
      <c r="B2481" s="76" t="str">
        <f ca="1">BA2481&amp;BB2481&amp;BC2481&amp;BD2481&amp;BE2481&amp;BF2481&amp;BG2481&amp;BH2481&amp;BI2481&amp;BJ2481&amp;BK2481&amp;BL2481&amp;BM2481</f>
        <v/>
      </c>
      <c r="C2481" s="77"/>
      <c r="D2481" s="77"/>
      <c r="E2481" s="77"/>
      <c r="F2481" s="77"/>
      <c r="G2481" s="77"/>
      <c r="H2481" s="77"/>
      <c r="I2481" s="77"/>
      <c r="J2481" s="77"/>
      <c r="K2481" s="77"/>
      <c r="L2481" s="77"/>
      <c r="M2481" s="77"/>
      <c r="N2481" s="77"/>
      <c r="O2481" s="77"/>
      <c r="P2481" s="77"/>
      <c r="Q2481" s="50"/>
      <c r="R2481" s="65"/>
      <c r="S2481" s="67"/>
      <c r="T2481" s="67"/>
      <c r="U2481" s="67"/>
      <c r="V2481" s="67"/>
      <c r="W2481" s="67"/>
      <c r="X2481" s="67"/>
      <c r="Y2481" s="67"/>
      <c r="Z2481" s="67"/>
      <c r="AA2481" s="67"/>
      <c r="AB2481" s="67"/>
      <c r="AC2481" s="67"/>
      <c r="AD2481" s="67"/>
      <c r="AE2481" s="67"/>
      <c r="AF2481" s="67"/>
      <c r="AG2481" s="67"/>
      <c r="AH2481" s="67"/>
      <c r="AI2481" s="67"/>
      <c r="AK2481" s="67"/>
      <c r="AL2481" s="67"/>
      <c r="AM2481" s="67"/>
      <c r="AN2481" s="63" t="s">
        <v>5712</v>
      </c>
      <c r="AO2481" s="67"/>
      <c r="AP2481" s="67"/>
      <c r="AQ2481" s="67"/>
      <c r="AR2481" s="67"/>
      <c r="AS2481" s="67"/>
      <c r="AT2481" s="67"/>
      <c r="AU2481" s="67"/>
      <c r="AV2481" s="67"/>
      <c r="AW2481" s="67"/>
      <c r="AX2481" s="67"/>
      <c r="AY2481" s="67"/>
      <c r="AZ2481" s="37" t="str">
        <f>IFERROR(IF(COUNTA(H2481,I2481,J2481)=3,DATE(J2481,MATCH(I2481,{"Jan";"Feb";"Mar";"Apr";"May";"Jun";"Jul";"Aug";"Sep";"Oct";"Nov";"Dec"},0),H2481),""),"")</f>
        <v/>
      </c>
      <c r="BA2481" s="37" t="str">
        <f>IF(AND(C2433="",H2479="",C2479&lt;&gt;""),"Please enter a complete visit or assessment date.  ","")</f>
        <v/>
      </c>
      <c r="BB2481" s="37" t="str">
        <f>IF(C2479="","",IF(AND(COUNTA(C2433,D2433,E2433)&gt;1,COUNTA(C2433,D2433,E2433)&lt;3),"Please enter a complete visit date.  ",IF(COUNTA(C2433,D2433,E2433)=0,"",IF(COUNTIF(AN$2:AN$7306,C2433&amp;D2433&amp;E2433)&gt;0,"","Enter a valid visit date.  "))))</f>
        <v/>
      </c>
      <c r="BC2481" s="37" t="str">
        <f>IF(AND(COUNTA(H2479,I2479,J2479)&gt;1,COUNTA(H2479,I2479,J2479)&lt;3),"Please enter a complete assessment date.  ",IF(COUNTA(H2479,I2479,J2479)=0,"",IF(COUNTIF(AN$2:AN$7306,H2479&amp;I2479&amp;J2479)&gt;0,"","Enter a valid assessment date.  ")))</f>
        <v/>
      </c>
      <c r="BD2481" s="37" t="str">
        <f t="shared" ref="BD2481" si="1213">IF(AND(C2479="",H2479&amp;I2479&amp;H2479&amp;J2479&lt;&gt;""),"Information on this lesion exists, but no evaluation result is entered.  ","")</f>
        <v/>
      </c>
      <c r="BE2481" s="37" t="str">
        <f ca="1">IF(C2479="","",IF(AZ2433="","",IF(AZ2433&gt;NOW(),"Visit date is in the future.  ","")))</f>
        <v/>
      </c>
      <c r="BF2481" s="37" t="str">
        <f t="shared" ref="BF2481" ca="1" si="1214">IF(AZ2479&lt;&gt;"",IF(AZ2479&gt;NOW(),"Assessment date is in the future.  ",""),"")</f>
        <v/>
      </c>
      <c r="BG2481" s="37" t="str">
        <f t="shared" ref="BG2481" si="1215">IF(AND(C2479&lt;&gt;"",F2479&lt;&gt;""),"The result cannot be provided if indicated as Not Done.  ","")</f>
        <v/>
      </c>
      <c r="BH2481" s="37" t="str">
        <f>IF(AZ2433="","",IF(AZ2433&lt;=AZ2427,"Visit date is not after visit or assessment dates in the prior visit.  ",""))</f>
        <v/>
      </c>
      <c r="BI2481" s="37" t="str">
        <f>IF(AZ2479&lt;&gt;"",IF(AZ2479&lt;=AZ2427,"Assessment date is not after visit or assessment dates in the prior visit.  ",""),"")</f>
        <v/>
      </c>
      <c r="BJ2481" s="37" t="str">
        <f>IF(AND(C2430="",OR(C2479&lt;&gt;"",F2479&lt;&gt;"")),"The Visit ID is missing.  ","")</f>
        <v/>
      </c>
      <c r="BK2481" s="37" t="str">
        <f>IF(AND(OR(C2479&lt;&gt;"",F2479&lt;&gt;""),C$61=""),"No V0 lesion information exists for this same lesion (if you are adding a NEW lesion, go to New Lesion section).  ","")</f>
        <v/>
      </c>
      <c r="BL2481" s="37" t="str">
        <f t="shared" ref="BL2481" si="1216">IF(AND(C2479&lt;&gt;"",D2479=""),"Select a Unit.  ","")</f>
        <v/>
      </c>
      <c r="BM2481" s="37" t="str">
        <f>IF(AND(C2479&lt;&gt;"",COUNTIF(AJ$2:AJ$21,C2430)&gt;1),"Visit ID already used.  ","")</f>
        <v/>
      </c>
      <c r="CA2481" s="37" t="e">
        <f ca="1">IF(BA2481&amp;BB2481&amp;BC2481&amp;BD2481&amp;BE2481&amp;BF2481&amp;BG2481&amp;BH2481&amp;BI2481&amp;BJ2481&amp;BK2481&amp;BL2481&amp;BM2481&amp;BN2481&amp;BO2481&amp;BP2481&amp;BQ2481&amp;BR2481&amp;BS2481&amp;BT2481&amp;BU2481&amp;#REF!&amp;BW2481&amp;BX2481&amp;BY2481&amp;BZ2481&lt;&gt;"","V16Issue","V16Clean")</f>
        <v>#REF!</v>
      </c>
      <c r="CB2481" s="65"/>
    </row>
    <row r="2482" spans="1:80" x14ac:dyDescent="0.25">
      <c r="A2482" s="50"/>
      <c r="B2482" s="77"/>
      <c r="C2482" s="77"/>
      <c r="D2482" s="77"/>
      <c r="E2482" s="77"/>
      <c r="F2482" s="77"/>
      <c r="G2482" s="77"/>
      <c r="H2482" s="77"/>
      <c r="I2482" s="77"/>
      <c r="J2482" s="77"/>
      <c r="K2482" s="77"/>
      <c r="L2482" s="77"/>
      <c r="M2482" s="77"/>
      <c r="N2482" s="77"/>
      <c r="O2482" s="77"/>
      <c r="P2482" s="77"/>
      <c r="Q2482" s="50"/>
      <c r="R2482" s="65"/>
      <c r="S2482" s="67"/>
      <c r="T2482" s="67"/>
      <c r="U2482" s="67"/>
      <c r="V2482" s="67"/>
      <c r="W2482" s="67"/>
      <c r="X2482" s="67"/>
      <c r="Y2482" s="67"/>
      <c r="Z2482" s="67"/>
      <c r="AA2482" s="67"/>
      <c r="AB2482" s="67"/>
      <c r="AC2482" s="67"/>
      <c r="AD2482" s="67"/>
      <c r="AE2482" s="67"/>
      <c r="AF2482" s="67"/>
      <c r="AG2482" s="67"/>
      <c r="AH2482" s="67"/>
      <c r="AI2482" s="67"/>
      <c r="AK2482" s="67"/>
      <c r="AL2482" s="67"/>
      <c r="AM2482" s="67"/>
      <c r="AN2482" s="63" t="s">
        <v>5713</v>
      </c>
      <c r="AO2482" s="67"/>
      <c r="AP2482" s="67"/>
      <c r="AQ2482" s="67"/>
      <c r="AR2482" s="67"/>
      <c r="AS2482" s="67"/>
      <c r="AT2482" s="67"/>
      <c r="AU2482" s="67"/>
      <c r="AV2482" s="67"/>
      <c r="AW2482" s="67"/>
      <c r="AX2482" s="67"/>
      <c r="AY2482" s="67"/>
      <c r="AZ2482" s="37" t="str">
        <f>IFERROR(IF(COUNTA(H2482,I2482,J2482)=3,DATE(J2482,MATCH(I2482,{"Jan";"Feb";"Mar";"Apr";"May";"Jun";"Jul";"Aug";"Sep";"Oct";"Nov";"Dec"},0),H2482),""),"")</f>
        <v/>
      </c>
      <c r="CB2482" s="65"/>
    </row>
    <row r="2483" spans="1:80" x14ac:dyDescent="0.25">
      <c r="A2483" s="50"/>
      <c r="B2483" s="5"/>
      <c r="C2483" s="7"/>
      <c r="D2483" s="7"/>
      <c r="E2483" s="7"/>
      <c r="F2483" s="7"/>
      <c r="G2483" s="5"/>
      <c r="H2483" s="12" t="s">
        <v>92</v>
      </c>
      <c r="I2483" s="5"/>
      <c r="J2483" s="5"/>
      <c r="K2483" s="5"/>
      <c r="L2483" s="50"/>
      <c r="M2483" s="5"/>
      <c r="N2483" s="5"/>
      <c r="O2483" s="5"/>
      <c r="P2483" s="5"/>
      <c r="Q2483" s="50"/>
      <c r="R2483" s="65"/>
      <c r="S2483" s="67"/>
      <c r="T2483" s="67"/>
      <c r="U2483" s="67"/>
      <c r="V2483" s="67"/>
      <c r="W2483" s="67"/>
      <c r="X2483" s="67"/>
      <c r="Y2483" s="67"/>
      <c r="Z2483" s="67"/>
      <c r="AA2483" s="67"/>
      <c r="AB2483" s="67"/>
      <c r="AC2483" s="67"/>
      <c r="AD2483" s="67"/>
      <c r="AE2483" s="67"/>
      <c r="AF2483" s="67"/>
      <c r="AG2483" s="67"/>
      <c r="AH2483" s="67"/>
      <c r="AI2483" s="67"/>
      <c r="AK2483" s="67"/>
      <c r="AL2483" s="67"/>
      <c r="AM2483" s="67"/>
      <c r="AN2483" s="63" t="s">
        <v>5714</v>
      </c>
      <c r="AO2483" s="67"/>
      <c r="AP2483" s="67"/>
      <c r="AQ2483" s="67"/>
      <c r="AR2483" s="67"/>
      <c r="AS2483" s="67"/>
      <c r="AT2483" s="67"/>
      <c r="AU2483" s="67"/>
      <c r="AV2483" s="67"/>
      <c r="AW2483" s="67"/>
      <c r="AX2483" s="67"/>
      <c r="AY2483" s="67"/>
      <c r="AZ2483" s="37" t="str">
        <f>IFERROR(IF(COUNTA(H2483,I2483,J2483)=3,DATE(J2483,MATCH(I2483,{"Jan";"Feb";"Mar";"Apr";"May";"Jun";"Jul";"Aug";"Sep";"Oct";"Nov";"Dec"},0),H2483),""),"")</f>
        <v/>
      </c>
      <c r="CB2483" s="65"/>
    </row>
    <row r="2484" spans="1:80" x14ac:dyDescent="0.25">
      <c r="A2484" s="50"/>
      <c r="B2484" s="5"/>
      <c r="C2484" s="7" t="s">
        <v>35</v>
      </c>
      <c r="D2484" s="7" t="s">
        <v>36</v>
      </c>
      <c r="E2484" s="7"/>
      <c r="F2484" s="7" t="s">
        <v>315</v>
      </c>
      <c r="G2484" s="5"/>
      <c r="H2484" s="7" t="s">
        <v>47</v>
      </c>
      <c r="I2484" s="7" t="s">
        <v>48</v>
      </c>
      <c r="J2484" s="7" t="s">
        <v>49</v>
      </c>
      <c r="K2484" s="5"/>
      <c r="L2484" s="50"/>
      <c r="M2484" s="5"/>
      <c r="N2484" s="5"/>
      <c r="O2484" s="5"/>
      <c r="P2484" s="5"/>
      <c r="Q2484" s="50"/>
      <c r="R2484" s="65"/>
      <c r="S2484" s="67"/>
      <c r="T2484" s="67"/>
      <c r="U2484" s="67"/>
      <c r="V2484" s="67"/>
      <c r="W2484" s="67"/>
      <c r="X2484" s="67"/>
      <c r="Y2484" s="67"/>
      <c r="Z2484" s="67"/>
      <c r="AA2484" s="67"/>
      <c r="AB2484" s="67"/>
      <c r="AC2484" s="67"/>
      <c r="AD2484" s="67"/>
      <c r="AE2484" s="67"/>
      <c r="AF2484" s="67"/>
      <c r="AG2484" s="67"/>
      <c r="AH2484" s="67"/>
      <c r="AI2484" s="67"/>
      <c r="AK2484" s="67"/>
      <c r="AL2484" s="67"/>
      <c r="AM2484" s="67"/>
      <c r="AN2484" s="63" t="s">
        <v>5715</v>
      </c>
      <c r="AO2484" s="67"/>
      <c r="AP2484" s="67"/>
      <c r="AQ2484" s="67"/>
      <c r="AR2484" s="67"/>
      <c r="AS2484" s="67"/>
      <c r="AT2484" s="67"/>
      <c r="AU2484" s="67"/>
      <c r="AV2484" s="67"/>
      <c r="AW2484" s="67"/>
      <c r="AX2484" s="67"/>
      <c r="AY2484" s="67"/>
      <c r="AZ2484" s="37" t="str">
        <f>IFERROR(IF(COUNTA(H2484,I2484,J2484)=3,DATE(J2484,MATCH(I2484,{"Jan";"Feb";"Mar";"Apr";"May";"Jun";"Jul";"Aug";"Sep";"Oct";"Nov";"Dec"},0),H2484),""),"")</f>
        <v/>
      </c>
      <c r="CB2484" s="65"/>
    </row>
    <row r="2485" spans="1:80" x14ac:dyDescent="0.25">
      <c r="A2485" s="50"/>
      <c r="B2485" s="39" t="str">
        <f xml:space="preserve"> C2430&amp;"  Target Lesion (T9)"</f>
        <v>V16  Target Lesion (T9)</v>
      </c>
      <c r="C2485" s="16"/>
      <c r="D2485" s="15" t="s">
        <v>9</v>
      </c>
      <c r="E2485" s="5"/>
      <c r="F2485" s="17"/>
      <c r="G2485" s="5"/>
      <c r="H2485" s="32"/>
      <c r="I2485" s="32"/>
      <c r="J2485" s="32"/>
      <c r="K2485" s="5"/>
      <c r="L2485" s="50"/>
      <c r="M2485" s="50"/>
      <c r="N2485" s="50"/>
      <c r="O2485" s="50"/>
      <c r="P2485" s="50"/>
      <c r="Q2485" s="50"/>
      <c r="R2485" s="65"/>
      <c r="S2485" s="67"/>
      <c r="T2485" s="67"/>
      <c r="U2485" s="67"/>
      <c r="V2485" s="67"/>
      <c r="W2485" s="67"/>
      <c r="X2485" s="67"/>
      <c r="Y2485" s="67"/>
      <c r="Z2485" s="67"/>
      <c r="AA2485" s="67"/>
      <c r="AB2485" s="67"/>
      <c r="AC2485" s="67"/>
      <c r="AD2485" s="67"/>
      <c r="AE2485" s="67"/>
      <c r="AF2485" s="67"/>
      <c r="AG2485" s="67"/>
      <c r="AH2485" s="67"/>
      <c r="AI2485" s="67"/>
      <c r="AK2485" s="67"/>
      <c r="AL2485" s="67"/>
      <c r="AM2485" s="67"/>
      <c r="AN2485" s="63" t="s">
        <v>5716</v>
      </c>
      <c r="AO2485" s="67"/>
      <c r="AP2485" s="67"/>
      <c r="AQ2485" s="67"/>
      <c r="AR2485" s="67"/>
      <c r="AS2485" s="67"/>
      <c r="AT2485" s="67"/>
      <c r="AU2485" s="67"/>
      <c r="AV2485" s="67"/>
      <c r="AW2485" s="67"/>
      <c r="AX2485" s="67"/>
      <c r="AY2485" s="67"/>
      <c r="AZ2485" s="37" t="str">
        <f>IFERROR(IF(COUNTA(H2485,I2485,J2485)=3,DATE(J2485,MATCH(I2485,{"Jan";"Feb";"Mar";"Apr";"May";"Jun";"Jul";"Aug";"Sep";"Oct";"Nov";"Dec"},0),H2485),""),"")</f>
        <v/>
      </c>
      <c r="CB2485" s="65"/>
    </row>
    <row r="2486" spans="1:80" x14ac:dyDescent="0.25">
      <c r="A2486" s="50"/>
      <c r="B2486" s="8" t="s">
        <v>2556</v>
      </c>
      <c r="C2486" s="8" t="s">
        <v>2557</v>
      </c>
      <c r="D2486" s="8" t="s">
        <v>2558</v>
      </c>
      <c r="E2486" s="9"/>
      <c r="F2486" s="8" t="s">
        <v>2559</v>
      </c>
      <c r="G2486" s="9"/>
      <c r="H2486" s="8" t="s">
        <v>2560</v>
      </c>
      <c r="I2486" s="8" t="s">
        <v>2561</v>
      </c>
      <c r="J2486" s="8" t="s">
        <v>2562</v>
      </c>
      <c r="K2486" s="5"/>
      <c r="L2486" s="40"/>
      <c r="M2486" s="41"/>
      <c r="N2486" s="40"/>
      <c r="O2486" s="41"/>
      <c r="P2486" s="40"/>
      <c r="Q2486" s="50"/>
      <c r="R2486" s="65"/>
      <c r="S2486" s="67"/>
      <c r="T2486" s="67"/>
      <c r="U2486" s="67"/>
      <c r="V2486" s="67"/>
      <c r="W2486" s="67"/>
      <c r="X2486" s="67"/>
      <c r="Y2486" s="67"/>
      <c r="Z2486" s="67"/>
      <c r="AA2486" s="67"/>
      <c r="AB2486" s="67"/>
      <c r="AC2486" s="67"/>
      <c r="AD2486" s="67"/>
      <c r="AE2486" s="67"/>
      <c r="AF2486" s="67"/>
      <c r="AG2486" s="67"/>
      <c r="AH2486" s="67"/>
      <c r="AI2486" s="67"/>
      <c r="AK2486" s="67"/>
      <c r="AL2486" s="67"/>
      <c r="AM2486" s="67"/>
      <c r="AN2486" s="63" t="s">
        <v>5717</v>
      </c>
      <c r="AO2486" s="67"/>
      <c r="AP2486" s="67"/>
      <c r="AQ2486" s="67"/>
      <c r="AR2486" s="67"/>
      <c r="AS2486" s="67"/>
      <c r="AT2486" s="67"/>
      <c r="AU2486" s="67"/>
      <c r="AV2486" s="67"/>
      <c r="AW2486" s="67"/>
      <c r="AX2486" s="67"/>
      <c r="AY2486" s="67"/>
      <c r="AZ2486" s="37" t="str">
        <f>IFERROR(IF(COUNTA(H2486,I2486,J2486)=3,DATE(J2486,MATCH(I2486,{"Jan";"Feb";"Mar";"Apr";"May";"Jun";"Jul";"Aug";"Sep";"Oct";"Nov";"Dec"},0),H2486),""),"")</f>
        <v/>
      </c>
      <c r="CB2486" s="65"/>
    </row>
    <row r="2487" spans="1:80" x14ac:dyDescent="0.25">
      <c r="A2487" s="50"/>
      <c r="B2487" s="76" t="str">
        <f ca="1">BA2487&amp;BB2487&amp;BC2487&amp;BD2487&amp;BE2487&amp;BF2487&amp;BG2487&amp;BH2487&amp;BI2487&amp;BJ2487&amp;BK2487&amp;BL2487&amp;BM2487</f>
        <v/>
      </c>
      <c r="C2487" s="77"/>
      <c r="D2487" s="77"/>
      <c r="E2487" s="77"/>
      <c r="F2487" s="77"/>
      <c r="G2487" s="77"/>
      <c r="H2487" s="77"/>
      <c r="I2487" s="77"/>
      <c r="J2487" s="77"/>
      <c r="K2487" s="77"/>
      <c r="L2487" s="77"/>
      <c r="M2487" s="77"/>
      <c r="N2487" s="77"/>
      <c r="O2487" s="77"/>
      <c r="P2487" s="77"/>
      <c r="Q2487" s="50"/>
      <c r="R2487" s="65"/>
      <c r="S2487" s="67"/>
      <c r="T2487" s="67"/>
      <c r="U2487" s="67"/>
      <c r="V2487" s="67"/>
      <c r="W2487" s="67"/>
      <c r="X2487" s="67"/>
      <c r="Y2487" s="67"/>
      <c r="Z2487" s="67"/>
      <c r="AA2487" s="67"/>
      <c r="AB2487" s="67"/>
      <c r="AC2487" s="67"/>
      <c r="AD2487" s="67"/>
      <c r="AE2487" s="67"/>
      <c r="AF2487" s="67"/>
      <c r="AG2487" s="67"/>
      <c r="AH2487" s="67"/>
      <c r="AI2487" s="67"/>
      <c r="AK2487" s="67"/>
      <c r="AL2487" s="67"/>
      <c r="AM2487" s="67"/>
      <c r="AN2487" s="63" t="s">
        <v>5718</v>
      </c>
      <c r="AO2487" s="67"/>
      <c r="AP2487" s="67"/>
      <c r="AQ2487" s="67"/>
      <c r="AR2487" s="67"/>
      <c r="AS2487" s="67"/>
      <c r="AT2487" s="67"/>
      <c r="AU2487" s="67"/>
      <c r="AV2487" s="67"/>
      <c r="AW2487" s="67"/>
      <c r="AX2487" s="67"/>
      <c r="AY2487" s="67"/>
      <c r="AZ2487" s="37" t="str">
        <f>IFERROR(IF(COUNTA(H2487,I2487,J2487)=3,DATE(J2487,MATCH(I2487,{"Jan";"Feb";"Mar";"Apr";"May";"Jun";"Jul";"Aug";"Sep";"Oct";"Nov";"Dec"},0),H2487),""),"")</f>
        <v/>
      </c>
      <c r="BA2487" s="37" t="str">
        <f>IF(AND(C2433="",H2485="",C2485&lt;&gt;""),"Please enter a complete visit or assessment date.  ","")</f>
        <v/>
      </c>
      <c r="BB2487" s="37" t="str">
        <f>IF(C2485="","",IF(AND(COUNTA(C2433,D2433,E2433)&gt;1,COUNTA(C2433,D2433,E2433)&lt;3),"Please enter a complete visit date.  ",IF(COUNTA(C2433,D2433,E2433)=0,"",IF(COUNTIF(AN$2:AN$7306,C2433&amp;D2433&amp;E2433)&gt;0,"","Enter a valid visit date.  "))))</f>
        <v/>
      </c>
      <c r="BC2487" s="37" t="str">
        <f>IF(AND(COUNTA(H2485,I2485,J2485)&gt;1,COUNTA(H2485,I2485,J2485)&lt;3),"Please enter a complete assessment date.  ",IF(COUNTA(H2485,I2485,J2485)=0,"",IF(COUNTIF(AN$2:AN$7306,H2485&amp;I2485&amp;J2485)&gt;0,"","Enter a valid assessment date.  ")))</f>
        <v/>
      </c>
      <c r="BD2487" s="37" t="str">
        <f t="shared" ref="BD2487" si="1217">IF(AND(C2485="",H2485&amp;I2485&amp;H2485&amp;J2485&lt;&gt;""),"Information on this lesion exists, but no evaluation result is entered.  ","")</f>
        <v/>
      </c>
      <c r="BE2487" s="37" t="str">
        <f ca="1">IF(C2485="","",IF(AZ2433="","",IF(AZ2433&gt;NOW(),"Visit date is in the future.  ","")))</f>
        <v/>
      </c>
      <c r="BF2487" s="37" t="str">
        <f t="shared" ref="BF2487" ca="1" si="1218">IF(AZ2485&lt;&gt;"",IF(AZ2485&gt;NOW(),"Assessment date is in the future.  ",""),"")</f>
        <v/>
      </c>
      <c r="BG2487" s="37" t="str">
        <f t="shared" ref="BG2487" si="1219">IF(AND(C2485&lt;&gt;"",F2485&lt;&gt;""),"The result cannot be provided if indicated as Not Done.  ","")</f>
        <v/>
      </c>
      <c r="BH2487" s="37" t="str">
        <f>IF(AZ2433="","",IF(AZ2433&lt;=AZ2427,"Visit date is not after visit or assessment dates in the prior visit.  ",""))</f>
        <v/>
      </c>
      <c r="BI2487" s="37" t="str">
        <f>IF(AZ2485&lt;&gt;"",IF(AZ2485&lt;=AZ2427,"Assessment date is not after visit or assessment dates in the prior visit.  ",""),"")</f>
        <v/>
      </c>
      <c r="BJ2487" s="37" t="str">
        <f>IF(AND(C2430="",OR(C2485&lt;&gt;"",F2485&lt;&gt;"")),"The Visit ID is missing.  ","")</f>
        <v/>
      </c>
      <c r="BK2487" s="37" t="str">
        <f>IF(AND(OR(C2485&lt;&gt;"",F2485&lt;&gt;""),C$67=""),"No V0 lesion information exists for this same lesion (if you are adding a NEW lesion, go to New Lesion section).  ","")</f>
        <v/>
      </c>
      <c r="BL2487" s="37" t="str">
        <f t="shared" ref="BL2487" si="1220">IF(AND(C2485&lt;&gt;"",D2485=""),"Select a Unit.  ","")</f>
        <v/>
      </c>
      <c r="BM2487" s="37" t="str">
        <f>IF(AND(C2485&lt;&gt;"",COUNTIF(AJ$2:AJ$21,C2430)&gt;1),"Visit ID already used.  ","")</f>
        <v/>
      </c>
      <c r="CA2487" s="37" t="e">
        <f ca="1">IF(BA2487&amp;BB2487&amp;BC2487&amp;BD2487&amp;BE2487&amp;BF2487&amp;BG2487&amp;BH2487&amp;BI2487&amp;BJ2487&amp;BK2487&amp;BL2487&amp;BM2487&amp;BN2487&amp;BO2487&amp;BP2487&amp;BQ2487&amp;BR2487&amp;BS2487&amp;BT2487&amp;BU2487&amp;#REF!&amp;BW2487&amp;BX2487&amp;BY2487&amp;BZ2487&lt;&gt;"","V16Issue","V16Clean")</f>
        <v>#REF!</v>
      </c>
      <c r="CB2487" s="65"/>
    </row>
    <row r="2488" spans="1:80" x14ac:dyDescent="0.25">
      <c r="A2488" s="50"/>
      <c r="B2488" s="77"/>
      <c r="C2488" s="77"/>
      <c r="D2488" s="77"/>
      <c r="E2488" s="77"/>
      <c r="F2488" s="77"/>
      <c r="G2488" s="77"/>
      <c r="H2488" s="77"/>
      <c r="I2488" s="77"/>
      <c r="J2488" s="77"/>
      <c r="K2488" s="77"/>
      <c r="L2488" s="77"/>
      <c r="M2488" s="77"/>
      <c r="N2488" s="77"/>
      <c r="O2488" s="77"/>
      <c r="P2488" s="77"/>
      <c r="Q2488" s="50"/>
      <c r="R2488" s="65"/>
      <c r="S2488" s="67"/>
      <c r="T2488" s="67"/>
      <c r="U2488" s="67"/>
      <c r="V2488" s="67"/>
      <c r="W2488" s="67"/>
      <c r="X2488" s="67"/>
      <c r="Y2488" s="67"/>
      <c r="Z2488" s="67"/>
      <c r="AA2488" s="67"/>
      <c r="AB2488" s="67"/>
      <c r="AC2488" s="67"/>
      <c r="AD2488" s="67"/>
      <c r="AE2488" s="67"/>
      <c r="AF2488" s="67"/>
      <c r="AG2488" s="67"/>
      <c r="AH2488" s="67"/>
      <c r="AI2488" s="67"/>
      <c r="AK2488" s="67"/>
      <c r="AL2488" s="67"/>
      <c r="AM2488" s="67"/>
      <c r="AN2488" s="63" t="s">
        <v>5719</v>
      </c>
      <c r="AO2488" s="67"/>
      <c r="AP2488" s="67"/>
      <c r="AQ2488" s="67"/>
      <c r="AR2488" s="67"/>
      <c r="AS2488" s="67"/>
      <c r="AT2488" s="67"/>
      <c r="AU2488" s="67"/>
      <c r="AV2488" s="67"/>
      <c r="AW2488" s="67"/>
      <c r="AX2488" s="67"/>
      <c r="AY2488" s="67"/>
      <c r="AZ2488" s="37" t="str">
        <f>IFERROR(IF(COUNTA(H2488,I2488,J2488)=3,DATE(J2488,MATCH(I2488,{"Jan";"Feb";"Mar";"Apr";"May";"Jun";"Jul";"Aug";"Sep";"Oct";"Nov";"Dec"},0),H2488),""),"")</f>
        <v/>
      </c>
      <c r="CB2488" s="65"/>
    </row>
    <row r="2489" spans="1:80" x14ac:dyDescent="0.25">
      <c r="A2489" s="50"/>
      <c r="B2489" s="5"/>
      <c r="C2489" s="7"/>
      <c r="D2489" s="7"/>
      <c r="E2489" s="7"/>
      <c r="F2489" s="7"/>
      <c r="G2489" s="5"/>
      <c r="H2489" s="12" t="s">
        <v>92</v>
      </c>
      <c r="I2489" s="5"/>
      <c r="J2489" s="5"/>
      <c r="K2489" s="5"/>
      <c r="L2489" s="50"/>
      <c r="M2489" s="5"/>
      <c r="N2489" s="5"/>
      <c r="O2489" s="5"/>
      <c r="P2489" s="5"/>
      <c r="Q2489" s="50"/>
      <c r="R2489" s="65"/>
      <c r="S2489" s="67"/>
      <c r="T2489" s="67"/>
      <c r="U2489" s="67"/>
      <c r="V2489" s="67"/>
      <c r="W2489" s="67"/>
      <c r="X2489" s="67"/>
      <c r="Y2489" s="67"/>
      <c r="Z2489" s="67"/>
      <c r="AA2489" s="67"/>
      <c r="AB2489" s="67"/>
      <c r="AC2489" s="67"/>
      <c r="AD2489" s="67"/>
      <c r="AE2489" s="67"/>
      <c r="AF2489" s="67"/>
      <c r="AG2489" s="67"/>
      <c r="AH2489" s="67"/>
      <c r="AI2489" s="67"/>
      <c r="AK2489" s="67"/>
      <c r="AL2489" s="67"/>
      <c r="AM2489" s="67"/>
      <c r="AN2489" s="63" t="s">
        <v>5720</v>
      </c>
      <c r="AO2489" s="67"/>
      <c r="AP2489" s="67"/>
      <c r="AQ2489" s="67"/>
      <c r="AR2489" s="67"/>
      <c r="AS2489" s="67"/>
      <c r="AT2489" s="67"/>
      <c r="AU2489" s="67"/>
      <c r="AV2489" s="67"/>
      <c r="AW2489" s="67"/>
      <c r="AX2489" s="67"/>
      <c r="AY2489" s="67"/>
      <c r="AZ2489" s="37" t="str">
        <f>IFERROR(IF(COUNTA(H2489,I2489,J2489)=3,DATE(J2489,MATCH(I2489,{"Jan";"Feb";"Mar";"Apr";"May";"Jun";"Jul";"Aug";"Sep";"Oct";"Nov";"Dec"},0),H2489),""),"")</f>
        <v/>
      </c>
      <c r="CB2489" s="65"/>
    </row>
    <row r="2490" spans="1:80" x14ac:dyDescent="0.25">
      <c r="A2490" s="50"/>
      <c r="B2490" s="5"/>
      <c r="C2490" s="7" t="s">
        <v>35</v>
      </c>
      <c r="D2490" s="7" t="s">
        <v>36</v>
      </c>
      <c r="E2490" s="7"/>
      <c r="F2490" s="7" t="s">
        <v>315</v>
      </c>
      <c r="G2490" s="5"/>
      <c r="H2490" s="7" t="s">
        <v>47</v>
      </c>
      <c r="I2490" s="7" t="s">
        <v>48</v>
      </c>
      <c r="J2490" s="7" t="s">
        <v>49</v>
      </c>
      <c r="K2490" s="5"/>
      <c r="L2490" s="50"/>
      <c r="M2490" s="5"/>
      <c r="N2490" s="5"/>
      <c r="O2490" s="5"/>
      <c r="P2490" s="5"/>
      <c r="Q2490" s="50"/>
      <c r="R2490" s="65"/>
      <c r="S2490" s="67"/>
      <c r="T2490" s="67"/>
      <c r="U2490" s="67"/>
      <c r="V2490" s="67"/>
      <c r="W2490" s="67"/>
      <c r="X2490" s="67"/>
      <c r="Y2490" s="67"/>
      <c r="Z2490" s="67"/>
      <c r="AA2490" s="67"/>
      <c r="AB2490" s="67"/>
      <c r="AC2490" s="67"/>
      <c r="AD2490" s="67"/>
      <c r="AE2490" s="67"/>
      <c r="AF2490" s="67"/>
      <c r="AG2490" s="67"/>
      <c r="AH2490" s="67"/>
      <c r="AI2490" s="67"/>
      <c r="AK2490" s="67"/>
      <c r="AL2490" s="67"/>
      <c r="AM2490" s="67"/>
      <c r="AN2490" s="63" t="s">
        <v>5721</v>
      </c>
      <c r="AO2490" s="67"/>
      <c r="AP2490" s="67"/>
      <c r="AQ2490" s="67"/>
      <c r="AR2490" s="67"/>
      <c r="AS2490" s="67"/>
      <c r="AT2490" s="67"/>
      <c r="AU2490" s="67"/>
      <c r="AV2490" s="67"/>
      <c r="AW2490" s="67"/>
      <c r="AX2490" s="67"/>
      <c r="AY2490" s="67"/>
      <c r="AZ2490" s="37" t="str">
        <f>IFERROR(IF(COUNTA(H2490,I2490,J2490)=3,DATE(J2490,MATCH(I2490,{"Jan";"Feb";"Mar";"Apr";"May";"Jun";"Jul";"Aug";"Sep";"Oct";"Nov";"Dec"},0),H2490),""),"")</f>
        <v/>
      </c>
      <c r="CB2490" s="65"/>
    </row>
    <row r="2491" spans="1:80" x14ac:dyDescent="0.25">
      <c r="A2491" s="50"/>
      <c r="B2491" s="39" t="str">
        <f xml:space="preserve"> C2430&amp;" Target Lesion (T10)"</f>
        <v>V16 Target Lesion (T10)</v>
      </c>
      <c r="C2491" s="16"/>
      <c r="D2491" s="15" t="s">
        <v>9</v>
      </c>
      <c r="E2491" s="5"/>
      <c r="F2491" s="17"/>
      <c r="G2491" s="5"/>
      <c r="H2491" s="32"/>
      <c r="I2491" s="32"/>
      <c r="J2491" s="32"/>
      <c r="K2491" s="5"/>
      <c r="L2491" s="50"/>
      <c r="M2491" s="50"/>
      <c r="N2491" s="50"/>
      <c r="O2491" s="50"/>
      <c r="P2491" s="50"/>
      <c r="Q2491" s="50"/>
      <c r="R2491" s="65"/>
      <c r="S2491" s="67"/>
      <c r="T2491" s="67"/>
      <c r="U2491" s="67"/>
      <c r="V2491" s="67"/>
      <c r="W2491" s="67"/>
      <c r="X2491" s="67"/>
      <c r="Y2491" s="67"/>
      <c r="Z2491" s="67"/>
      <c r="AA2491" s="67"/>
      <c r="AB2491" s="67"/>
      <c r="AC2491" s="67"/>
      <c r="AD2491" s="67"/>
      <c r="AE2491" s="67"/>
      <c r="AF2491" s="67"/>
      <c r="AG2491" s="67"/>
      <c r="AH2491" s="67"/>
      <c r="AI2491" s="67"/>
      <c r="AK2491" s="67"/>
      <c r="AL2491" s="67"/>
      <c r="AM2491" s="67"/>
      <c r="AN2491" s="63" t="s">
        <v>5722</v>
      </c>
      <c r="AO2491" s="67"/>
      <c r="AP2491" s="67"/>
      <c r="AQ2491" s="67"/>
      <c r="AR2491" s="67"/>
      <c r="AS2491" s="67"/>
      <c r="AT2491" s="67"/>
      <c r="AU2491" s="67"/>
      <c r="AV2491" s="67"/>
      <c r="AW2491" s="67"/>
      <c r="AX2491" s="67"/>
      <c r="AY2491" s="67"/>
      <c r="AZ2491" s="37" t="str">
        <f>IFERROR(IF(COUNTA(H2491,I2491,J2491)=3,DATE(J2491,MATCH(I2491,{"Jan";"Feb";"Mar";"Apr";"May";"Jun";"Jul";"Aug";"Sep";"Oct";"Nov";"Dec"},0),H2491),""),"")</f>
        <v/>
      </c>
      <c r="CB2491" s="65"/>
    </row>
    <row r="2492" spans="1:80" x14ac:dyDescent="0.25">
      <c r="A2492" s="50"/>
      <c r="B2492" s="8" t="s">
        <v>2563</v>
      </c>
      <c r="C2492" s="8" t="s">
        <v>2564</v>
      </c>
      <c r="D2492" s="8" t="s">
        <v>2565</v>
      </c>
      <c r="E2492" s="9"/>
      <c r="F2492" s="8" t="s">
        <v>2566</v>
      </c>
      <c r="G2492" s="9"/>
      <c r="H2492" s="8" t="s">
        <v>2567</v>
      </c>
      <c r="I2492" s="8" t="s">
        <v>2568</v>
      </c>
      <c r="J2492" s="8" t="s">
        <v>2569</v>
      </c>
      <c r="K2492" s="5"/>
      <c r="L2492" s="40"/>
      <c r="M2492" s="41"/>
      <c r="N2492" s="40"/>
      <c r="O2492" s="41"/>
      <c r="P2492" s="40"/>
      <c r="Q2492" s="50"/>
      <c r="R2492" s="65"/>
      <c r="S2492" s="67"/>
      <c r="T2492" s="67"/>
      <c r="U2492" s="67"/>
      <c r="V2492" s="67"/>
      <c r="W2492" s="67"/>
      <c r="X2492" s="67"/>
      <c r="Y2492" s="67"/>
      <c r="Z2492" s="67"/>
      <c r="AA2492" s="67"/>
      <c r="AB2492" s="67"/>
      <c r="AC2492" s="67"/>
      <c r="AD2492" s="67"/>
      <c r="AE2492" s="67"/>
      <c r="AF2492" s="67"/>
      <c r="AG2492" s="67"/>
      <c r="AH2492" s="67"/>
      <c r="AI2492" s="67"/>
      <c r="AK2492" s="67"/>
      <c r="AL2492" s="67"/>
      <c r="AM2492" s="67"/>
      <c r="AN2492" s="63" t="s">
        <v>5723</v>
      </c>
      <c r="AO2492" s="67"/>
      <c r="AP2492" s="67"/>
      <c r="AQ2492" s="67"/>
      <c r="AR2492" s="67"/>
      <c r="AS2492" s="67"/>
      <c r="AT2492" s="67"/>
      <c r="AU2492" s="67"/>
      <c r="AV2492" s="67"/>
      <c r="AW2492" s="67"/>
      <c r="AX2492" s="67"/>
      <c r="AY2492" s="67"/>
      <c r="AZ2492" s="37" t="str">
        <f>IFERROR(IF(COUNTA(H2492,I2492,J2492)=3,DATE(J2492,MATCH(I2492,{"Jan";"Feb";"Mar";"Apr";"May";"Jun";"Jul";"Aug";"Sep";"Oct";"Nov";"Dec"},0),H2492),""),"")</f>
        <v/>
      </c>
      <c r="CB2492" s="65"/>
    </row>
    <row r="2493" spans="1:80" x14ac:dyDescent="0.25">
      <c r="A2493" s="50"/>
      <c r="B2493" s="76" t="str">
        <f ca="1">BA2493&amp;BB2493&amp;BC2493&amp;BD2493&amp;BE2493&amp;BF2493&amp;BG2493&amp;BH2493&amp;BI2493&amp;BJ2493&amp;BK2493&amp;BL2493&amp;BM2493</f>
        <v/>
      </c>
      <c r="C2493" s="77"/>
      <c r="D2493" s="77"/>
      <c r="E2493" s="77"/>
      <c r="F2493" s="77"/>
      <c r="G2493" s="77"/>
      <c r="H2493" s="77"/>
      <c r="I2493" s="77"/>
      <c r="J2493" s="77"/>
      <c r="K2493" s="77"/>
      <c r="L2493" s="77"/>
      <c r="M2493" s="77"/>
      <c r="N2493" s="77"/>
      <c r="O2493" s="77"/>
      <c r="P2493" s="77"/>
      <c r="Q2493" s="50"/>
      <c r="R2493" s="65"/>
      <c r="S2493" s="67"/>
      <c r="T2493" s="67"/>
      <c r="U2493" s="67"/>
      <c r="V2493" s="67"/>
      <c r="W2493" s="67"/>
      <c r="X2493" s="67"/>
      <c r="Y2493" s="67"/>
      <c r="Z2493" s="67"/>
      <c r="AA2493" s="67"/>
      <c r="AB2493" s="67"/>
      <c r="AC2493" s="67"/>
      <c r="AD2493" s="67"/>
      <c r="AE2493" s="67"/>
      <c r="AF2493" s="67"/>
      <c r="AG2493" s="67"/>
      <c r="AH2493" s="67"/>
      <c r="AI2493" s="67"/>
      <c r="AK2493" s="67"/>
      <c r="AL2493" s="67"/>
      <c r="AM2493" s="67"/>
      <c r="AN2493" s="63" t="s">
        <v>5724</v>
      </c>
      <c r="AO2493" s="67"/>
      <c r="AP2493" s="67"/>
      <c r="AQ2493" s="67"/>
      <c r="AR2493" s="67"/>
      <c r="AS2493" s="67"/>
      <c r="AT2493" s="67"/>
      <c r="AU2493" s="67"/>
      <c r="AV2493" s="67"/>
      <c r="AW2493" s="67"/>
      <c r="AX2493" s="67"/>
      <c r="AY2493" s="67"/>
      <c r="AZ2493" s="37" t="str">
        <f>IFERROR(IF(COUNTA(H2493,I2493,J2493)=3,DATE(J2493,MATCH(I2493,{"Jan";"Feb";"Mar";"Apr";"May";"Jun";"Jul";"Aug";"Sep";"Oct";"Nov";"Dec"},0),H2493),""),"")</f>
        <v/>
      </c>
      <c r="BA2493" s="37" t="str">
        <f>IF(AND(C2433="",H2491="",C2491&lt;&gt;""),"Please enter a complete visit or assessment date.  ","")</f>
        <v/>
      </c>
      <c r="BB2493" s="37" t="str">
        <f>IF(C2491="","",IF(AND(COUNTA(C2433,D2433,E2433)&gt;1,COUNTA(C2433,D2433,E2433)&lt;3),"Please enter a complete visit date.  ",IF(COUNTA(C2433,D2433,E2433)=0,"",IF(COUNTIF(AN$2:AN$7306,C2433&amp;D2433&amp;E2433)&gt;0,"","Enter a valid visit date.  "))))</f>
        <v/>
      </c>
      <c r="BC2493" s="37" t="str">
        <f>IF(AND(COUNTA(H2491,I2491,J2491)&gt;1,COUNTA(H2491,I2491,J2491)&lt;3),"Please enter a complete assessment date.  ",IF(COUNTA(H2491,I2491,J2491)=0,"",IF(COUNTIF(AN$2:AN$7306,H2491&amp;I2491&amp;J2491)&gt;0,"","Enter a valid assessment date.  ")))</f>
        <v/>
      </c>
      <c r="BD2493" s="37" t="str">
        <f t="shared" ref="BD2493" si="1221">IF(AND(C2491="",H2491&amp;I2491&amp;H2491&amp;J2491&lt;&gt;""),"Information on this lesion exists, but no evaluation result is entered.  ","")</f>
        <v/>
      </c>
      <c r="BE2493" s="37" t="str">
        <f ca="1">IF(C2491="","",IF(AZ2433="","",IF(AZ2433&gt;NOW(),"Visit date is in the future.  ","")))</f>
        <v/>
      </c>
      <c r="BF2493" s="37" t="str">
        <f t="shared" ref="BF2493" ca="1" si="1222">IF(AZ2491&lt;&gt;"",IF(AZ2491&gt;NOW(),"Assessment date is in the future.  ",""),"")</f>
        <v/>
      </c>
      <c r="BG2493" s="37" t="str">
        <f t="shared" ref="BG2493" si="1223">IF(AND(C2491&lt;&gt;"",F2491&lt;&gt;""),"The result cannot be provided if indicated as Not Done.  ","")</f>
        <v/>
      </c>
      <c r="BH2493" s="37" t="str">
        <f>IF(AZ2433="","",IF(AZ2433&lt;=AZ2427,"Visit date is not after visit or assessment dates in the prior visit.  ",""))</f>
        <v/>
      </c>
      <c r="BI2493" s="37" t="str">
        <f>IF(AZ2491&lt;&gt;"",IF(AZ2491&lt;=AZ2427,"Assessment date is not after visit or assessment dates in the prior visit.  ",""),"")</f>
        <v/>
      </c>
      <c r="BJ2493" s="37" t="str">
        <f>IF(AND(C2430="",OR(C2491&lt;&gt;"",F2491&lt;&gt;"")),"The Visit ID is missing.  ","")</f>
        <v/>
      </c>
      <c r="BK2493" s="37" t="str">
        <f>IF(AND(OR(C2491&lt;&gt;"",F2491&lt;&gt;""),C$73=""),"No V0 lesion information exists for this same lesion (if you are adding a NEW lesion, go to New Lesion section).  ","")</f>
        <v/>
      </c>
      <c r="BL2493" s="37" t="str">
        <f t="shared" ref="BL2493" si="1224">IF(AND(C2491&lt;&gt;"",D2491=""),"Select a Unit.  ","")</f>
        <v/>
      </c>
      <c r="BM2493" s="37" t="str">
        <f>IF(AND(C2491&lt;&gt;"",COUNTIF(AJ$2:AJ$21,C2430)&gt;1),"Visit ID already used.  ","")</f>
        <v/>
      </c>
      <c r="CA2493" s="37" t="e">
        <f ca="1">IF(BA2493&amp;BB2493&amp;BC2493&amp;BD2493&amp;BE2493&amp;BF2493&amp;BG2493&amp;BH2493&amp;BI2493&amp;BJ2493&amp;BK2493&amp;BL2493&amp;BM2493&amp;BN2493&amp;BO2493&amp;BP2493&amp;BQ2493&amp;BR2493&amp;BS2493&amp;BT2493&amp;BU2493&amp;#REF!&amp;BW2493&amp;BX2493&amp;BY2493&amp;BZ2493&lt;&gt;"","V16Issue","V16Clean")</f>
        <v>#REF!</v>
      </c>
      <c r="CB2493" s="65"/>
    </row>
    <row r="2494" spans="1:80" x14ac:dyDescent="0.25">
      <c r="A2494" s="50"/>
      <c r="B2494" s="77"/>
      <c r="C2494" s="77"/>
      <c r="D2494" s="77"/>
      <c r="E2494" s="77"/>
      <c r="F2494" s="77"/>
      <c r="G2494" s="77"/>
      <c r="H2494" s="77"/>
      <c r="I2494" s="77"/>
      <c r="J2494" s="77"/>
      <c r="K2494" s="77"/>
      <c r="L2494" s="77"/>
      <c r="M2494" s="77"/>
      <c r="N2494" s="77"/>
      <c r="O2494" s="77"/>
      <c r="P2494" s="77"/>
      <c r="Q2494" s="50"/>
      <c r="R2494" s="65"/>
      <c r="S2494" s="67"/>
      <c r="T2494" s="67"/>
      <c r="U2494" s="67"/>
      <c r="V2494" s="67"/>
      <c r="W2494" s="67"/>
      <c r="X2494" s="67"/>
      <c r="Y2494" s="67"/>
      <c r="Z2494" s="67"/>
      <c r="AA2494" s="67"/>
      <c r="AB2494" s="67"/>
      <c r="AC2494" s="67"/>
      <c r="AD2494" s="67"/>
      <c r="AE2494" s="67"/>
      <c r="AF2494" s="67"/>
      <c r="AG2494" s="67"/>
      <c r="AH2494" s="67"/>
      <c r="AI2494" s="67"/>
      <c r="AK2494" s="67"/>
      <c r="AL2494" s="67"/>
      <c r="AM2494" s="67"/>
      <c r="AN2494" s="63" t="s">
        <v>5725</v>
      </c>
      <c r="AO2494" s="67"/>
      <c r="AP2494" s="67"/>
      <c r="AQ2494" s="67"/>
      <c r="AR2494" s="67"/>
      <c r="AS2494" s="67"/>
      <c r="AT2494" s="67"/>
      <c r="AU2494" s="67"/>
      <c r="AV2494" s="67"/>
      <c r="AW2494" s="67"/>
      <c r="AX2494" s="67"/>
      <c r="AY2494" s="67"/>
      <c r="AZ2494" s="37" t="str">
        <f>IFERROR(IF(COUNTA(H2494,I2494,J2494)=3,DATE(J2494,MATCH(I2494,{"Jan";"Feb";"Mar";"Apr";"May";"Jun";"Jul";"Aug";"Sep";"Oct";"Nov";"Dec"},0),H2494),""),"")</f>
        <v/>
      </c>
      <c r="CB2494" s="65"/>
    </row>
    <row r="2495" spans="1:80" x14ac:dyDescent="0.25">
      <c r="A2495" s="50"/>
      <c r="B2495" s="50"/>
      <c r="C2495" s="18"/>
      <c r="D2495" s="18"/>
      <c r="E2495" s="18"/>
      <c r="F2495" s="18"/>
      <c r="G2495" s="18"/>
      <c r="H2495" s="18"/>
      <c r="I2495" s="18"/>
      <c r="J2495" s="50"/>
      <c r="K2495" s="50"/>
      <c r="L2495" s="50"/>
      <c r="M2495" s="50"/>
      <c r="N2495" s="50"/>
      <c r="O2495" s="50"/>
      <c r="P2495" s="50"/>
      <c r="Q2495" s="50"/>
      <c r="R2495" s="65"/>
      <c r="S2495" s="67"/>
      <c r="T2495" s="67"/>
      <c r="U2495" s="67"/>
      <c r="V2495" s="67"/>
      <c r="W2495" s="67"/>
      <c r="X2495" s="67"/>
      <c r="Y2495" s="67"/>
      <c r="Z2495" s="67"/>
      <c r="AA2495" s="67"/>
      <c r="AB2495" s="67"/>
      <c r="AC2495" s="67"/>
      <c r="AD2495" s="67"/>
      <c r="AE2495" s="67"/>
      <c r="AF2495" s="67"/>
      <c r="AG2495" s="67"/>
      <c r="AH2495" s="67"/>
      <c r="AI2495" s="67"/>
      <c r="AK2495" s="67"/>
      <c r="AL2495" s="67"/>
      <c r="AM2495" s="67"/>
      <c r="AN2495" s="63" t="s">
        <v>5726</v>
      </c>
      <c r="AO2495" s="67"/>
      <c r="AP2495" s="67"/>
      <c r="AQ2495" s="67"/>
      <c r="AR2495" s="67"/>
      <c r="AS2495" s="67"/>
      <c r="AT2495" s="67"/>
      <c r="AU2495" s="67"/>
      <c r="AV2495" s="67"/>
      <c r="AW2495" s="67"/>
      <c r="AX2495" s="67"/>
      <c r="AY2495" s="67"/>
      <c r="AZ2495" s="37" t="str">
        <f>IFERROR(IF(COUNTA(H2495,I2495,J2495)=3,DATE(J2495,MATCH(I2495,{"Jan";"Feb";"Mar";"Apr";"May";"Jun";"Jul";"Aug";"Sep";"Oct";"Nov";"Dec"},0),H2495),""),"")</f>
        <v/>
      </c>
      <c r="BA2495" s="67"/>
      <c r="BB2495" s="67"/>
      <c r="CB2495" s="65"/>
    </row>
    <row r="2496" spans="1:80" x14ac:dyDescent="0.25">
      <c r="A2496" s="50"/>
      <c r="B2496" s="50"/>
      <c r="C2496" s="50"/>
      <c r="D2496" s="50"/>
      <c r="E2496" s="50"/>
      <c r="F2496" s="50"/>
      <c r="G2496" s="50"/>
      <c r="H2496" s="12" t="s">
        <v>92</v>
      </c>
      <c r="I2496" s="5"/>
      <c r="J2496" s="5"/>
      <c r="K2496" s="5"/>
      <c r="L2496" s="50"/>
      <c r="M2496" s="50"/>
      <c r="N2496" s="50"/>
      <c r="O2496" s="50"/>
      <c r="P2496" s="50"/>
      <c r="Q2496" s="5"/>
      <c r="R2496" s="65"/>
      <c r="AN2496" s="63" t="s">
        <v>5727</v>
      </c>
      <c r="AZ2496" s="37" t="str">
        <f>IFERROR(IF(COUNTA(H2496,I2496,J2496)=3,DATE(J2496,MATCH(I2496,{"Jan";"Feb";"Mar";"Apr";"May";"Jun";"Jul";"Aug";"Sep";"Oct";"Nov";"Dec"},0),H2496),""),"")</f>
        <v/>
      </c>
      <c r="CB2496" s="65"/>
    </row>
    <row r="2497" spans="1:80" x14ac:dyDescent="0.25">
      <c r="A2497" s="50"/>
      <c r="B2497" s="5"/>
      <c r="C2497" s="7" t="s">
        <v>186</v>
      </c>
      <c r="D2497" s="7"/>
      <c r="E2497" s="7"/>
      <c r="F2497" s="7" t="s">
        <v>315</v>
      </c>
      <c r="G2497" s="5"/>
      <c r="H2497" s="7" t="s">
        <v>47</v>
      </c>
      <c r="I2497" s="7" t="s">
        <v>48</v>
      </c>
      <c r="J2497" s="7" t="s">
        <v>49</v>
      </c>
      <c r="K2497" s="5"/>
      <c r="L2497" s="50"/>
      <c r="M2497" s="50"/>
      <c r="N2497" s="50"/>
      <c r="O2497" s="5"/>
      <c r="P2497" s="5"/>
      <c r="Q2497" s="5"/>
      <c r="R2497" s="65"/>
      <c r="AN2497" s="63" t="s">
        <v>5728</v>
      </c>
      <c r="AZ2497" s="37" t="str">
        <f>IFERROR(IF(COUNTA(H2497,I2497,J2497)=3,DATE(J2497,MATCH(I2497,{"Jan";"Feb";"Mar";"Apr";"May";"Jun";"Jul";"Aug";"Sep";"Oct";"Nov";"Dec"},0),H2497),""),"")</f>
        <v/>
      </c>
      <c r="CB2497" s="65"/>
    </row>
    <row r="2498" spans="1:80" x14ac:dyDescent="0.25">
      <c r="A2498" s="50"/>
      <c r="B2498" s="39" t="str">
        <f xml:space="preserve"> C2430&amp;" Non-Target Lesion (NT1)"</f>
        <v>V16 Non-Target Lesion (NT1)</v>
      </c>
      <c r="C2498" s="74"/>
      <c r="D2498" s="75"/>
      <c r="E2498" s="5"/>
      <c r="F2498" s="17"/>
      <c r="G2498" s="5"/>
      <c r="H2498" s="32"/>
      <c r="I2498" s="32"/>
      <c r="J2498" s="32"/>
      <c r="K2498" s="5"/>
      <c r="L2498" s="50"/>
      <c r="M2498" s="50"/>
      <c r="N2498" s="50"/>
      <c r="O2498" s="5"/>
      <c r="P2498" s="5"/>
      <c r="Q2498" s="5"/>
      <c r="R2498" s="65"/>
      <c r="AN2498" s="63" t="s">
        <v>5729</v>
      </c>
      <c r="AZ2498" s="37" t="str">
        <f>IFERROR(IF(COUNTA(H2498,I2498,J2498)=3,DATE(J2498,MATCH(I2498,{"Jan";"Feb";"Mar";"Apr";"May";"Jun";"Jul";"Aug";"Sep";"Oct";"Nov";"Dec"},0),H2498),""),"")</f>
        <v/>
      </c>
      <c r="CB2498" s="65"/>
    </row>
    <row r="2499" spans="1:80" x14ac:dyDescent="0.25">
      <c r="A2499" s="50"/>
      <c r="B2499" s="8" t="s">
        <v>2570</v>
      </c>
      <c r="C2499" s="8" t="s">
        <v>2571</v>
      </c>
      <c r="D2499" s="8"/>
      <c r="E2499" s="9"/>
      <c r="F2499" s="8" t="s">
        <v>2572</v>
      </c>
      <c r="G2499" s="9"/>
      <c r="H2499" s="8" t="s">
        <v>2573</v>
      </c>
      <c r="I2499" s="8" t="s">
        <v>2574</v>
      </c>
      <c r="J2499" s="8" t="s">
        <v>2575</v>
      </c>
      <c r="K2499" s="5"/>
      <c r="L2499" s="8"/>
      <c r="M2499" s="9"/>
      <c r="N2499" s="8"/>
      <c r="O2499" s="5"/>
      <c r="P2499" s="5"/>
      <c r="Q2499" s="5"/>
      <c r="R2499" s="65"/>
      <c r="AN2499" s="63" t="s">
        <v>5730</v>
      </c>
      <c r="AZ2499" s="37" t="str">
        <f>IFERROR(IF(COUNTA(H2499,I2499,J2499)=3,DATE(J2499,MATCH(I2499,{"Jan";"Feb";"Mar";"Apr";"May";"Jun";"Jul";"Aug";"Sep";"Oct";"Nov";"Dec"},0),H2499),""),"")</f>
        <v/>
      </c>
      <c r="CB2499" s="65"/>
    </row>
    <row r="2500" spans="1:80" x14ac:dyDescent="0.25">
      <c r="A2500" s="50"/>
      <c r="B2500" s="76" t="str">
        <f ca="1">BA2500&amp;BB2500&amp;BC2500&amp;BD2500&amp;BE2500&amp;BF2500&amp;BG2500&amp;BH2500&amp;BI2500&amp;BJ2500&amp;BK2500&amp;BL2500&amp;BM2500</f>
        <v/>
      </c>
      <c r="C2500" s="77"/>
      <c r="D2500" s="77"/>
      <c r="E2500" s="77"/>
      <c r="F2500" s="77"/>
      <c r="G2500" s="77"/>
      <c r="H2500" s="77"/>
      <c r="I2500" s="77"/>
      <c r="J2500" s="77"/>
      <c r="K2500" s="77"/>
      <c r="L2500" s="77"/>
      <c r="M2500" s="77"/>
      <c r="N2500" s="77"/>
      <c r="O2500" s="77"/>
      <c r="P2500" s="77"/>
      <c r="Q2500" s="5"/>
      <c r="R2500" s="65"/>
      <c r="AN2500" s="63" t="s">
        <v>5731</v>
      </c>
      <c r="AZ2500" s="37" t="str">
        <f>IFERROR(IF(COUNTA(H2500,I2500,J2500)=3,DATE(J2500,MATCH(I2500,{"Jan";"Feb";"Mar";"Apr";"May";"Jun";"Jul";"Aug";"Sep";"Oct";"Nov";"Dec"},0),H2500),""),"")</f>
        <v/>
      </c>
      <c r="BA2500" s="37" t="str">
        <f>IF(AND(C2433="",H2498="",C2498&lt;&gt;""),"Please enter a complete visit or assessment date.  ","")</f>
        <v/>
      </c>
      <c r="BB2500" s="37" t="str">
        <f>IF(C2498="","",IF(AND(COUNTA(C2433,D2433,E2433)&gt;1,COUNTA(C2433,D2433,E2433)&lt;3),"Please enter a complete visit date.  ",IF(COUNTA(C2433,D2433,E2433)=0,"",IF(COUNTIF(AN$2:AN$7306,C2433&amp;D2433&amp;E2433)&gt;0,"","Enter a valid visit date.  "))))</f>
        <v/>
      </c>
      <c r="BC2500" s="37" t="str">
        <f>IF(AND(COUNTA(H2498,I2498,J2498)&gt;1,COUNTA(H2498,I2498,J2498)&lt;3),"Please enter a complete assessment date.  ",IF(COUNTA(H2498,I2498,J2498)=0,"",IF(COUNTIF(AN$2:AN$7306,H2498&amp;I2498&amp;J2498)&gt;0,"","Enter a valid assessment date.  ")))</f>
        <v/>
      </c>
      <c r="BD2500" s="37" t="str">
        <f t="shared" ref="BD2500" si="1225">IF(AND(C2498="",H2498&amp;I2498&amp;H2498&amp;J2498&lt;&gt;""),"Information on this lesion exists, but no evaluation result is entered.  ","")</f>
        <v/>
      </c>
      <c r="BE2500" s="37" t="str">
        <f ca="1">IF(C2498="","",IF(AZ2433="","",IF(AZ2433&gt;NOW(),"Visit date is in the future.  ","")))</f>
        <v/>
      </c>
      <c r="BF2500" s="37" t="str">
        <f ca="1">IF(AZ2498&lt;&gt;"",IF(AZ2498&gt;NOW(),"Assessment date is in the future.  ",""),"")</f>
        <v/>
      </c>
      <c r="BG2500" s="37" t="str">
        <f>IF(AND(C2498&lt;&gt;"",F2498&lt;&gt;""),"The result cannot be provided if indicated as Not Done.  ","")</f>
        <v/>
      </c>
      <c r="BH2500" s="37" t="str">
        <f>IF(AZ2433="","",IF(AZ2433&lt;=AZ2427,"Visit date is not after visit or assessment dates in the prior visit.  ",""))</f>
        <v/>
      </c>
      <c r="BI2500" s="37" t="str">
        <f>IF(AZ2498&lt;&gt;"",IF(AZ2498&lt;=AZ2427,"Assessment date is not after visit or assessment dates in the prior visit.  ",""),"")</f>
        <v/>
      </c>
      <c r="BJ2500" s="37" t="str">
        <f>IF(AND(C2430="",OR(C2498&lt;&gt;"",F2498&lt;&gt;"")),"The Visit ID is missing.  ","")</f>
        <v/>
      </c>
      <c r="BK2500" s="37" t="str">
        <f>IF(AND(OR(C2498&lt;&gt;"",F2498&lt;&gt;""),C$80=""),"No V0 lesion information exists for this same lesion (if you are adding a NEW lesion, go to New Lesion section).  ","")</f>
        <v/>
      </c>
      <c r="BM2500" s="37" t="str">
        <f>IF(AND(C2498&lt;&gt;"",COUNTIF(AJ$2:AJ$21,C2430)&gt;1),"Visit ID already used.  ","")</f>
        <v/>
      </c>
      <c r="CA2500" s="37" t="e">
        <f ca="1">IF(BA2500&amp;BB2500&amp;BC2500&amp;BD2500&amp;BE2500&amp;BF2500&amp;BG2500&amp;BH2500&amp;BI2500&amp;BJ2500&amp;BK2500&amp;BL2500&amp;BM2500&amp;BN2500&amp;BO2500&amp;BP2500&amp;BQ2500&amp;BR2500&amp;BS2500&amp;BT2500&amp;BU2500&amp;#REF!&amp;BW2500&amp;BX2500&amp;BY2500&amp;BZ2500&lt;&gt;"","V16Issue","V16Clean")</f>
        <v>#REF!</v>
      </c>
      <c r="CB2500" s="65"/>
    </row>
    <row r="2501" spans="1:80" x14ac:dyDescent="0.25">
      <c r="A2501" s="50"/>
      <c r="B2501" s="77"/>
      <c r="C2501" s="77"/>
      <c r="D2501" s="77"/>
      <c r="E2501" s="77"/>
      <c r="F2501" s="77"/>
      <c r="G2501" s="77"/>
      <c r="H2501" s="77"/>
      <c r="I2501" s="77"/>
      <c r="J2501" s="77"/>
      <c r="K2501" s="77"/>
      <c r="L2501" s="77"/>
      <c r="M2501" s="77"/>
      <c r="N2501" s="77"/>
      <c r="O2501" s="77"/>
      <c r="P2501" s="77"/>
      <c r="Q2501" s="5"/>
      <c r="R2501" s="65"/>
      <c r="AN2501" s="63" t="s">
        <v>5732</v>
      </c>
      <c r="AZ2501" s="37" t="str">
        <f>IFERROR(IF(COUNTA(H2501,I2501,J2501)=3,DATE(J2501,MATCH(I2501,{"Jan";"Feb";"Mar";"Apr";"May";"Jun";"Jul";"Aug";"Sep";"Oct";"Nov";"Dec"},0),H2501),""),"")</f>
        <v/>
      </c>
      <c r="CB2501" s="65"/>
    </row>
    <row r="2502" spans="1:80" x14ac:dyDescent="0.25">
      <c r="A2502" s="50"/>
      <c r="B2502" s="50"/>
      <c r="C2502" s="50"/>
      <c r="D2502" s="50"/>
      <c r="E2502" s="50"/>
      <c r="F2502" s="50"/>
      <c r="G2502" s="50"/>
      <c r="H2502" s="12"/>
      <c r="I2502" s="5"/>
      <c r="J2502" s="5"/>
      <c r="K2502" s="5"/>
      <c r="L2502" s="50"/>
      <c r="M2502" s="50"/>
      <c r="N2502" s="50"/>
      <c r="O2502" s="50"/>
      <c r="P2502" s="50"/>
      <c r="Q2502" s="5"/>
      <c r="R2502" s="65"/>
      <c r="AN2502" s="63" t="s">
        <v>5733</v>
      </c>
      <c r="AZ2502" s="37" t="str">
        <f>IFERROR(IF(COUNTA(H2502,I2502,J2502)=3,DATE(J2502,MATCH(I2502,{"Jan";"Feb";"Mar";"Apr";"May";"Jun";"Jul";"Aug";"Sep";"Oct";"Nov";"Dec"},0),H2502),""),"")</f>
        <v/>
      </c>
      <c r="CB2502" s="65"/>
    </row>
    <row r="2503" spans="1:80" x14ac:dyDescent="0.25">
      <c r="A2503" s="50"/>
      <c r="B2503" s="50"/>
      <c r="C2503" s="50"/>
      <c r="D2503" s="50"/>
      <c r="E2503" s="50"/>
      <c r="F2503" s="50"/>
      <c r="G2503" s="50"/>
      <c r="H2503" s="12" t="s">
        <v>92</v>
      </c>
      <c r="I2503" s="5"/>
      <c r="J2503" s="5"/>
      <c r="K2503" s="5"/>
      <c r="L2503" s="50"/>
      <c r="M2503" s="50"/>
      <c r="N2503" s="50"/>
      <c r="O2503" s="50"/>
      <c r="P2503" s="50"/>
      <c r="Q2503" s="5"/>
      <c r="R2503" s="65"/>
      <c r="AN2503" s="63" t="s">
        <v>5734</v>
      </c>
      <c r="AZ2503" s="37" t="str">
        <f>IFERROR(IF(COUNTA(H2503,I2503,J2503)=3,DATE(J2503,MATCH(I2503,{"Jan";"Feb";"Mar";"Apr";"May";"Jun";"Jul";"Aug";"Sep";"Oct";"Nov";"Dec"},0),H2503),""),"")</f>
        <v/>
      </c>
      <c r="CB2503" s="65"/>
    </row>
    <row r="2504" spans="1:80" x14ac:dyDescent="0.25">
      <c r="A2504" s="50"/>
      <c r="B2504" s="5"/>
      <c r="C2504" s="7" t="s">
        <v>186</v>
      </c>
      <c r="D2504" s="7"/>
      <c r="E2504" s="7"/>
      <c r="F2504" s="7" t="s">
        <v>315</v>
      </c>
      <c r="G2504" s="5"/>
      <c r="H2504" s="7" t="s">
        <v>47</v>
      </c>
      <c r="I2504" s="7" t="s">
        <v>48</v>
      </c>
      <c r="J2504" s="7" t="s">
        <v>49</v>
      </c>
      <c r="K2504" s="5"/>
      <c r="L2504" s="50"/>
      <c r="M2504" s="50"/>
      <c r="N2504" s="50"/>
      <c r="O2504" s="50"/>
      <c r="P2504" s="50"/>
      <c r="Q2504" s="5"/>
      <c r="R2504" s="65"/>
      <c r="AN2504" s="63" t="s">
        <v>5735</v>
      </c>
      <c r="AZ2504" s="37" t="str">
        <f>IFERROR(IF(COUNTA(H2504,I2504,J2504)=3,DATE(J2504,MATCH(I2504,{"Jan";"Feb";"Mar";"Apr";"May";"Jun";"Jul";"Aug";"Sep";"Oct";"Nov";"Dec"},0),H2504),""),"")</f>
        <v/>
      </c>
      <c r="CB2504" s="65"/>
    </row>
    <row r="2505" spans="1:80" x14ac:dyDescent="0.25">
      <c r="A2505" s="50"/>
      <c r="B2505" s="39" t="str">
        <f xml:space="preserve"> C2430&amp;" Non-Target Lesion (NT2)"</f>
        <v>V16 Non-Target Lesion (NT2)</v>
      </c>
      <c r="C2505" s="74"/>
      <c r="D2505" s="75"/>
      <c r="E2505" s="5"/>
      <c r="F2505" s="17"/>
      <c r="G2505" s="5"/>
      <c r="H2505" s="32"/>
      <c r="I2505" s="32"/>
      <c r="J2505" s="32"/>
      <c r="K2505" s="5"/>
      <c r="L2505" s="50"/>
      <c r="M2505" s="50"/>
      <c r="N2505" s="50"/>
      <c r="O2505" s="50"/>
      <c r="P2505" s="50"/>
      <c r="Q2505" s="5"/>
      <c r="R2505" s="65"/>
      <c r="AN2505" s="63" t="s">
        <v>5736</v>
      </c>
      <c r="AZ2505" s="37" t="str">
        <f>IFERROR(IF(COUNTA(H2505,I2505,J2505)=3,DATE(J2505,MATCH(I2505,{"Jan";"Feb";"Mar";"Apr";"May";"Jun";"Jul";"Aug";"Sep";"Oct";"Nov";"Dec"},0),H2505),""),"")</f>
        <v/>
      </c>
      <c r="CB2505" s="65"/>
    </row>
    <row r="2506" spans="1:80" x14ac:dyDescent="0.25">
      <c r="A2506" s="50"/>
      <c r="B2506" s="8" t="s">
        <v>2576</v>
      </c>
      <c r="C2506" s="8" t="s">
        <v>2577</v>
      </c>
      <c r="D2506" s="8"/>
      <c r="E2506" s="9"/>
      <c r="F2506" s="8" t="s">
        <v>2578</v>
      </c>
      <c r="G2506" s="9"/>
      <c r="H2506" s="8" t="s">
        <v>2579</v>
      </c>
      <c r="I2506" s="8" t="s">
        <v>2580</v>
      </c>
      <c r="J2506" s="8" t="s">
        <v>2581</v>
      </c>
      <c r="K2506" s="5"/>
      <c r="L2506" s="50"/>
      <c r="M2506" s="50"/>
      <c r="N2506" s="50"/>
      <c r="O2506" s="50"/>
      <c r="P2506" s="50"/>
      <c r="Q2506" s="5"/>
      <c r="R2506" s="65"/>
      <c r="AN2506" s="63" t="s">
        <v>5737</v>
      </c>
      <c r="AZ2506" s="37" t="str">
        <f>IFERROR(IF(COUNTA(H2506,I2506,J2506)=3,DATE(J2506,MATCH(I2506,{"Jan";"Feb";"Mar";"Apr";"May";"Jun";"Jul";"Aug";"Sep";"Oct";"Nov";"Dec"},0),H2506),""),"")</f>
        <v/>
      </c>
      <c r="CB2506" s="65"/>
    </row>
    <row r="2507" spans="1:80" x14ac:dyDescent="0.25">
      <c r="A2507" s="50"/>
      <c r="B2507" s="76" t="str">
        <f ca="1">BA2507&amp;BB2507&amp;BC2507&amp;BD2507&amp;BE2507&amp;BF2507&amp;BG2507&amp;BH2507&amp;BI2507&amp;BJ2507&amp;BK2507&amp;BL2507&amp;BM2507</f>
        <v/>
      </c>
      <c r="C2507" s="77"/>
      <c r="D2507" s="77"/>
      <c r="E2507" s="77"/>
      <c r="F2507" s="77"/>
      <c r="G2507" s="77"/>
      <c r="H2507" s="77"/>
      <c r="I2507" s="77"/>
      <c r="J2507" s="77"/>
      <c r="K2507" s="77"/>
      <c r="L2507" s="77"/>
      <c r="M2507" s="77"/>
      <c r="N2507" s="77"/>
      <c r="O2507" s="77"/>
      <c r="P2507" s="77"/>
      <c r="Q2507" s="5"/>
      <c r="R2507" s="65"/>
      <c r="AN2507" s="63" t="s">
        <v>5738</v>
      </c>
      <c r="AZ2507" s="37" t="str">
        <f>IFERROR(IF(COUNTA(H2507,I2507,J2507)=3,DATE(J2507,MATCH(I2507,{"Jan";"Feb";"Mar";"Apr";"May";"Jun";"Jul";"Aug";"Sep";"Oct";"Nov";"Dec"},0),H2507),""),"")</f>
        <v/>
      </c>
      <c r="BA2507" s="37" t="str">
        <f>IF(AND(C2433="",H2505="",C2505&lt;&gt;""),"Please enter a complete visit or assessment date.  ","")</f>
        <v/>
      </c>
      <c r="BB2507" s="37" t="str">
        <f>IF(C2505="","",IF(AND(COUNTA(C2433,D2433,E2433)&gt;1,COUNTA(C2433,D2433,E2433)&lt;3),"Please enter a complete visit date.  ",IF(COUNTA(C2433,D2433,E2433)=0,"",IF(COUNTIF(AN$2:AN$7306,C2433&amp;D2433&amp;E2433)&gt;0,"","Enter a valid visit date.  "))))</f>
        <v/>
      </c>
      <c r="BC2507" s="37" t="str">
        <f>IF(AND(COUNTA(H2505,I2505,J2505)&gt;1,COUNTA(H2505,I2505,J2505)&lt;3),"Please enter a complete assessment date.  ",IF(COUNTA(H2505,I2505,J2505)=0,"",IF(COUNTIF(AN$2:AN$7306,H2505&amp;I2505&amp;J2505)&gt;0,"","Enter a valid assessment date.  ")))</f>
        <v/>
      </c>
      <c r="BD2507" s="37" t="str">
        <f t="shared" ref="BD2507" si="1226">IF(AND(C2505="",H2505&amp;I2505&amp;H2505&amp;J2505&lt;&gt;""),"Information on this lesion exists, but no evaluation result is entered.  ","")</f>
        <v/>
      </c>
      <c r="BE2507" s="37" t="str">
        <f ca="1">IF(C2505="","",IF(AZ2433="","",IF(AZ2433&gt;NOW(),"Visit date is in the future.  ","")))</f>
        <v/>
      </c>
      <c r="BF2507" s="37" t="str">
        <f t="shared" ref="BF2507" ca="1" si="1227">IF(AZ2505&lt;&gt;"",IF(AZ2505&gt;NOW(),"Assessment date is in the future.  ",""),"")</f>
        <v/>
      </c>
      <c r="BG2507" s="37" t="str">
        <f t="shared" ref="BG2507" si="1228">IF(AND(C2505&lt;&gt;"",F2505&lt;&gt;""),"The result cannot be provided if indicated as Not Done.  ","")</f>
        <v/>
      </c>
      <c r="BH2507" s="37" t="str">
        <f>IF(AZ2433="","",IF(AZ2433&lt;=AZ2427,"Visit date is not after visit or assessment dates in the prior visit.  ",""))</f>
        <v/>
      </c>
      <c r="BI2507" s="37" t="str">
        <f>IF(AZ2505&lt;&gt;"",IF(AZ2505&lt;=AZ2427,"Assessment date is not after visit or assessment dates in the prior visit.  ",""),"")</f>
        <v/>
      </c>
      <c r="BJ2507" s="37" t="str">
        <f>IF(AND(C2430="",OR(C2505&lt;&gt;"",F2505&lt;&gt;"")),"The Visit ID is missing.  ","")</f>
        <v/>
      </c>
      <c r="BK2507" s="37" t="str">
        <f>IF(AND(OR(C2505&lt;&gt;"",F2505&lt;&gt;""),C$87=""),"No V0 lesion information exists for this same lesion (if you are adding a NEW lesion, go to New Lesion section).  ","")</f>
        <v/>
      </c>
      <c r="BM2507" s="37" t="str">
        <f>IF(AND(C2505&lt;&gt;"",COUNTIF(AJ$2:AJ$21,C2430)&gt;1),"Visit ID already used.  ","")</f>
        <v/>
      </c>
      <c r="CA2507" s="37" t="e">
        <f ca="1">IF(BA2507&amp;BB2507&amp;BC2507&amp;BD2507&amp;BE2507&amp;BF2507&amp;BG2507&amp;BH2507&amp;BI2507&amp;BJ2507&amp;BK2507&amp;BL2507&amp;BM2507&amp;BN2507&amp;BO2507&amp;BP2507&amp;BQ2507&amp;BR2507&amp;BS2507&amp;BT2507&amp;BU2507&amp;#REF!&amp;BW2507&amp;BX2507&amp;BY2507&amp;BZ2507&lt;&gt;"","V16Issue","V16Clean")</f>
        <v>#REF!</v>
      </c>
      <c r="CB2507" s="65"/>
    </row>
    <row r="2508" spans="1:80" x14ac:dyDescent="0.25">
      <c r="A2508" s="50"/>
      <c r="B2508" s="77"/>
      <c r="C2508" s="77"/>
      <c r="D2508" s="77"/>
      <c r="E2508" s="77"/>
      <c r="F2508" s="77"/>
      <c r="G2508" s="77"/>
      <c r="H2508" s="77"/>
      <c r="I2508" s="77"/>
      <c r="J2508" s="77"/>
      <c r="K2508" s="77"/>
      <c r="L2508" s="77"/>
      <c r="M2508" s="77"/>
      <c r="N2508" s="77"/>
      <c r="O2508" s="77"/>
      <c r="P2508" s="77"/>
      <c r="Q2508" s="5"/>
      <c r="R2508" s="65"/>
      <c r="AN2508" s="63" t="s">
        <v>5739</v>
      </c>
      <c r="AZ2508" s="37" t="str">
        <f>IFERROR(IF(COUNTA(H2508,I2508,J2508)=3,DATE(J2508,MATCH(I2508,{"Jan";"Feb";"Mar";"Apr";"May";"Jun";"Jul";"Aug";"Sep";"Oct";"Nov";"Dec"},0),H2508),""),"")</f>
        <v/>
      </c>
      <c r="CB2508" s="65"/>
    </row>
    <row r="2509" spans="1:80" x14ac:dyDescent="0.25">
      <c r="A2509" s="50"/>
      <c r="B2509" s="50"/>
      <c r="C2509" s="50"/>
      <c r="D2509" s="50"/>
      <c r="E2509" s="50"/>
      <c r="F2509" s="50"/>
      <c r="G2509" s="50"/>
      <c r="H2509" s="12"/>
      <c r="I2509" s="5"/>
      <c r="J2509" s="5"/>
      <c r="K2509" s="5"/>
      <c r="L2509" s="50"/>
      <c r="M2509" s="50"/>
      <c r="N2509" s="50"/>
      <c r="O2509" s="50"/>
      <c r="P2509" s="50"/>
      <c r="Q2509" s="5"/>
      <c r="R2509" s="65"/>
      <c r="AN2509" s="63" t="s">
        <v>5740</v>
      </c>
      <c r="AZ2509" s="37" t="str">
        <f>IFERROR(IF(COUNTA(H2509,I2509,J2509)=3,DATE(J2509,MATCH(I2509,{"Jan";"Feb";"Mar";"Apr";"May";"Jun";"Jul";"Aug";"Sep";"Oct";"Nov";"Dec"},0),H2509),""),"")</f>
        <v/>
      </c>
      <c r="CB2509" s="65"/>
    </row>
    <row r="2510" spans="1:80" x14ac:dyDescent="0.25">
      <c r="A2510" s="50"/>
      <c r="B2510" s="50"/>
      <c r="C2510" s="50"/>
      <c r="D2510" s="50"/>
      <c r="E2510" s="50"/>
      <c r="F2510" s="50"/>
      <c r="G2510" s="50"/>
      <c r="H2510" s="12" t="s">
        <v>92</v>
      </c>
      <c r="I2510" s="5"/>
      <c r="J2510" s="5"/>
      <c r="K2510" s="5"/>
      <c r="L2510" s="50"/>
      <c r="M2510" s="50"/>
      <c r="N2510" s="50"/>
      <c r="O2510" s="50"/>
      <c r="P2510" s="50"/>
      <c r="Q2510" s="5"/>
      <c r="R2510" s="65"/>
      <c r="AN2510" s="63" t="s">
        <v>5741</v>
      </c>
      <c r="AZ2510" s="37" t="str">
        <f>IFERROR(IF(COUNTA(H2510,I2510,J2510)=3,DATE(J2510,MATCH(I2510,{"Jan";"Feb";"Mar";"Apr";"May";"Jun";"Jul";"Aug";"Sep";"Oct";"Nov";"Dec"},0),H2510),""),"")</f>
        <v/>
      </c>
      <c r="CB2510" s="65"/>
    </row>
    <row r="2511" spans="1:80" x14ac:dyDescent="0.25">
      <c r="A2511" s="50"/>
      <c r="B2511" s="5"/>
      <c r="C2511" s="7" t="s">
        <v>186</v>
      </c>
      <c r="D2511" s="7"/>
      <c r="E2511" s="7"/>
      <c r="F2511" s="7" t="s">
        <v>315</v>
      </c>
      <c r="G2511" s="5"/>
      <c r="H2511" s="7" t="s">
        <v>47</v>
      </c>
      <c r="I2511" s="7" t="s">
        <v>48</v>
      </c>
      <c r="J2511" s="7" t="s">
        <v>49</v>
      </c>
      <c r="K2511" s="5"/>
      <c r="L2511" s="50"/>
      <c r="M2511" s="50"/>
      <c r="N2511" s="50"/>
      <c r="O2511" s="50"/>
      <c r="P2511" s="50"/>
      <c r="Q2511" s="5"/>
      <c r="R2511" s="65"/>
      <c r="AN2511" s="63" t="s">
        <v>5742</v>
      </c>
      <c r="AZ2511" s="37" t="str">
        <f>IFERROR(IF(COUNTA(H2511,I2511,J2511)=3,DATE(J2511,MATCH(I2511,{"Jan";"Feb";"Mar";"Apr";"May";"Jun";"Jul";"Aug";"Sep";"Oct";"Nov";"Dec"},0),H2511),""),"")</f>
        <v/>
      </c>
      <c r="CB2511" s="65"/>
    </row>
    <row r="2512" spans="1:80" x14ac:dyDescent="0.25">
      <c r="A2512" s="50"/>
      <c r="B2512" s="39" t="str">
        <f xml:space="preserve"> C2430&amp;" Non-Target Lesion (NT3)"</f>
        <v>V16 Non-Target Lesion (NT3)</v>
      </c>
      <c r="C2512" s="74"/>
      <c r="D2512" s="75"/>
      <c r="E2512" s="5"/>
      <c r="F2512" s="17"/>
      <c r="G2512" s="5"/>
      <c r="H2512" s="32"/>
      <c r="I2512" s="32"/>
      <c r="J2512" s="32"/>
      <c r="K2512" s="5"/>
      <c r="L2512" s="50"/>
      <c r="M2512" s="50"/>
      <c r="N2512" s="50"/>
      <c r="O2512" s="50"/>
      <c r="P2512" s="50"/>
      <c r="Q2512" s="5"/>
      <c r="R2512" s="65"/>
      <c r="AN2512" s="63" t="s">
        <v>5743</v>
      </c>
      <c r="AZ2512" s="37" t="str">
        <f>IFERROR(IF(COUNTA(H2512,I2512,J2512)=3,DATE(J2512,MATCH(I2512,{"Jan";"Feb";"Mar";"Apr";"May";"Jun";"Jul";"Aug";"Sep";"Oct";"Nov";"Dec"},0),H2512),""),"")</f>
        <v/>
      </c>
      <c r="CB2512" s="65"/>
    </row>
    <row r="2513" spans="1:80" x14ac:dyDescent="0.25">
      <c r="A2513" s="50"/>
      <c r="B2513" s="8" t="s">
        <v>2582</v>
      </c>
      <c r="C2513" s="8" t="s">
        <v>2583</v>
      </c>
      <c r="D2513" s="8"/>
      <c r="E2513" s="9"/>
      <c r="F2513" s="8" t="s">
        <v>2584</v>
      </c>
      <c r="G2513" s="9"/>
      <c r="H2513" s="8" t="s">
        <v>2585</v>
      </c>
      <c r="I2513" s="8" t="s">
        <v>2586</v>
      </c>
      <c r="J2513" s="8" t="s">
        <v>2587</v>
      </c>
      <c r="K2513" s="5"/>
      <c r="L2513" s="50"/>
      <c r="M2513" s="50"/>
      <c r="N2513" s="50"/>
      <c r="O2513" s="50"/>
      <c r="P2513" s="50"/>
      <c r="Q2513" s="5"/>
      <c r="R2513" s="65"/>
      <c r="AN2513" s="63" t="s">
        <v>5744</v>
      </c>
      <c r="AZ2513" s="37" t="str">
        <f>IFERROR(IF(COUNTA(H2513,I2513,J2513)=3,DATE(J2513,MATCH(I2513,{"Jan";"Feb";"Mar";"Apr";"May";"Jun";"Jul";"Aug";"Sep";"Oct";"Nov";"Dec"},0),H2513),""),"")</f>
        <v/>
      </c>
      <c r="CB2513" s="65"/>
    </row>
    <row r="2514" spans="1:80" x14ac:dyDescent="0.25">
      <c r="A2514" s="50"/>
      <c r="B2514" s="76" t="str">
        <f ca="1">BA2514&amp;BB2514&amp;BC2514&amp;BD2514&amp;BE2514&amp;BF2514&amp;BG2514&amp;BH2514&amp;BI2514&amp;BJ2514&amp;BK2514&amp;BL2514&amp;BM2514</f>
        <v/>
      </c>
      <c r="C2514" s="77"/>
      <c r="D2514" s="77"/>
      <c r="E2514" s="77"/>
      <c r="F2514" s="77"/>
      <c r="G2514" s="77"/>
      <c r="H2514" s="77"/>
      <c r="I2514" s="77"/>
      <c r="J2514" s="77"/>
      <c r="K2514" s="77"/>
      <c r="L2514" s="77"/>
      <c r="M2514" s="77"/>
      <c r="N2514" s="77"/>
      <c r="O2514" s="77"/>
      <c r="P2514" s="77"/>
      <c r="Q2514" s="5"/>
      <c r="R2514" s="65"/>
      <c r="AN2514" s="63" t="s">
        <v>5745</v>
      </c>
      <c r="AZ2514" s="37" t="str">
        <f>IFERROR(IF(COUNTA(H2514,I2514,J2514)=3,DATE(J2514,MATCH(I2514,{"Jan";"Feb";"Mar";"Apr";"May";"Jun";"Jul";"Aug";"Sep";"Oct";"Nov";"Dec"},0),H2514),""),"")</f>
        <v/>
      </c>
      <c r="BA2514" s="37" t="str">
        <f>IF(AND(C2433="",H2512="",C2512&lt;&gt;""),"Please enter a complete visit or assessment date.  ","")</f>
        <v/>
      </c>
      <c r="BB2514" s="37" t="str">
        <f>IF(C2512="","",IF(AND(COUNTA(C2433,D2433,E2433)&gt;1,COUNTA(C2433,D2433,E2433)&lt;3),"Please enter a complete visit date.  ",IF(COUNTA(C2433,D2433,E2433)=0,"",IF(COUNTIF(AN$2:AN$7306,C2433&amp;D2433&amp;E2433)&gt;0,"","Enter a valid visit date.  "))))</f>
        <v/>
      </c>
      <c r="BC2514" s="37" t="str">
        <f>IF(AND(COUNTA(H2512,I2512,J2512)&gt;1,COUNTA(H2512,I2512,J2512)&lt;3),"Please enter a complete assessment date.  ",IF(COUNTA(H2512,I2512,J2512)=0,"",IF(COUNTIF(AN$2:AN$7306,H2512&amp;I2512&amp;J2512)&gt;0,"","Enter a valid assessment date.  ")))</f>
        <v/>
      </c>
      <c r="BD2514" s="37" t="str">
        <f t="shared" ref="BD2514" si="1229">IF(AND(C2512="",H2512&amp;I2512&amp;H2512&amp;J2512&lt;&gt;""),"Information on this lesion exists, but no evaluation result is entered.  ","")</f>
        <v/>
      </c>
      <c r="BE2514" s="37" t="str">
        <f ca="1">IF(C2512="","",IF(AZ2433="","",IF(AZ2433&gt;NOW(),"Visit date is in the future.  ","")))</f>
        <v/>
      </c>
      <c r="BF2514" s="37" t="str">
        <f t="shared" ref="BF2514" ca="1" si="1230">IF(AZ2512&lt;&gt;"",IF(AZ2512&gt;NOW(),"Assessment date is in the future.  ",""),"")</f>
        <v/>
      </c>
      <c r="BG2514" s="37" t="str">
        <f t="shared" ref="BG2514" si="1231">IF(AND(C2512&lt;&gt;"",F2512&lt;&gt;""),"The result cannot be provided if indicated as Not Done.  ","")</f>
        <v/>
      </c>
      <c r="BH2514" s="37" t="str">
        <f>IF(AZ2433="","",IF(AZ2433&lt;=AZ2427,"Visit date is not after visit or assessment dates in the prior visit.  ",""))</f>
        <v/>
      </c>
      <c r="BI2514" s="37" t="str">
        <f>IF(AZ2512&lt;&gt;"",IF(AZ2512&lt;=AZ2427,"Assessment date is not after visit or assessment dates in the prior visit.  ",""),"")</f>
        <v/>
      </c>
      <c r="BJ2514" s="37" t="str">
        <f>IF(AND(C2430="",OR(C2512&lt;&gt;"",F2512&lt;&gt;"")),"The Visit ID is missing.  ","")</f>
        <v/>
      </c>
      <c r="BK2514" s="37" t="str">
        <f>IF(AND(OR(C2512&lt;&gt;"",F2512&lt;&gt;""),C$94=""),"No V0 lesion information exists for this same lesion (if you are adding a NEW lesion, go to New Lesion section).  ","")</f>
        <v/>
      </c>
      <c r="BM2514" s="37" t="str">
        <f>IF(AND(C2512&lt;&gt;"",COUNTIF(AJ$2:AJ$21,C2430)&gt;1),"Visit ID already used.  ","")</f>
        <v/>
      </c>
      <c r="CA2514" s="37" t="e">
        <f ca="1">IF(BA2514&amp;BB2514&amp;BC2514&amp;BD2514&amp;BE2514&amp;BF2514&amp;BG2514&amp;BH2514&amp;BI2514&amp;BJ2514&amp;BK2514&amp;BL2514&amp;BM2514&amp;BN2514&amp;BO2514&amp;BP2514&amp;BQ2514&amp;BR2514&amp;BS2514&amp;BT2514&amp;BU2514&amp;#REF!&amp;BW2514&amp;BX2514&amp;BY2514&amp;BZ2514&lt;&gt;"","V16Issue","V16Clean")</f>
        <v>#REF!</v>
      </c>
      <c r="CB2514" s="65"/>
    </row>
    <row r="2515" spans="1:80" x14ac:dyDescent="0.25">
      <c r="A2515" s="50"/>
      <c r="B2515" s="77"/>
      <c r="C2515" s="77"/>
      <c r="D2515" s="77"/>
      <c r="E2515" s="77"/>
      <c r="F2515" s="77"/>
      <c r="G2515" s="77"/>
      <c r="H2515" s="77"/>
      <c r="I2515" s="77"/>
      <c r="J2515" s="77"/>
      <c r="K2515" s="77"/>
      <c r="L2515" s="77"/>
      <c r="M2515" s="77"/>
      <c r="N2515" s="77"/>
      <c r="O2515" s="77"/>
      <c r="P2515" s="77"/>
      <c r="Q2515" s="5"/>
      <c r="R2515" s="65"/>
      <c r="AN2515" s="63" t="s">
        <v>5746</v>
      </c>
      <c r="AZ2515" s="37" t="str">
        <f>IFERROR(IF(COUNTA(H2515,I2515,J2515)=3,DATE(J2515,MATCH(I2515,{"Jan";"Feb";"Mar";"Apr";"May";"Jun";"Jul";"Aug";"Sep";"Oct";"Nov";"Dec"},0),H2515),""),"")</f>
        <v/>
      </c>
      <c r="CB2515" s="65"/>
    </row>
    <row r="2516" spans="1:80" x14ac:dyDescent="0.25">
      <c r="A2516" s="50"/>
      <c r="B2516" s="50"/>
      <c r="C2516" s="50"/>
      <c r="D2516" s="50"/>
      <c r="E2516" s="50"/>
      <c r="F2516" s="50"/>
      <c r="G2516" s="50"/>
      <c r="H2516" s="12"/>
      <c r="I2516" s="5"/>
      <c r="J2516" s="5"/>
      <c r="K2516" s="5"/>
      <c r="L2516" s="50"/>
      <c r="M2516" s="50"/>
      <c r="N2516" s="50"/>
      <c r="O2516" s="50"/>
      <c r="P2516" s="50"/>
      <c r="Q2516" s="5"/>
      <c r="R2516" s="65"/>
      <c r="AN2516" s="63" t="s">
        <v>5747</v>
      </c>
      <c r="AZ2516" s="37" t="str">
        <f>IFERROR(IF(COUNTA(H2516,I2516,J2516)=3,DATE(J2516,MATCH(I2516,{"Jan";"Feb";"Mar";"Apr";"May";"Jun";"Jul";"Aug";"Sep";"Oct";"Nov";"Dec"},0),H2516),""),"")</f>
        <v/>
      </c>
      <c r="CB2516" s="65"/>
    </row>
    <row r="2517" spans="1:80" x14ac:dyDescent="0.25">
      <c r="A2517" s="50"/>
      <c r="B2517" s="50"/>
      <c r="C2517" s="50"/>
      <c r="D2517" s="50"/>
      <c r="E2517" s="50"/>
      <c r="F2517" s="50"/>
      <c r="G2517" s="50"/>
      <c r="H2517" s="12" t="s">
        <v>92</v>
      </c>
      <c r="I2517" s="5"/>
      <c r="J2517" s="5"/>
      <c r="K2517" s="5"/>
      <c r="L2517" s="50"/>
      <c r="M2517" s="50"/>
      <c r="N2517" s="50"/>
      <c r="O2517" s="50"/>
      <c r="P2517" s="50"/>
      <c r="Q2517" s="5"/>
      <c r="R2517" s="65"/>
      <c r="AN2517" s="63" t="s">
        <v>5748</v>
      </c>
      <c r="AZ2517" s="37" t="str">
        <f>IFERROR(IF(COUNTA(H2517,I2517,J2517)=3,DATE(J2517,MATCH(I2517,{"Jan";"Feb";"Mar";"Apr";"May";"Jun";"Jul";"Aug";"Sep";"Oct";"Nov";"Dec"},0),H2517),""),"")</f>
        <v/>
      </c>
      <c r="CB2517" s="65"/>
    </row>
    <row r="2518" spans="1:80" x14ac:dyDescent="0.25">
      <c r="A2518" s="50"/>
      <c r="B2518" s="5"/>
      <c r="C2518" s="7" t="s">
        <v>186</v>
      </c>
      <c r="D2518" s="7"/>
      <c r="E2518" s="7"/>
      <c r="F2518" s="7" t="s">
        <v>315</v>
      </c>
      <c r="G2518" s="5"/>
      <c r="H2518" s="7" t="s">
        <v>47</v>
      </c>
      <c r="I2518" s="7" t="s">
        <v>48</v>
      </c>
      <c r="J2518" s="7" t="s">
        <v>49</v>
      </c>
      <c r="K2518" s="5"/>
      <c r="L2518" s="50"/>
      <c r="M2518" s="50"/>
      <c r="N2518" s="50"/>
      <c r="O2518" s="50"/>
      <c r="P2518" s="50"/>
      <c r="Q2518" s="5"/>
      <c r="R2518" s="65"/>
      <c r="AN2518" s="63" t="s">
        <v>5749</v>
      </c>
      <c r="AZ2518" s="37" t="str">
        <f>IFERROR(IF(COUNTA(H2518,I2518,J2518)=3,DATE(J2518,MATCH(I2518,{"Jan";"Feb";"Mar";"Apr";"May";"Jun";"Jul";"Aug";"Sep";"Oct";"Nov";"Dec"},0),H2518),""),"")</f>
        <v/>
      </c>
      <c r="CB2518" s="65"/>
    </row>
    <row r="2519" spans="1:80" x14ac:dyDescent="0.25">
      <c r="A2519" s="50"/>
      <c r="B2519" s="39" t="str">
        <f xml:space="preserve"> C2430&amp;" Non-Target Lesion (NT4)"</f>
        <v>V16 Non-Target Lesion (NT4)</v>
      </c>
      <c r="C2519" s="74"/>
      <c r="D2519" s="75"/>
      <c r="E2519" s="5"/>
      <c r="F2519" s="17"/>
      <c r="G2519" s="5"/>
      <c r="H2519" s="32"/>
      <c r="I2519" s="32"/>
      <c r="J2519" s="32"/>
      <c r="K2519" s="5"/>
      <c r="L2519" s="50"/>
      <c r="M2519" s="50"/>
      <c r="N2519" s="50"/>
      <c r="O2519" s="50"/>
      <c r="P2519" s="50"/>
      <c r="Q2519" s="5"/>
      <c r="R2519" s="65"/>
      <c r="AN2519" s="63" t="s">
        <v>5750</v>
      </c>
      <c r="AZ2519" s="37" t="str">
        <f>IFERROR(IF(COUNTA(H2519,I2519,J2519)=3,DATE(J2519,MATCH(I2519,{"Jan";"Feb";"Mar";"Apr";"May";"Jun";"Jul";"Aug";"Sep";"Oct";"Nov";"Dec"},0),H2519),""),"")</f>
        <v/>
      </c>
      <c r="CB2519" s="65"/>
    </row>
    <row r="2520" spans="1:80" x14ac:dyDescent="0.25">
      <c r="A2520" s="50"/>
      <c r="B2520" s="8" t="s">
        <v>2588</v>
      </c>
      <c r="C2520" s="8" t="s">
        <v>2589</v>
      </c>
      <c r="D2520" s="8"/>
      <c r="E2520" s="9"/>
      <c r="F2520" s="8" t="s">
        <v>2590</v>
      </c>
      <c r="G2520" s="9"/>
      <c r="H2520" s="8" t="s">
        <v>2591</v>
      </c>
      <c r="I2520" s="8" t="s">
        <v>2592</v>
      </c>
      <c r="J2520" s="8" t="s">
        <v>2593</v>
      </c>
      <c r="K2520" s="5"/>
      <c r="L2520" s="50"/>
      <c r="M2520" s="50"/>
      <c r="N2520" s="50"/>
      <c r="O2520" s="50"/>
      <c r="P2520" s="50"/>
      <c r="Q2520" s="5"/>
      <c r="R2520" s="65"/>
      <c r="AN2520" s="63" t="s">
        <v>5751</v>
      </c>
      <c r="AZ2520" s="37" t="str">
        <f>IFERROR(IF(COUNTA(H2520,I2520,J2520)=3,DATE(J2520,MATCH(I2520,{"Jan";"Feb";"Mar";"Apr";"May";"Jun";"Jul";"Aug";"Sep";"Oct";"Nov";"Dec"},0),H2520),""),"")</f>
        <v/>
      </c>
      <c r="CB2520" s="65"/>
    </row>
    <row r="2521" spans="1:80" x14ac:dyDescent="0.25">
      <c r="A2521" s="50"/>
      <c r="B2521" s="76" t="str">
        <f ca="1">BA2521&amp;BB2521&amp;BC2521&amp;BD2521&amp;BE2521&amp;BF2521&amp;BG2521&amp;BH2521&amp;BI2521&amp;BJ2521&amp;BK2521&amp;BL2521&amp;BM2521</f>
        <v/>
      </c>
      <c r="C2521" s="77"/>
      <c r="D2521" s="77"/>
      <c r="E2521" s="77"/>
      <c r="F2521" s="77"/>
      <c r="G2521" s="77"/>
      <c r="H2521" s="77"/>
      <c r="I2521" s="77"/>
      <c r="J2521" s="77"/>
      <c r="K2521" s="77"/>
      <c r="L2521" s="77"/>
      <c r="M2521" s="77"/>
      <c r="N2521" s="77"/>
      <c r="O2521" s="77"/>
      <c r="P2521" s="77"/>
      <c r="Q2521" s="5"/>
      <c r="R2521" s="65"/>
      <c r="AN2521" s="63" t="s">
        <v>5752</v>
      </c>
      <c r="AZ2521" s="37" t="str">
        <f>IFERROR(IF(COUNTA(H2521,I2521,J2521)=3,DATE(J2521,MATCH(I2521,{"Jan";"Feb";"Mar";"Apr";"May";"Jun";"Jul";"Aug";"Sep";"Oct";"Nov";"Dec"},0),H2521),""),"")</f>
        <v/>
      </c>
      <c r="BA2521" s="37" t="str">
        <f>IF(AND(C2433="",H2519="",C2519&lt;&gt;""),"Please enter a complete visit or assessment date.  ","")</f>
        <v/>
      </c>
      <c r="BB2521" s="37" t="str">
        <f>IF(C2519="","",IF(AND(COUNTA(C2433,D2433,E2433)&gt;1,COUNTA(C2433,D2433,E2433)&lt;3),"Please enter a complete visit date.  ",IF(COUNTA(C2433,D2433,E2433)=0,"",IF(COUNTIF(AN$2:AN$7306,C2433&amp;D2433&amp;E2433)&gt;0,"","Enter a valid visit date.  "))))</f>
        <v/>
      </c>
      <c r="BC2521" s="37" t="str">
        <f>IF(AND(COUNTA(H2519,I2519,J2519)&gt;1,COUNTA(H2519,I2519,J2519)&lt;3),"Please enter a complete assessment date.  ",IF(COUNTA(H2519,I2519,J2519)=0,"",IF(COUNTIF(AN$2:AN$7306,H2519&amp;I2519&amp;J2519)&gt;0,"","Enter a valid assessment date.  ")))</f>
        <v/>
      </c>
      <c r="BD2521" s="37" t="str">
        <f t="shared" ref="BD2521" si="1232">IF(AND(C2519="",H2519&amp;I2519&amp;H2519&amp;J2519&lt;&gt;""),"Information on this lesion exists, but no evaluation result is entered.  ","")</f>
        <v/>
      </c>
      <c r="BE2521" s="37" t="str">
        <f ca="1">IF(C2519="","",IF(AZ2433="","",IF(AZ2433&gt;NOW(),"Visit date is in the future.  ","")))</f>
        <v/>
      </c>
      <c r="BF2521" s="37" t="str">
        <f t="shared" ref="BF2521" ca="1" si="1233">IF(AZ2519&lt;&gt;"",IF(AZ2519&gt;NOW(),"Assessment date is in the future.  ",""),"")</f>
        <v/>
      </c>
      <c r="BG2521" s="37" t="str">
        <f t="shared" ref="BG2521" si="1234">IF(AND(C2519&lt;&gt;"",F2519&lt;&gt;""),"The result cannot be provided if indicated as Not Done.  ","")</f>
        <v/>
      </c>
      <c r="BH2521" s="37" t="str">
        <f>IF(AZ2433="","",IF(AZ2433&lt;=AZ2427,"Visit date is not after visit or assessment dates in the prior visit.  ",""))</f>
        <v/>
      </c>
      <c r="BI2521" s="37" t="str">
        <f>IF(AZ2519&lt;&gt;"",IF(AZ2519&lt;=AZ2427,"Assessment date is not after visit or assessment dates in the prior visit.  ",""),"")</f>
        <v/>
      </c>
      <c r="BJ2521" s="37" t="str">
        <f>IF(AND(C2430="",OR(C2519&lt;&gt;"",F2519&lt;&gt;"")),"The Visit ID is missing.  ","")</f>
        <v/>
      </c>
      <c r="BK2521" s="37" t="str">
        <f>IF(AND(OR(C2519&lt;&gt;"",F2519&lt;&gt;""),C$101=""),"No V0 lesion information exists for this same lesion (if you are adding a NEW lesion, go to New Lesion section).  ","")</f>
        <v/>
      </c>
      <c r="BM2521" s="37" t="str">
        <f>IF(AND(C2519&lt;&gt;"",COUNTIF(AJ$2:AJ$21,C2430)&gt;1),"Visit ID already used.  ","")</f>
        <v/>
      </c>
      <c r="CA2521" s="37" t="e">
        <f ca="1">IF(BA2521&amp;BB2521&amp;BC2521&amp;BD2521&amp;BE2521&amp;BF2521&amp;BG2521&amp;BH2521&amp;BI2521&amp;BJ2521&amp;BK2521&amp;BL2521&amp;BM2521&amp;BN2521&amp;BO2521&amp;BP2521&amp;BQ2521&amp;BR2521&amp;BS2521&amp;BT2521&amp;BU2521&amp;#REF!&amp;BW2521&amp;BX2521&amp;BY2521&amp;BZ2521&lt;&gt;"","V16Issue","V16Clean")</f>
        <v>#REF!</v>
      </c>
      <c r="CB2521" s="65"/>
    </row>
    <row r="2522" spans="1:80" x14ac:dyDescent="0.25">
      <c r="A2522" s="50"/>
      <c r="B2522" s="77"/>
      <c r="C2522" s="77"/>
      <c r="D2522" s="77"/>
      <c r="E2522" s="77"/>
      <c r="F2522" s="77"/>
      <c r="G2522" s="77"/>
      <c r="H2522" s="77"/>
      <c r="I2522" s="77"/>
      <c r="J2522" s="77"/>
      <c r="K2522" s="77"/>
      <c r="L2522" s="77"/>
      <c r="M2522" s="77"/>
      <c r="N2522" s="77"/>
      <c r="O2522" s="77"/>
      <c r="P2522" s="77"/>
      <c r="Q2522" s="5"/>
      <c r="R2522" s="65"/>
      <c r="AN2522" s="63" t="s">
        <v>5753</v>
      </c>
      <c r="AZ2522" s="37" t="str">
        <f>IFERROR(IF(COUNTA(H2522,I2522,J2522)=3,DATE(J2522,MATCH(I2522,{"Jan";"Feb";"Mar";"Apr";"May";"Jun";"Jul";"Aug";"Sep";"Oct";"Nov";"Dec"},0),H2522),""),"")</f>
        <v/>
      </c>
      <c r="CB2522" s="65"/>
    </row>
    <row r="2523" spans="1:80" x14ac:dyDescent="0.25">
      <c r="A2523" s="50"/>
      <c r="B2523" s="50"/>
      <c r="C2523" s="50"/>
      <c r="D2523" s="50"/>
      <c r="E2523" s="50"/>
      <c r="F2523" s="50"/>
      <c r="G2523" s="50"/>
      <c r="H2523" s="12"/>
      <c r="I2523" s="5"/>
      <c r="J2523" s="5"/>
      <c r="K2523" s="5"/>
      <c r="L2523" s="50"/>
      <c r="M2523" s="50"/>
      <c r="N2523" s="50"/>
      <c r="O2523" s="50"/>
      <c r="P2523" s="50"/>
      <c r="Q2523" s="5"/>
      <c r="R2523" s="65"/>
      <c r="AN2523" s="63" t="s">
        <v>5754</v>
      </c>
      <c r="AZ2523" s="37" t="str">
        <f>IFERROR(IF(COUNTA(H2523,I2523,J2523)=3,DATE(J2523,MATCH(I2523,{"Jan";"Feb";"Mar";"Apr";"May";"Jun";"Jul";"Aug";"Sep";"Oct";"Nov";"Dec"},0),H2523),""),"")</f>
        <v/>
      </c>
      <c r="CB2523" s="65"/>
    </row>
    <row r="2524" spans="1:80" x14ac:dyDescent="0.25">
      <c r="A2524" s="50"/>
      <c r="B2524" s="50"/>
      <c r="C2524" s="50"/>
      <c r="D2524" s="50"/>
      <c r="E2524" s="50"/>
      <c r="F2524" s="50"/>
      <c r="G2524" s="50"/>
      <c r="H2524" s="12" t="s">
        <v>92</v>
      </c>
      <c r="I2524" s="5"/>
      <c r="J2524" s="5"/>
      <c r="K2524" s="5"/>
      <c r="L2524" s="50"/>
      <c r="M2524" s="50"/>
      <c r="N2524" s="50"/>
      <c r="O2524" s="50"/>
      <c r="P2524" s="50"/>
      <c r="Q2524" s="5"/>
      <c r="R2524" s="65"/>
      <c r="AN2524" s="63" t="s">
        <v>5755</v>
      </c>
      <c r="AZ2524" s="37" t="str">
        <f>IFERROR(IF(COUNTA(H2524,I2524,J2524)=3,DATE(J2524,MATCH(I2524,{"Jan";"Feb";"Mar";"Apr";"May";"Jun";"Jul";"Aug";"Sep";"Oct";"Nov";"Dec"},0),H2524),""),"")</f>
        <v/>
      </c>
      <c r="CB2524" s="65"/>
    </row>
    <row r="2525" spans="1:80" x14ac:dyDescent="0.25">
      <c r="A2525" s="50"/>
      <c r="B2525" s="5"/>
      <c r="C2525" s="7" t="s">
        <v>186</v>
      </c>
      <c r="D2525" s="7"/>
      <c r="E2525" s="7"/>
      <c r="F2525" s="7" t="s">
        <v>315</v>
      </c>
      <c r="G2525" s="5"/>
      <c r="H2525" s="7" t="s">
        <v>47</v>
      </c>
      <c r="I2525" s="7" t="s">
        <v>48</v>
      </c>
      <c r="J2525" s="7" t="s">
        <v>49</v>
      </c>
      <c r="K2525" s="5"/>
      <c r="L2525" s="50"/>
      <c r="M2525" s="50"/>
      <c r="N2525" s="50"/>
      <c r="O2525" s="50"/>
      <c r="P2525" s="50"/>
      <c r="Q2525" s="5"/>
      <c r="R2525" s="65"/>
      <c r="AN2525" s="63" t="s">
        <v>5756</v>
      </c>
      <c r="AZ2525" s="37" t="str">
        <f>IFERROR(IF(COUNTA(H2525,I2525,J2525)=3,DATE(J2525,MATCH(I2525,{"Jan";"Feb";"Mar";"Apr";"May";"Jun";"Jul";"Aug";"Sep";"Oct";"Nov";"Dec"},0),H2525),""),"")</f>
        <v/>
      </c>
      <c r="CB2525" s="65"/>
    </row>
    <row r="2526" spans="1:80" x14ac:dyDescent="0.25">
      <c r="A2526" s="50"/>
      <c r="B2526" s="39" t="str">
        <f xml:space="preserve"> C2430&amp;" Non-Target Lesion (NT5)"</f>
        <v>V16 Non-Target Lesion (NT5)</v>
      </c>
      <c r="C2526" s="74"/>
      <c r="D2526" s="75"/>
      <c r="E2526" s="5"/>
      <c r="F2526" s="17"/>
      <c r="G2526" s="5"/>
      <c r="H2526" s="32"/>
      <c r="I2526" s="32"/>
      <c r="J2526" s="32"/>
      <c r="K2526" s="5"/>
      <c r="L2526" s="50"/>
      <c r="M2526" s="50"/>
      <c r="N2526" s="50"/>
      <c r="O2526" s="50"/>
      <c r="P2526" s="50"/>
      <c r="Q2526" s="5"/>
      <c r="R2526" s="65"/>
      <c r="AN2526" s="63" t="s">
        <v>5757</v>
      </c>
      <c r="AZ2526" s="37" t="str">
        <f>IFERROR(IF(COUNTA(H2526,I2526,J2526)=3,DATE(J2526,MATCH(I2526,{"Jan";"Feb";"Mar";"Apr";"May";"Jun";"Jul";"Aug";"Sep";"Oct";"Nov";"Dec"},0),H2526),""),"")</f>
        <v/>
      </c>
      <c r="CB2526" s="65"/>
    </row>
    <row r="2527" spans="1:80" x14ac:dyDescent="0.25">
      <c r="A2527" s="50"/>
      <c r="B2527" s="8" t="s">
        <v>2594</v>
      </c>
      <c r="C2527" s="8" t="s">
        <v>2595</v>
      </c>
      <c r="D2527" s="8"/>
      <c r="E2527" s="9"/>
      <c r="F2527" s="8" t="s">
        <v>2596</v>
      </c>
      <c r="G2527" s="9"/>
      <c r="H2527" s="8" t="s">
        <v>2597</v>
      </c>
      <c r="I2527" s="8" t="s">
        <v>2598</v>
      </c>
      <c r="J2527" s="8" t="s">
        <v>2599</v>
      </c>
      <c r="K2527" s="5"/>
      <c r="L2527" s="50"/>
      <c r="M2527" s="50"/>
      <c r="N2527" s="50"/>
      <c r="O2527" s="50"/>
      <c r="P2527" s="50"/>
      <c r="Q2527" s="5"/>
      <c r="R2527" s="65"/>
      <c r="AN2527" s="63" t="s">
        <v>5758</v>
      </c>
      <c r="AZ2527" s="37" t="str">
        <f>IFERROR(IF(COUNTA(H2527,I2527,J2527)=3,DATE(J2527,MATCH(I2527,{"Jan";"Feb";"Mar";"Apr";"May";"Jun";"Jul";"Aug";"Sep";"Oct";"Nov";"Dec"},0),H2527),""),"")</f>
        <v/>
      </c>
      <c r="CB2527" s="65"/>
    </row>
    <row r="2528" spans="1:80" x14ac:dyDescent="0.25">
      <c r="A2528" s="50"/>
      <c r="B2528" s="76" t="str">
        <f ca="1">BA2528&amp;BB2528&amp;BC2528&amp;BD2528&amp;BE2528&amp;BF2528&amp;BG2528&amp;BH2528&amp;BI2528&amp;BJ2528&amp;BK2528&amp;BL2528&amp;BM2528</f>
        <v/>
      </c>
      <c r="C2528" s="77"/>
      <c r="D2528" s="77"/>
      <c r="E2528" s="77"/>
      <c r="F2528" s="77"/>
      <c r="G2528" s="77"/>
      <c r="H2528" s="77"/>
      <c r="I2528" s="77"/>
      <c r="J2528" s="77"/>
      <c r="K2528" s="77"/>
      <c r="L2528" s="77"/>
      <c r="M2528" s="77"/>
      <c r="N2528" s="77"/>
      <c r="O2528" s="77"/>
      <c r="P2528" s="77"/>
      <c r="Q2528" s="5"/>
      <c r="R2528" s="65"/>
      <c r="AN2528" s="63" t="s">
        <v>5759</v>
      </c>
      <c r="AZ2528" s="37" t="str">
        <f>IFERROR(IF(COUNTA(H2528,I2528,J2528)=3,DATE(J2528,MATCH(I2528,{"Jan";"Feb";"Mar";"Apr";"May";"Jun";"Jul";"Aug";"Sep";"Oct";"Nov";"Dec"},0),H2528),""),"")</f>
        <v/>
      </c>
      <c r="BA2528" s="37" t="str">
        <f>IF(AND(C2433="",H2526="",C2526&lt;&gt;""),"Please enter a complete visit or assessment date.  ","")</f>
        <v/>
      </c>
      <c r="BB2528" s="37" t="str">
        <f>IF(C2526="","",IF(AND(COUNTA(C2433,D2433,E2433)&gt;1,COUNTA(C2433,D2433,E2433)&lt;3),"Please enter a complete visit date.  ",IF(COUNTA(C2433,D2433,E2433)=0,"",IF(COUNTIF(AN$2:AN$7306,C2433&amp;D2433&amp;E2433)&gt;0,"","Enter a valid visit date.  "))))</f>
        <v/>
      </c>
      <c r="BC2528" s="37" t="str">
        <f>IF(AND(COUNTA(H2526,I2526,J2526)&gt;1,COUNTA(H2526,I2526,J2526)&lt;3),"Please enter a complete assessment date.  ",IF(COUNTA(H2526,I2526,J2526)=0,"",IF(COUNTIF(AN$2:AN$7306,H2526&amp;I2526&amp;J2526)&gt;0,"","Enter a valid assessment date.  ")))</f>
        <v/>
      </c>
      <c r="BD2528" s="37" t="str">
        <f t="shared" ref="BD2528" si="1235">IF(AND(C2526="",H2526&amp;I2526&amp;H2526&amp;J2526&lt;&gt;""),"Information on this lesion exists, but no evaluation result is entered.  ","")</f>
        <v/>
      </c>
      <c r="BE2528" s="37" t="str">
        <f ca="1">IF(C2526="","",IF(AZ2433="","",IF(AZ2433&gt;NOW(),"Visit date is in the future.  ","")))</f>
        <v/>
      </c>
      <c r="BF2528" s="37" t="str">
        <f t="shared" ref="BF2528" ca="1" si="1236">IF(AZ2526&lt;&gt;"",IF(AZ2526&gt;NOW(),"Assessment date is in the future.  ",""),"")</f>
        <v/>
      </c>
      <c r="BG2528" s="37" t="str">
        <f t="shared" ref="BG2528" si="1237">IF(AND(C2526&lt;&gt;"",F2526&lt;&gt;""),"The result cannot be provided if indicated as Not Done.  ","")</f>
        <v/>
      </c>
      <c r="BH2528" s="37" t="str">
        <f>IF(AZ2433="","",IF(AZ2433&lt;=AZ2427,"Visit date is not after visit or assessment dates in the prior visit.  ",""))</f>
        <v/>
      </c>
      <c r="BI2528" s="37" t="str">
        <f>IF(AZ2526&lt;&gt;"",IF(AZ2526&lt;=AZ2427,"Assessment date is not after visit or assessment dates in the prior visit.  ",""),"")</f>
        <v/>
      </c>
      <c r="BJ2528" s="37" t="str">
        <f>IF(AND(C2430="",OR(C2526&lt;&gt;"",F2526&lt;&gt;"")),"The Visit ID is missing.  ","")</f>
        <v/>
      </c>
      <c r="BK2528" s="37" t="str">
        <f>IF(AND(OR(C2526&lt;&gt;"",F2526&lt;&gt;""),C$108=""),"No V0 lesion information exists for this same lesion (if you are adding a NEW lesion, go to New Lesion section).  ","")</f>
        <v/>
      </c>
      <c r="BM2528" s="37" t="str">
        <f>IF(AND(C2526&lt;&gt;"",COUNTIF(AJ$2:AJ$21,C2430)&gt;1),"Visit ID already used.  ","")</f>
        <v/>
      </c>
      <c r="CA2528" s="37" t="e">
        <f ca="1">IF(BA2528&amp;BB2528&amp;BC2528&amp;BD2528&amp;BE2528&amp;BF2528&amp;BG2528&amp;BH2528&amp;BI2528&amp;BJ2528&amp;BK2528&amp;BL2528&amp;BM2528&amp;BN2528&amp;BO2528&amp;BP2528&amp;BQ2528&amp;BR2528&amp;BS2528&amp;BT2528&amp;BU2528&amp;#REF!&amp;BW2528&amp;BX2528&amp;BY2528&amp;BZ2528&lt;&gt;"","V16Issue","V16Clean")</f>
        <v>#REF!</v>
      </c>
      <c r="CB2528" s="65"/>
    </row>
    <row r="2529" spans="1:80" x14ac:dyDescent="0.25">
      <c r="A2529" s="50"/>
      <c r="B2529" s="77"/>
      <c r="C2529" s="77"/>
      <c r="D2529" s="77"/>
      <c r="E2529" s="77"/>
      <c r="F2529" s="77"/>
      <c r="G2529" s="77"/>
      <c r="H2529" s="77"/>
      <c r="I2529" s="77"/>
      <c r="J2529" s="77"/>
      <c r="K2529" s="77"/>
      <c r="L2529" s="77"/>
      <c r="M2529" s="77"/>
      <c r="N2529" s="77"/>
      <c r="O2529" s="77"/>
      <c r="P2529" s="77"/>
      <c r="Q2529" s="5"/>
      <c r="R2529" s="65"/>
      <c r="AN2529" s="63" t="s">
        <v>5760</v>
      </c>
      <c r="AZ2529" s="37" t="str">
        <f>IFERROR(IF(COUNTA(H2529,I2529,J2529)=3,DATE(J2529,MATCH(I2529,{"Jan";"Feb";"Mar";"Apr";"May";"Jun";"Jul";"Aug";"Sep";"Oct";"Nov";"Dec"},0),H2529),""),"")</f>
        <v/>
      </c>
      <c r="CB2529" s="65"/>
    </row>
    <row r="2530" spans="1:80" x14ac:dyDescent="0.25">
      <c r="A2530" s="50"/>
      <c r="B2530" s="50"/>
      <c r="C2530" s="50"/>
      <c r="D2530" s="50"/>
      <c r="E2530" s="50"/>
      <c r="F2530" s="50"/>
      <c r="G2530" s="50"/>
      <c r="H2530" s="12"/>
      <c r="I2530" s="5"/>
      <c r="J2530" s="5"/>
      <c r="K2530" s="5"/>
      <c r="L2530" s="50"/>
      <c r="M2530" s="50"/>
      <c r="N2530" s="50"/>
      <c r="O2530" s="50"/>
      <c r="P2530" s="50"/>
      <c r="Q2530" s="5"/>
      <c r="R2530" s="65"/>
      <c r="AN2530" s="63" t="s">
        <v>5761</v>
      </c>
      <c r="AZ2530" s="37" t="str">
        <f>IFERROR(IF(COUNTA(H2530,I2530,J2530)=3,DATE(J2530,MATCH(I2530,{"Jan";"Feb";"Mar";"Apr";"May";"Jun";"Jul";"Aug";"Sep";"Oct";"Nov";"Dec"},0),H2530),""),"")</f>
        <v/>
      </c>
      <c r="CB2530" s="65"/>
    </row>
    <row r="2531" spans="1:80" x14ac:dyDescent="0.25">
      <c r="A2531" s="50"/>
      <c r="B2531" s="50"/>
      <c r="C2531" s="50"/>
      <c r="D2531" s="50"/>
      <c r="E2531" s="50"/>
      <c r="F2531" s="50"/>
      <c r="G2531" s="50"/>
      <c r="H2531" s="12" t="s">
        <v>92</v>
      </c>
      <c r="I2531" s="5"/>
      <c r="J2531" s="5"/>
      <c r="K2531" s="5"/>
      <c r="L2531" s="50"/>
      <c r="M2531" s="50"/>
      <c r="N2531" s="50"/>
      <c r="O2531" s="50"/>
      <c r="P2531" s="50"/>
      <c r="Q2531" s="5"/>
      <c r="R2531" s="65"/>
      <c r="AN2531" s="63" t="s">
        <v>5762</v>
      </c>
      <c r="AZ2531" s="37" t="str">
        <f>IFERROR(IF(COUNTA(H2531,I2531,J2531)=3,DATE(J2531,MATCH(I2531,{"Jan";"Feb";"Mar";"Apr";"May";"Jun";"Jul";"Aug";"Sep";"Oct";"Nov";"Dec"},0),H2531),""),"")</f>
        <v/>
      </c>
      <c r="CB2531" s="65"/>
    </row>
    <row r="2532" spans="1:80" x14ac:dyDescent="0.25">
      <c r="A2532" s="50"/>
      <c r="B2532" s="5"/>
      <c r="C2532" s="7" t="s">
        <v>186</v>
      </c>
      <c r="D2532" s="7"/>
      <c r="E2532" s="7"/>
      <c r="F2532" s="7" t="s">
        <v>315</v>
      </c>
      <c r="G2532" s="5"/>
      <c r="H2532" s="7" t="s">
        <v>47</v>
      </c>
      <c r="I2532" s="7" t="s">
        <v>48</v>
      </c>
      <c r="J2532" s="7" t="s">
        <v>49</v>
      </c>
      <c r="K2532" s="5"/>
      <c r="L2532" s="50"/>
      <c r="M2532" s="50"/>
      <c r="N2532" s="50"/>
      <c r="O2532" s="50"/>
      <c r="P2532" s="50"/>
      <c r="Q2532" s="5"/>
      <c r="R2532" s="65"/>
      <c r="AN2532" s="63" t="s">
        <v>5763</v>
      </c>
      <c r="AZ2532" s="37" t="str">
        <f>IFERROR(IF(COUNTA(H2532,I2532,J2532)=3,DATE(J2532,MATCH(I2532,{"Jan";"Feb";"Mar";"Apr";"May";"Jun";"Jul";"Aug";"Sep";"Oct";"Nov";"Dec"},0),H2532),""),"")</f>
        <v/>
      </c>
      <c r="CB2532" s="65"/>
    </row>
    <row r="2533" spans="1:80" x14ac:dyDescent="0.25">
      <c r="A2533" s="50"/>
      <c r="B2533" s="39" t="str">
        <f xml:space="preserve"> C2430&amp;" Non-Target Lesion (NT6)"</f>
        <v>V16 Non-Target Lesion (NT6)</v>
      </c>
      <c r="C2533" s="74"/>
      <c r="D2533" s="75"/>
      <c r="E2533" s="5"/>
      <c r="F2533" s="17"/>
      <c r="G2533" s="5"/>
      <c r="H2533" s="32"/>
      <c r="I2533" s="32"/>
      <c r="J2533" s="32"/>
      <c r="K2533" s="5"/>
      <c r="L2533" s="50"/>
      <c r="M2533" s="50"/>
      <c r="N2533" s="50"/>
      <c r="O2533" s="50"/>
      <c r="P2533" s="50"/>
      <c r="Q2533" s="5"/>
      <c r="R2533" s="65"/>
      <c r="AN2533" s="63" t="s">
        <v>5764</v>
      </c>
      <c r="AZ2533" s="37" t="str">
        <f>IFERROR(IF(COUNTA(H2533,I2533,J2533)=3,DATE(J2533,MATCH(I2533,{"Jan";"Feb";"Mar";"Apr";"May";"Jun";"Jul";"Aug";"Sep";"Oct";"Nov";"Dec"},0),H2533),""),"")</f>
        <v/>
      </c>
      <c r="CB2533" s="65"/>
    </row>
    <row r="2534" spans="1:80" x14ac:dyDescent="0.25">
      <c r="A2534" s="50"/>
      <c r="B2534" s="8" t="s">
        <v>2600</v>
      </c>
      <c r="C2534" s="8" t="s">
        <v>2601</v>
      </c>
      <c r="D2534" s="8"/>
      <c r="E2534" s="9"/>
      <c r="F2534" s="8" t="s">
        <v>2602</v>
      </c>
      <c r="G2534" s="9"/>
      <c r="H2534" s="8" t="s">
        <v>2603</v>
      </c>
      <c r="I2534" s="8" t="s">
        <v>2604</v>
      </c>
      <c r="J2534" s="8" t="s">
        <v>2605</v>
      </c>
      <c r="K2534" s="5"/>
      <c r="L2534" s="50"/>
      <c r="M2534" s="50"/>
      <c r="N2534" s="50"/>
      <c r="O2534" s="50"/>
      <c r="P2534" s="50"/>
      <c r="Q2534" s="5"/>
      <c r="R2534" s="65"/>
      <c r="AN2534" s="63" t="s">
        <v>5765</v>
      </c>
      <c r="AZ2534" s="37" t="str">
        <f>IFERROR(IF(COUNTA(H2534,I2534,J2534)=3,DATE(J2534,MATCH(I2534,{"Jan";"Feb";"Mar";"Apr";"May";"Jun";"Jul";"Aug";"Sep";"Oct";"Nov";"Dec"},0),H2534),""),"")</f>
        <v/>
      </c>
      <c r="CB2534" s="65"/>
    </row>
    <row r="2535" spans="1:80" x14ac:dyDescent="0.25">
      <c r="A2535" s="50"/>
      <c r="B2535" s="76" t="str">
        <f ca="1">BA2535&amp;BB2535&amp;BC2535&amp;BD2535&amp;BE2535&amp;BF2535&amp;BG2535&amp;BH2535&amp;BI2535&amp;BJ2535&amp;BK2535&amp;BL2535&amp;BM2535</f>
        <v/>
      </c>
      <c r="C2535" s="77"/>
      <c r="D2535" s="77"/>
      <c r="E2535" s="77"/>
      <c r="F2535" s="77"/>
      <c r="G2535" s="77"/>
      <c r="H2535" s="77"/>
      <c r="I2535" s="77"/>
      <c r="J2535" s="77"/>
      <c r="K2535" s="77"/>
      <c r="L2535" s="77"/>
      <c r="M2535" s="77"/>
      <c r="N2535" s="77"/>
      <c r="O2535" s="77"/>
      <c r="P2535" s="77"/>
      <c r="Q2535" s="5"/>
      <c r="R2535" s="65"/>
      <c r="AN2535" s="63" t="s">
        <v>5766</v>
      </c>
      <c r="AZ2535" s="37" t="str">
        <f>IFERROR(IF(COUNTA(H2535,I2535,J2535)=3,DATE(J2535,MATCH(I2535,{"Jan";"Feb";"Mar";"Apr";"May";"Jun";"Jul";"Aug";"Sep";"Oct";"Nov";"Dec"},0),H2535),""),"")</f>
        <v/>
      </c>
      <c r="BA2535" s="37" t="str">
        <f>IF(AND(C2433="",H2533="",C2533&lt;&gt;""),"Please enter a complete visit or assessment date.  ","")</f>
        <v/>
      </c>
      <c r="BB2535" s="37" t="str">
        <f>IF(C2533="","",IF(AND(COUNTA(C2433,D2433,E2433)&gt;1,COUNTA(C2433,D2433,E2433)&lt;3),"Please enter a complete visit date.  ",IF(COUNTA(C2433,D2433,E2433)=0,"",IF(COUNTIF(AN$2:AN$7306,C2433&amp;D2433&amp;E2433)&gt;0,"","Enter a valid visit date.  "))))</f>
        <v/>
      </c>
      <c r="BC2535" s="37" t="str">
        <f>IF(AND(COUNTA(H2533,I2533,J2533)&gt;1,COUNTA(H2533,I2533,J2533)&lt;3),"Please enter a complete assessment date.  ",IF(COUNTA(H2533,I2533,J2533)=0,"",IF(COUNTIF(AN$2:AN$7306,H2533&amp;I2533&amp;J2533)&gt;0,"","Enter a valid assessment date.  ")))</f>
        <v/>
      </c>
      <c r="BD2535" s="37" t="str">
        <f t="shared" ref="BD2535" si="1238">IF(AND(C2533="",H2533&amp;I2533&amp;H2533&amp;J2533&lt;&gt;""),"Information on this lesion exists, but no evaluation result is entered.  ","")</f>
        <v/>
      </c>
      <c r="BE2535" s="37" t="str">
        <f ca="1">IF(C2533="","",IF(AZ2433="","",IF(AZ2433&gt;NOW(),"Visit date is in the future.  ","")))</f>
        <v/>
      </c>
      <c r="BF2535" s="37" t="str">
        <f t="shared" ref="BF2535" ca="1" si="1239">IF(AZ2533&lt;&gt;"",IF(AZ2533&gt;NOW(),"Assessment date is in the future.  ",""),"")</f>
        <v/>
      </c>
      <c r="BG2535" s="37" t="str">
        <f t="shared" ref="BG2535" si="1240">IF(AND(C2533&lt;&gt;"",F2533&lt;&gt;""),"The result cannot be provided if indicated as Not Done.  ","")</f>
        <v/>
      </c>
      <c r="BH2535" s="37" t="str">
        <f>IF(AZ2433="","",IF(AZ2433&lt;=AZ2427,"Visit date is not after visit or assessment dates in the prior visit.  ",""))</f>
        <v/>
      </c>
      <c r="BI2535" s="37" t="str">
        <f>IF(AZ2533&lt;&gt;"",IF(AZ2533&lt;=AZ2427,"Assessment date is not after visit or assessment dates in the prior visit.  ",""),"")</f>
        <v/>
      </c>
      <c r="BJ2535" s="37" t="str">
        <f>IF(AND(C2430="",OR(C2533&lt;&gt;"",F2533&lt;&gt;"")),"The Visit ID is missing.  ","")</f>
        <v/>
      </c>
      <c r="BK2535" s="37" t="str">
        <f>IF(AND(OR(C2533&lt;&gt;"",F2533&lt;&gt;""),C$115=""),"No V0 lesion information exists for this same lesion (if you are adding a NEW lesion, go to New Lesion section).  ","")</f>
        <v/>
      </c>
      <c r="BM2535" s="37" t="str">
        <f>IF(AND(C2533&lt;&gt;"",COUNTIF(AJ$2:AJ$21,C2430)&gt;1),"Visit ID already used.  ","")</f>
        <v/>
      </c>
      <c r="CA2535" s="37" t="e">
        <f ca="1">IF(BA2535&amp;BB2535&amp;BC2535&amp;BD2535&amp;BE2535&amp;BF2535&amp;BG2535&amp;BH2535&amp;BI2535&amp;BJ2535&amp;BK2535&amp;BL2535&amp;BM2535&amp;BN2535&amp;BO2535&amp;BP2535&amp;BQ2535&amp;BR2535&amp;BS2535&amp;BT2535&amp;BU2535&amp;#REF!&amp;BW2535&amp;BX2535&amp;BY2535&amp;BZ2535&lt;&gt;"","V16Issue","V16Clean")</f>
        <v>#REF!</v>
      </c>
      <c r="CB2535" s="65"/>
    </row>
    <row r="2536" spans="1:80" x14ac:dyDescent="0.25">
      <c r="A2536" s="50"/>
      <c r="B2536" s="77"/>
      <c r="C2536" s="77"/>
      <c r="D2536" s="77"/>
      <c r="E2536" s="77"/>
      <c r="F2536" s="77"/>
      <c r="G2536" s="77"/>
      <c r="H2536" s="77"/>
      <c r="I2536" s="77"/>
      <c r="J2536" s="77"/>
      <c r="K2536" s="77"/>
      <c r="L2536" s="77"/>
      <c r="M2536" s="77"/>
      <c r="N2536" s="77"/>
      <c r="O2536" s="77"/>
      <c r="P2536" s="77"/>
      <c r="Q2536" s="5"/>
      <c r="R2536" s="65"/>
      <c r="AN2536" s="63" t="s">
        <v>5767</v>
      </c>
      <c r="AZ2536" s="37" t="str">
        <f>IFERROR(IF(COUNTA(H2536,I2536,J2536)=3,DATE(J2536,MATCH(I2536,{"Jan";"Feb";"Mar";"Apr";"May";"Jun";"Jul";"Aug";"Sep";"Oct";"Nov";"Dec"},0),H2536),""),"")</f>
        <v/>
      </c>
      <c r="CB2536" s="65"/>
    </row>
    <row r="2537" spans="1:80" x14ac:dyDescent="0.25">
      <c r="A2537" s="50"/>
      <c r="B2537" s="50"/>
      <c r="C2537" s="50"/>
      <c r="D2537" s="50"/>
      <c r="E2537" s="50"/>
      <c r="F2537" s="50"/>
      <c r="G2537" s="50"/>
      <c r="H2537" s="12"/>
      <c r="I2537" s="5"/>
      <c r="J2537" s="5"/>
      <c r="K2537" s="5"/>
      <c r="L2537" s="50"/>
      <c r="M2537" s="50"/>
      <c r="N2537" s="50"/>
      <c r="O2537" s="50"/>
      <c r="P2537" s="50"/>
      <c r="Q2537" s="5"/>
      <c r="R2537" s="65"/>
      <c r="AN2537" s="63" t="s">
        <v>5768</v>
      </c>
      <c r="AZ2537" s="37" t="str">
        <f>IFERROR(IF(COUNTA(H2537,I2537,J2537)=3,DATE(J2537,MATCH(I2537,{"Jan";"Feb";"Mar";"Apr";"May";"Jun";"Jul";"Aug";"Sep";"Oct";"Nov";"Dec"},0),H2537),""),"")</f>
        <v/>
      </c>
      <c r="CB2537" s="65"/>
    </row>
    <row r="2538" spans="1:80" x14ac:dyDescent="0.25">
      <c r="A2538" s="50"/>
      <c r="B2538" s="50"/>
      <c r="C2538" s="50"/>
      <c r="D2538" s="50"/>
      <c r="E2538" s="50"/>
      <c r="F2538" s="50"/>
      <c r="G2538" s="50"/>
      <c r="H2538" s="12" t="s">
        <v>92</v>
      </c>
      <c r="I2538" s="5"/>
      <c r="J2538" s="5"/>
      <c r="K2538" s="5"/>
      <c r="L2538" s="50"/>
      <c r="M2538" s="50"/>
      <c r="N2538" s="50"/>
      <c r="O2538" s="50"/>
      <c r="P2538" s="50"/>
      <c r="Q2538" s="5"/>
      <c r="R2538" s="65"/>
      <c r="AN2538" s="63" t="s">
        <v>5769</v>
      </c>
      <c r="AZ2538" s="37" t="str">
        <f>IFERROR(IF(COUNTA(H2538,I2538,J2538)=3,DATE(J2538,MATCH(I2538,{"Jan";"Feb";"Mar";"Apr";"May";"Jun";"Jul";"Aug";"Sep";"Oct";"Nov";"Dec"},0),H2538),""),"")</f>
        <v/>
      </c>
      <c r="CB2538" s="65"/>
    </row>
    <row r="2539" spans="1:80" x14ac:dyDescent="0.25">
      <c r="A2539" s="50"/>
      <c r="B2539" s="5"/>
      <c r="C2539" s="7" t="s">
        <v>186</v>
      </c>
      <c r="D2539" s="7"/>
      <c r="E2539" s="7"/>
      <c r="F2539" s="7" t="s">
        <v>315</v>
      </c>
      <c r="G2539" s="5"/>
      <c r="H2539" s="7" t="s">
        <v>47</v>
      </c>
      <c r="I2539" s="7" t="s">
        <v>48</v>
      </c>
      <c r="J2539" s="7" t="s">
        <v>49</v>
      </c>
      <c r="K2539" s="5"/>
      <c r="L2539" s="50"/>
      <c r="M2539" s="50"/>
      <c r="N2539" s="50"/>
      <c r="O2539" s="50"/>
      <c r="P2539" s="50"/>
      <c r="Q2539" s="5"/>
      <c r="R2539" s="65"/>
      <c r="AN2539" s="63" t="s">
        <v>5770</v>
      </c>
      <c r="AZ2539" s="37" t="str">
        <f>IFERROR(IF(COUNTA(H2539,I2539,J2539)=3,DATE(J2539,MATCH(I2539,{"Jan";"Feb";"Mar";"Apr";"May";"Jun";"Jul";"Aug";"Sep";"Oct";"Nov";"Dec"},0),H2539),""),"")</f>
        <v/>
      </c>
      <c r="CB2539" s="65"/>
    </row>
    <row r="2540" spans="1:80" x14ac:dyDescent="0.25">
      <c r="A2540" s="50"/>
      <c r="B2540" s="39" t="str">
        <f xml:space="preserve"> C2430&amp;" Non-Target Lesion (NT7)"</f>
        <v>V16 Non-Target Lesion (NT7)</v>
      </c>
      <c r="C2540" s="74"/>
      <c r="D2540" s="75"/>
      <c r="E2540" s="5"/>
      <c r="F2540" s="17"/>
      <c r="G2540" s="5"/>
      <c r="H2540" s="32"/>
      <c r="I2540" s="32"/>
      <c r="J2540" s="32"/>
      <c r="K2540" s="5"/>
      <c r="L2540" s="50"/>
      <c r="M2540" s="50"/>
      <c r="N2540" s="50"/>
      <c r="O2540" s="50"/>
      <c r="P2540" s="50"/>
      <c r="Q2540" s="5"/>
      <c r="R2540" s="65"/>
      <c r="AN2540" s="63" t="s">
        <v>5771</v>
      </c>
      <c r="AZ2540" s="37" t="str">
        <f>IFERROR(IF(COUNTA(H2540,I2540,J2540)=3,DATE(J2540,MATCH(I2540,{"Jan";"Feb";"Mar";"Apr";"May";"Jun";"Jul";"Aug";"Sep";"Oct";"Nov";"Dec"},0),H2540),""),"")</f>
        <v/>
      </c>
      <c r="CB2540" s="65"/>
    </row>
    <row r="2541" spans="1:80" x14ac:dyDescent="0.25">
      <c r="A2541" s="50"/>
      <c r="B2541" s="8" t="s">
        <v>2606</v>
      </c>
      <c r="C2541" s="8" t="s">
        <v>2607</v>
      </c>
      <c r="D2541" s="8"/>
      <c r="E2541" s="9"/>
      <c r="F2541" s="8" t="s">
        <v>2608</v>
      </c>
      <c r="G2541" s="9"/>
      <c r="H2541" s="8" t="s">
        <v>2609</v>
      </c>
      <c r="I2541" s="8" t="s">
        <v>2610</v>
      </c>
      <c r="J2541" s="8" t="s">
        <v>2611</v>
      </c>
      <c r="K2541" s="5"/>
      <c r="L2541" s="50"/>
      <c r="M2541" s="50"/>
      <c r="N2541" s="50"/>
      <c r="O2541" s="50"/>
      <c r="P2541" s="50"/>
      <c r="Q2541" s="5"/>
      <c r="R2541" s="65"/>
      <c r="AN2541" s="63" t="s">
        <v>5772</v>
      </c>
      <c r="AZ2541" s="37" t="str">
        <f>IFERROR(IF(COUNTA(H2541,I2541,J2541)=3,DATE(J2541,MATCH(I2541,{"Jan";"Feb";"Mar";"Apr";"May";"Jun";"Jul";"Aug";"Sep";"Oct";"Nov";"Dec"},0),H2541),""),"")</f>
        <v/>
      </c>
      <c r="CB2541" s="65"/>
    </row>
    <row r="2542" spans="1:80" x14ac:dyDescent="0.25">
      <c r="A2542" s="50"/>
      <c r="B2542" s="76" t="str">
        <f ca="1">BA2542&amp;BB2542&amp;BC2542&amp;BD2542&amp;BE2542&amp;BF2542&amp;BG2542&amp;BH2542&amp;BI2542&amp;BJ2542&amp;BK2542&amp;BL2542&amp;BM2542</f>
        <v/>
      </c>
      <c r="C2542" s="77"/>
      <c r="D2542" s="77"/>
      <c r="E2542" s="77"/>
      <c r="F2542" s="77"/>
      <c r="G2542" s="77"/>
      <c r="H2542" s="77"/>
      <c r="I2542" s="77"/>
      <c r="J2542" s="77"/>
      <c r="K2542" s="77"/>
      <c r="L2542" s="77"/>
      <c r="M2542" s="77"/>
      <c r="N2542" s="77"/>
      <c r="O2542" s="77"/>
      <c r="P2542" s="77"/>
      <c r="Q2542" s="5"/>
      <c r="R2542" s="65"/>
      <c r="AN2542" s="63" t="s">
        <v>5773</v>
      </c>
      <c r="AZ2542" s="37" t="str">
        <f>IFERROR(IF(COUNTA(H2542,I2542,J2542)=3,DATE(J2542,MATCH(I2542,{"Jan";"Feb";"Mar";"Apr";"May";"Jun";"Jul";"Aug";"Sep";"Oct";"Nov";"Dec"},0),H2542),""),"")</f>
        <v/>
      </c>
      <c r="BA2542" s="37" t="str">
        <f>IF(AND(C2433="",H2540="",C2540&lt;&gt;""),"Please enter a complete visit or assessment date.  ","")</f>
        <v/>
      </c>
      <c r="BB2542" s="37" t="str">
        <f>IF(C2540="","",IF(AND(COUNTA(C2433,D2433,E2433)&gt;1,COUNTA(C2433,D2433,E2433)&lt;3),"Please enter a complete visit date.  ",IF(COUNTA(C2433,D2433,E2433)=0,"",IF(COUNTIF(AN$2:AN$7306,C2433&amp;D2433&amp;E2433)&gt;0,"","Enter a valid visit date.  "))))</f>
        <v/>
      </c>
      <c r="BC2542" s="37" t="str">
        <f>IF(AND(COUNTA(H2540,I2540,J2540)&gt;1,COUNTA(H2540,I2540,J2540)&lt;3),"Please enter a complete assessment date.  ",IF(COUNTA(H2540,I2540,J2540)=0,"",IF(COUNTIF(AN$2:AN$7306,H2540&amp;I2540&amp;J2540)&gt;0,"","Enter a valid assessment date.  ")))</f>
        <v/>
      </c>
      <c r="BD2542" s="37" t="str">
        <f t="shared" ref="BD2542" si="1241">IF(AND(C2540="",H2540&amp;I2540&amp;H2540&amp;J2540&lt;&gt;""),"Information on this lesion exists, but no evaluation result is entered.  ","")</f>
        <v/>
      </c>
      <c r="BE2542" s="37" t="str">
        <f ca="1">IF(C2540="","",IF(AZ2433="","",IF(AZ2433&gt;NOW(),"Visit date is in the future.  ","")))</f>
        <v/>
      </c>
      <c r="BF2542" s="37" t="str">
        <f t="shared" ref="BF2542" ca="1" si="1242">IF(AZ2540&lt;&gt;"",IF(AZ2540&gt;NOW(),"Assessment date is in the future.  ",""),"")</f>
        <v/>
      </c>
      <c r="BG2542" s="37" t="str">
        <f t="shared" ref="BG2542" si="1243">IF(AND(C2540&lt;&gt;"",F2540&lt;&gt;""),"The result cannot be provided if indicated as Not Done.  ","")</f>
        <v/>
      </c>
      <c r="BH2542" s="37" t="str">
        <f>IF(AZ2433="","",IF(AZ2433&lt;=AZ2427,"Visit date is not after visit or assessment dates in the prior visit.  ",""))</f>
        <v/>
      </c>
      <c r="BI2542" s="37" t="str">
        <f>IF(AZ2540&lt;&gt;"",IF(AZ2540&lt;=AZ2427,"Assessment date is not after visit or assessment dates in the prior visit.  ",""),"")</f>
        <v/>
      </c>
      <c r="BJ2542" s="37" t="str">
        <f>IF(AND(C2430="",OR(C2540&lt;&gt;"",F2540&lt;&gt;"")),"The Visit ID is missing.  ","")</f>
        <v/>
      </c>
      <c r="BK2542" s="37" t="str">
        <f>IF(AND(OR(C2540&lt;&gt;"",F2540&lt;&gt;""),C$122=""),"No V0 lesion information exists for this same lesion (if you are adding a NEW lesion, go to New Lesion section).  ","")</f>
        <v/>
      </c>
      <c r="BM2542" s="37" t="str">
        <f>IF(AND(C2540&lt;&gt;"",COUNTIF(AJ$2:AJ$21,C2430)&gt;1),"Visit ID already used.  ","")</f>
        <v/>
      </c>
      <c r="CA2542" s="37" t="e">
        <f ca="1">IF(BA2542&amp;BB2542&amp;BC2542&amp;BD2542&amp;BE2542&amp;BF2542&amp;BG2542&amp;BH2542&amp;BI2542&amp;BJ2542&amp;BK2542&amp;BL2542&amp;BM2542&amp;BN2542&amp;BO2542&amp;BP2542&amp;BQ2542&amp;BR2542&amp;BS2542&amp;BT2542&amp;BU2542&amp;#REF!&amp;BW2542&amp;BX2542&amp;BY2542&amp;BZ2542&lt;&gt;"","V16Issue","V16Clean")</f>
        <v>#REF!</v>
      </c>
      <c r="CB2542" s="65"/>
    </row>
    <row r="2543" spans="1:80" x14ac:dyDescent="0.25">
      <c r="A2543" s="50"/>
      <c r="B2543" s="77"/>
      <c r="C2543" s="77"/>
      <c r="D2543" s="77"/>
      <c r="E2543" s="77"/>
      <c r="F2543" s="77"/>
      <c r="G2543" s="77"/>
      <c r="H2543" s="77"/>
      <c r="I2543" s="77"/>
      <c r="J2543" s="77"/>
      <c r="K2543" s="77"/>
      <c r="L2543" s="77"/>
      <c r="M2543" s="77"/>
      <c r="N2543" s="77"/>
      <c r="O2543" s="77"/>
      <c r="P2543" s="77"/>
      <c r="Q2543" s="5"/>
      <c r="R2543" s="65"/>
      <c r="AN2543" s="63" t="s">
        <v>5774</v>
      </c>
      <c r="AZ2543" s="37" t="str">
        <f>IFERROR(IF(COUNTA(H2543,I2543,J2543)=3,DATE(J2543,MATCH(I2543,{"Jan";"Feb";"Mar";"Apr";"May";"Jun";"Jul";"Aug";"Sep";"Oct";"Nov";"Dec"},0),H2543),""),"")</f>
        <v/>
      </c>
      <c r="CB2543" s="65"/>
    </row>
    <row r="2544" spans="1:80" x14ac:dyDescent="0.25">
      <c r="A2544" s="50"/>
      <c r="B2544" s="50"/>
      <c r="C2544" s="50"/>
      <c r="D2544" s="50"/>
      <c r="E2544" s="50"/>
      <c r="F2544" s="50"/>
      <c r="G2544" s="50"/>
      <c r="H2544" s="12"/>
      <c r="I2544" s="5"/>
      <c r="J2544" s="5"/>
      <c r="K2544" s="5"/>
      <c r="L2544" s="50"/>
      <c r="M2544" s="50"/>
      <c r="N2544" s="50"/>
      <c r="O2544" s="50"/>
      <c r="P2544" s="50"/>
      <c r="Q2544" s="5"/>
      <c r="R2544" s="65"/>
      <c r="AN2544" s="63" t="s">
        <v>5775</v>
      </c>
      <c r="AZ2544" s="37" t="str">
        <f>IFERROR(IF(COUNTA(H2544,I2544,J2544)=3,DATE(J2544,MATCH(I2544,{"Jan";"Feb";"Mar";"Apr";"May";"Jun";"Jul";"Aug";"Sep";"Oct";"Nov";"Dec"},0),H2544),""),"")</f>
        <v/>
      </c>
      <c r="CB2544" s="65"/>
    </row>
    <row r="2545" spans="1:80" x14ac:dyDescent="0.25">
      <c r="A2545" s="50"/>
      <c r="B2545" s="50"/>
      <c r="C2545" s="50"/>
      <c r="D2545" s="50"/>
      <c r="E2545" s="50"/>
      <c r="F2545" s="50"/>
      <c r="G2545" s="50"/>
      <c r="H2545" s="12" t="s">
        <v>92</v>
      </c>
      <c r="I2545" s="5"/>
      <c r="J2545" s="5"/>
      <c r="K2545" s="5"/>
      <c r="L2545" s="50"/>
      <c r="M2545" s="50"/>
      <c r="N2545" s="50"/>
      <c r="O2545" s="50"/>
      <c r="P2545" s="50"/>
      <c r="Q2545" s="5"/>
      <c r="R2545" s="65"/>
      <c r="AN2545" s="63" t="s">
        <v>5776</v>
      </c>
      <c r="AZ2545" s="37" t="str">
        <f>IFERROR(IF(COUNTA(H2545,I2545,J2545)=3,DATE(J2545,MATCH(I2545,{"Jan";"Feb";"Mar";"Apr";"May";"Jun";"Jul";"Aug";"Sep";"Oct";"Nov";"Dec"},0),H2545),""),"")</f>
        <v/>
      </c>
      <c r="CB2545" s="65"/>
    </row>
    <row r="2546" spans="1:80" x14ac:dyDescent="0.25">
      <c r="A2546" s="50"/>
      <c r="B2546" s="5"/>
      <c r="C2546" s="7" t="s">
        <v>186</v>
      </c>
      <c r="D2546" s="7"/>
      <c r="E2546" s="7"/>
      <c r="F2546" s="7" t="s">
        <v>315</v>
      </c>
      <c r="G2546" s="5"/>
      <c r="H2546" s="7" t="s">
        <v>47</v>
      </c>
      <c r="I2546" s="7" t="s">
        <v>48</v>
      </c>
      <c r="J2546" s="7" t="s">
        <v>49</v>
      </c>
      <c r="K2546" s="5"/>
      <c r="L2546" s="50"/>
      <c r="M2546" s="50"/>
      <c r="N2546" s="50"/>
      <c r="O2546" s="50"/>
      <c r="P2546" s="50"/>
      <c r="Q2546" s="5"/>
      <c r="R2546" s="65"/>
      <c r="AN2546" s="63" t="s">
        <v>5777</v>
      </c>
      <c r="AZ2546" s="37" t="str">
        <f>IFERROR(IF(COUNTA(H2546,I2546,J2546)=3,DATE(J2546,MATCH(I2546,{"Jan";"Feb";"Mar";"Apr";"May";"Jun";"Jul";"Aug";"Sep";"Oct";"Nov";"Dec"},0),H2546),""),"")</f>
        <v/>
      </c>
      <c r="CB2546" s="65"/>
    </row>
    <row r="2547" spans="1:80" x14ac:dyDescent="0.25">
      <c r="A2547" s="50"/>
      <c r="B2547" s="39" t="str">
        <f xml:space="preserve"> C2430&amp;" Non-Target Lesion (NT8)"</f>
        <v>V16 Non-Target Lesion (NT8)</v>
      </c>
      <c r="C2547" s="74"/>
      <c r="D2547" s="75"/>
      <c r="E2547" s="5"/>
      <c r="F2547" s="17"/>
      <c r="G2547" s="5"/>
      <c r="H2547" s="32"/>
      <c r="I2547" s="32"/>
      <c r="J2547" s="32"/>
      <c r="K2547" s="5"/>
      <c r="L2547" s="50"/>
      <c r="M2547" s="50"/>
      <c r="N2547" s="50"/>
      <c r="O2547" s="50"/>
      <c r="P2547" s="50"/>
      <c r="Q2547" s="5"/>
      <c r="R2547" s="65"/>
      <c r="AN2547" s="63" t="s">
        <v>5778</v>
      </c>
      <c r="AZ2547" s="37" t="str">
        <f>IFERROR(IF(COUNTA(H2547,I2547,J2547)=3,DATE(J2547,MATCH(I2547,{"Jan";"Feb";"Mar";"Apr";"May";"Jun";"Jul";"Aug";"Sep";"Oct";"Nov";"Dec"},0),H2547),""),"")</f>
        <v/>
      </c>
      <c r="CB2547" s="65"/>
    </row>
    <row r="2548" spans="1:80" x14ac:dyDescent="0.25">
      <c r="A2548" s="50"/>
      <c r="B2548" s="8" t="s">
        <v>2612</v>
      </c>
      <c r="C2548" s="8" t="s">
        <v>2613</v>
      </c>
      <c r="D2548" s="8"/>
      <c r="E2548" s="9"/>
      <c r="F2548" s="8" t="s">
        <v>2614</v>
      </c>
      <c r="G2548" s="9"/>
      <c r="H2548" s="8" t="s">
        <v>2615</v>
      </c>
      <c r="I2548" s="8" t="s">
        <v>2616</v>
      </c>
      <c r="J2548" s="8" t="s">
        <v>2617</v>
      </c>
      <c r="K2548" s="5"/>
      <c r="L2548" s="50"/>
      <c r="M2548" s="50"/>
      <c r="N2548" s="50"/>
      <c r="O2548" s="50"/>
      <c r="P2548" s="50"/>
      <c r="Q2548" s="5"/>
      <c r="R2548" s="65"/>
      <c r="AN2548" s="63" t="s">
        <v>5779</v>
      </c>
      <c r="AZ2548" s="37" t="str">
        <f>IFERROR(IF(COUNTA(H2548,I2548,J2548)=3,DATE(J2548,MATCH(I2548,{"Jan";"Feb";"Mar";"Apr";"May";"Jun";"Jul";"Aug";"Sep";"Oct";"Nov";"Dec"},0),H2548),""),"")</f>
        <v/>
      </c>
      <c r="CB2548" s="65"/>
    </row>
    <row r="2549" spans="1:80" x14ac:dyDescent="0.25">
      <c r="A2549" s="50"/>
      <c r="B2549" s="76" t="str">
        <f ca="1">BA2549&amp;BB2549&amp;BC2549&amp;BD2549&amp;BE2549&amp;BF2549&amp;BG2549&amp;BH2549&amp;BI2549&amp;BJ2549&amp;BK2549&amp;BL2549&amp;BM2549</f>
        <v/>
      </c>
      <c r="C2549" s="77"/>
      <c r="D2549" s="77"/>
      <c r="E2549" s="77"/>
      <c r="F2549" s="77"/>
      <c r="G2549" s="77"/>
      <c r="H2549" s="77"/>
      <c r="I2549" s="77"/>
      <c r="J2549" s="77"/>
      <c r="K2549" s="77"/>
      <c r="L2549" s="77"/>
      <c r="M2549" s="77"/>
      <c r="N2549" s="77"/>
      <c r="O2549" s="77"/>
      <c r="P2549" s="77"/>
      <c r="Q2549" s="5"/>
      <c r="R2549" s="65"/>
      <c r="AN2549" s="63" t="s">
        <v>5780</v>
      </c>
      <c r="AZ2549" s="37" t="str">
        <f>IFERROR(IF(COUNTA(H2549,I2549,J2549)=3,DATE(J2549,MATCH(I2549,{"Jan";"Feb";"Mar";"Apr";"May";"Jun";"Jul";"Aug";"Sep";"Oct";"Nov";"Dec"},0),H2549),""),"")</f>
        <v/>
      </c>
      <c r="BA2549" s="37" t="str">
        <f>IF(AND(C2433="",H2547="",C2547&lt;&gt;""),"Please enter a complete visit or assessment date.  ","")</f>
        <v/>
      </c>
      <c r="BB2549" s="37" t="str">
        <f>IF(C2547="","",IF(AND(COUNTA(C2433,D2433,E2433)&gt;1,COUNTA(C2433,D2433,E2433)&lt;3),"Please enter a complete visit date.  ",IF(COUNTA(C2433,D2433,E2433)=0,"",IF(COUNTIF(AN$2:AN$7306,C2433&amp;D2433&amp;E2433)&gt;0,"","Enter a valid visit date.  "))))</f>
        <v/>
      </c>
      <c r="BC2549" s="37" t="str">
        <f>IF(AND(COUNTA(H2547,I2547,J2547)&gt;1,COUNTA(H2547,I2547,J2547)&lt;3),"Please enter a complete assessment date.  ",IF(COUNTA(H2547,I2547,J2547)=0,"",IF(COUNTIF(AN$2:AN$7306,H2547&amp;I2547&amp;J2547)&gt;0,"","Enter a valid assessment date.  ")))</f>
        <v/>
      </c>
      <c r="BD2549" s="37" t="str">
        <f t="shared" ref="BD2549" si="1244">IF(AND(C2547="",H2547&amp;I2547&amp;H2547&amp;J2547&lt;&gt;""),"Information on this lesion exists, but no evaluation result is entered.  ","")</f>
        <v/>
      </c>
      <c r="BE2549" s="37" t="str">
        <f ca="1">IF(C2547="","",IF(AZ2433="","",IF(AZ2433&gt;NOW(),"Visit date is in the future.  ","")))</f>
        <v/>
      </c>
      <c r="BF2549" s="37" t="str">
        <f t="shared" ref="BF2549" ca="1" si="1245">IF(AZ2547&lt;&gt;"",IF(AZ2547&gt;NOW(),"Assessment date is in the future.  ",""),"")</f>
        <v/>
      </c>
      <c r="BG2549" s="37" t="str">
        <f t="shared" ref="BG2549" si="1246">IF(AND(C2547&lt;&gt;"",F2547&lt;&gt;""),"The result cannot be provided if indicated as Not Done.  ","")</f>
        <v/>
      </c>
      <c r="BH2549" s="37" t="str">
        <f>IF(AZ2433="","",IF(AZ2433&lt;=AZ2427,"Visit date is not after visit or assessment dates in the prior visit.  ",""))</f>
        <v/>
      </c>
      <c r="BI2549" s="37" t="str">
        <f>IF(AZ2547&lt;&gt;"",IF(AZ2547&lt;=AZ2427,"Assessment date is not after visit or assessment dates in the prior visit.  ",""),"")</f>
        <v/>
      </c>
      <c r="BJ2549" s="37" t="str">
        <f>IF(AND(C2430="",OR(C2547&lt;&gt;"",F2547&lt;&gt;"")),"The Visit ID is missing.  ","")</f>
        <v/>
      </c>
      <c r="BK2549" s="37" t="str">
        <f>IF(AND(OR(C2547&lt;&gt;"",F2547&lt;&gt;""),C$129=""),"No V0 lesion information exists for this same lesion (if you are adding a NEW lesion, go to New Lesion section).  ","")</f>
        <v/>
      </c>
      <c r="BM2549" s="37" t="str">
        <f>IF(AND(C2547&lt;&gt;"",COUNTIF(AJ$2:AJ$21,C2430)&gt;1),"Visit ID already used.  ","")</f>
        <v/>
      </c>
      <c r="CA2549" s="37" t="e">
        <f ca="1">IF(BA2549&amp;BB2549&amp;BC2549&amp;BD2549&amp;BE2549&amp;BF2549&amp;BG2549&amp;BH2549&amp;BI2549&amp;BJ2549&amp;BK2549&amp;BL2549&amp;BM2549&amp;BN2549&amp;BO2549&amp;BP2549&amp;BQ2549&amp;BR2549&amp;BS2549&amp;BT2549&amp;BU2549&amp;#REF!&amp;BW2549&amp;BX2549&amp;BY2549&amp;BZ2549&lt;&gt;"","V16Issue","V16Clean")</f>
        <v>#REF!</v>
      </c>
      <c r="CB2549" s="65"/>
    </row>
    <row r="2550" spans="1:80" x14ac:dyDescent="0.25">
      <c r="A2550" s="50"/>
      <c r="B2550" s="77"/>
      <c r="C2550" s="77"/>
      <c r="D2550" s="77"/>
      <c r="E2550" s="77"/>
      <c r="F2550" s="77"/>
      <c r="G2550" s="77"/>
      <c r="H2550" s="77"/>
      <c r="I2550" s="77"/>
      <c r="J2550" s="77"/>
      <c r="K2550" s="77"/>
      <c r="L2550" s="77"/>
      <c r="M2550" s="77"/>
      <c r="N2550" s="77"/>
      <c r="O2550" s="77"/>
      <c r="P2550" s="77"/>
      <c r="Q2550" s="5"/>
      <c r="R2550" s="65"/>
      <c r="AN2550" s="63" t="s">
        <v>5781</v>
      </c>
      <c r="AZ2550" s="37" t="str">
        <f>IFERROR(IF(COUNTA(H2550,I2550,J2550)=3,DATE(J2550,MATCH(I2550,{"Jan";"Feb";"Mar";"Apr";"May";"Jun";"Jul";"Aug";"Sep";"Oct";"Nov";"Dec"},0),H2550),""),"")</f>
        <v/>
      </c>
      <c r="CB2550" s="65"/>
    </row>
    <row r="2551" spans="1:80" x14ac:dyDescent="0.25">
      <c r="A2551" s="50"/>
      <c r="B2551" s="50"/>
      <c r="C2551" s="50"/>
      <c r="D2551" s="50"/>
      <c r="E2551" s="50"/>
      <c r="F2551" s="50"/>
      <c r="G2551" s="50"/>
      <c r="H2551" s="12"/>
      <c r="I2551" s="5"/>
      <c r="J2551" s="5"/>
      <c r="K2551" s="5"/>
      <c r="L2551" s="50"/>
      <c r="M2551" s="50"/>
      <c r="N2551" s="50"/>
      <c r="O2551" s="50"/>
      <c r="P2551" s="50"/>
      <c r="Q2551" s="5"/>
      <c r="R2551" s="65"/>
      <c r="AN2551" s="63" t="s">
        <v>5782</v>
      </c>
      <c r="AZ2551" s="37" t="str">
        <f>IFERROR(IF(COUNTA(H2551,I2551,J2551)=3,DATE(J2551,MATCH(I2551,{"Jan";"Feb";"Mar";"Apr";"May";"Jun";"Jul";"Aug";"Sep";"Oct";"Nov";"Dec"},0),H2551),""),"")</f>
        <v/>
      </c>
      <c r="CB2551" s="65"/>
    </row>
    <row r="2552" spans="1:80" x14ac:dyDescent="0.25">
      <c r="A2552" s="50"/>
      <c r="B2552" s="50"/>
      <c r="C2552" s="50"/>
      <c r="D2552" s="50"/>
      <c r="E2552" s="50"/>
      <c r="F2552" s="50"/>
      <c r="G2552" s="50"/>
      <c r="H2552" s="12" t="s">
        <v>92</v>
      </c>
      <c r="I2552" s="5"/>
      <c r="J2552" s="5"/>
      <c r="K2552" s="5"/>
      <c r="L2552" s="50"/>
      <c r="M2552" s="50"/>
      <c r="N2552" s="50"/>
      <c r="O2552" s="50"/>
      <c r="P2552" s="50"/>
      <c r="Q2552" s="5"/>
      <c r="R2552" s="65"/>
      <c r="AN2552" s="63" t="s">
        <v>5783</v>
      </c>
      <c r="AZ2552" s="37" t="str">
        <f>IFERROR(IF(COUNTA(H2552,I2552,J2552)=3,DATE(J2552,MATCH(I2552,{"Jan";"Feb";"Mar";"Apr";"May";"Jun";"Jul";"Aug";"Sep";"Oct";"Nov";"Dec"},0),H2552),""),"")</f>
        <v/>
      </c>
      <c r="CB2552" s="65"/>
    </row>
    <row r="2553" spans="1:80" x14ac:dyDescent="0.25">
      <c r="A2553" s="50"/>
      <c r="B2553" s="5"/>
      <c r="C2553" s="7" t="s">
        <v>186</v>
      </c>
      <c r="D2553" s="7"/>
      <c r="E2553" s="7"/>
      <c r="F2553" s="7" t="s">
        <v>315</v>
      </c>
      <c r="G2553" s="5"/>
      <c r="H2553" s="7" t="s">
        <v>47</v>
      </c>
      <c r="I2553" s="7" t="s">
        <v>48</v>
      </c>
      <c r="J2553" s="7" t="s">
        <v>49</v>
      </c>
      <c r="K2553" s="5"/>
      <c r="L2553" s="50"/>
      <c r="M2553" s="50"/>
      <c r="N2553" s="50"/>
      <c r="O2553" s="50"/>
      <c r="P2553" s="50"/>
      <c r="Q2553" s="5"/>
      <c r="R2553" s="65"/>
      <c r="AN2553" s="63" t="s">
        <v>5784</v>
      </c>
      <c r="AZ2553" s="37" t="str">
        <f>IFERROR(IF(COUNTA(H2553,I2553,J2553)=3,DATE(J2553,MATCH(I2553,{"Jan";"Feb";"Mar";"Apr";"May";"Jun";"Jul";"Aug";"Sep";"Oct";"Nov";"Dec"},0),H2553),""),"")</f>
        <v/>
      </c>
      <c r="CB2553" s="65"/>
    </row>
    <row r="2554" spans="1:80" x14ac:dyDescent="0.25">
      <c r="A2554" s="50"/>
      <c r="B2554" s="39" t="str">
        <f xml:space="preserve"> C2430&amp;" Non-Target Lesion (NT9)"</f>
        <v>V16 Non-Target Lesion (NT9)</v>
      </c>
      <c r="C2554" s="74"/>
      <c r="D2554" s="75"/>
      <c r="E2554" s="5"/>
      <c r="F2554" s="17"/>
      <c r="G2554" s="5"/>
      <c r="H2554" s="32"/>
      <c r="I2554" s="32"/>
      <c r="J2554" s="32"/>
      <c r="K2554" s="5"/>
      <c r="L2554" s="50"/>
      <c r="M2554" s="50"/>
      <c r="N2554" s="50"/>
      <c r="O2554" s="50"/>
      <c r="P2554" s="50"/>
      <c r="Q2554" s="5"/>
      <c r="R2554" s="65"/>
      <c r="AN2554" s="63" t="s">
        <v>5785</v>
      </c>
      <c r="AZ2554" s="37" t="str">
        <f>IFERROR(IF(COUNTA(H2554,I2554,J2554)=3,DATE(J2554,MATCH(I2554,{"Jan";"Feb";"Mar";"Apr";"May";"Jun";"Jul";"Aug";"Sep";"Oct";"Nov";"Dec"},0),H2554),""),"")</f>
        <v/>
      </c>
      <c r="CB2554" s="65"/>
    </row>
    <row r="2555" spans="1:80" x14ac:dyDescent="0.25">
      <c r="A2555" s="50"/>
      <c r="B2555" s="8" t="s">
        <v>2618</v>
      </c>
      <c r="C2555" s="8" t="s">
        <v>2619</v>
      </c>
      <c r="D2555" s="8"/>
      <c r="E2555" s="9"/>
      <c r="F2555" s="8" t="s">
        <v>2620</v>
      </c>
      <c r="G2555" s="9"/>
      <c r="H2555" s="8" t="s">
        <v>2621</v>
      </c>
      <c r="I2555" s="8" t="s">
        <v>2622</v>
      </c>
      <c r="J2555" s="8" t="s">
        <v>2623</v>
      </c>
      <c r="K2555" s="5"/>
      <c r="L2555" s="50"/>
      <c r="M2555" s="50"/>
      <c r="N2555" s="50"/>
      <c r="O2555" s="50"/>
      <c r="P2555" s="50"/>
      <c r="Q2555" s="5"/>
      <c r="R2555" s="65"/>
      <c r="AN2555" s="63" t="s">
        <v>5786</v>
      </c>
      <c r="AZ2555" s="37" t="str">
        <f>IFERROR(IF(COUNTA(H2555,I2555,J2555)=3,DATE(J2555,MATCH(I2555,{"Jan";"Feb";"Mar";"Apr";"May";"Jun";"Jul";"Aug";"Sep";"Oct";"Nov";"Dec"},0),H2555),""),"")</f>
        <v/>
      </c>
      <c r="CB2555" s="65"/>
    </row>
    <row r="2556" spans="1:80" x14ac:dyDescent="0.25">
      <c r="A2556" s="50"/>
      <c r="B2556" s="76" t="str">
        <f ca="1">BA2556&amp;BB2556&amp;BC2556&amp;BD2556&amp;BE2556&amp;BF2556&amp;BG2556&amp;BH2556&amp;BI2556&amp;BJ2556&amp;BK2556&amp;BL2556&amp;BM2556</f>
        <v/>
      </c>
      <c r="C2556" s="77"/>
      <c r="D2556" s="77"/>
      <c r="E2556" s="77"/>
      <c r="F2556" s="77"/>
      <c r="G2556" s="77"/>
      <c r="H2556" s="77"/>
      <c r="I2556" s="77"/>
      <c r="J2556" s="77"/>
      <c r="K2556" s="77"/>
      <c r="L2556" s="77"/>
      <c r="M2556" s="77"/>
      <c r="N2556" s="77"/>
      <c r="O2556" s="77"/>
      <c r="P2556" s="77"/>
      <c r="Q2556" s="5"/>
      <c r="R2556" s="65"/>
      <c r="AN2556" s="63" t="s">
        <v>5787</v>
      </c>
      <c r="AZ2556" s="37" t="str">
        <f>IFERROR(IF(COUNTA(H2556,I2556,J2556)=3,DATE(J2556,MATCH(I2556,{"Jan";"Feb";"Mar";"Apr";"May";"Jun";"Jul";"Aug";"Sep";"Oct";"Nov";"Dec"},0),H2556),""),"")</f>
        <v/>
      </c>
      <c r="BA2556" s="37" t="str">
        <f>IF(AND(C2433="",H2554="",C2554&lt;&gt;""),"Please enter a complete visit or assessment date.  ","")</f>
        <v/>
      </c>
      <c r="BB2556" s="37" t="str">
        <f>IF(C2554="","",IF(AND(COUNTA(C2433,D2433,E2433)&gt;1,COUNTA(C2433,D2433,E2433)&lt;3),"Please enter a complete visit date.  ",IF(COUNTA(C2433,D2433,E2433)=0,"",IF(COUNTIF(AN$2:AN$7306,C2433&amp;D2433&amp;E2433)&gt;0,"","Enter a valid visit date.  "))))</f>
        <v/>
      </c>
      <c r="BC2556" s="37" t="str">
        <f>IF(AND(COUNTA(H2554,I2554,J2554)&gt;1,COUNTA(H2554,I2554,J2554)&lt;3),"Please enter a complete assessment date.  ",IF(COUNTA(H2554,I2554,J2554)=0,"",IF(COUNTIF(AN$2:AN$7306,H2554&amp;I2554&amp;J2554)&gt;0,"","Enter a valid assessment date.  ")))</f>
        <v/>
      </c>
      <c r="BD2556" s="37" t="str">
        <f t="shared" ref="BD2556" si="1247">IF(AND(C2554="",H2554&amp;I2554&amp;H2554&amp;J2554&lt;&gt;""),"Information on this lesion exists, but no evaluation result is entered.  ","")</f>
        <v/>
      </c>
      <c r="BE2556" s="37" t="str">
        <f ca="1">IF(C2554="","",IF(AZ2433="","",IF(AZ2433&gt;NOW(),"Visit date is in the future.  ","")))</f>
        <v/>
      </c>
      <c r="BF2556" s="37" t="str">
        <f t="shared" ref="BF2556" ca="1" si="1248">IF(AZ2554&lt;&gt;"",IF(AZ2554&gt;NOW(),"Assessment date is in the future.  ",""),"")</f>
        <v/>
      </c>
      <c r="BG2556" s="37" t="str">
        <f t="shared" ref="BG2556" si="1249">IF(AND(C2554&lt;&gt;"",F2554&lt;&gt;""),"The result cannot be provided if indicated as Not Done.  ","")</f>
        <v/>
      </c>
      <c r="BH2556" s="37" t="str">
        <f>IF(AZ2433="","",IF(AZ2433&lt;=AZ2427,"Visit date is not after visit or assessment dates in the prior visit.  ",""))</f>
        <v/>
      </c>
      <c r="BI2556" s="37" t="str">
        <f>IF(AZ2554&lt;&gt;"",IF(AZ2554&lt;=AZ2427,"Assessment date is not after visit or assessment dates in the prior visit.  ",""),"")</f>
        <v/>
      </c>
      <c r="BJ2556" s="37" t="str">
        <f>IF(AND(C2430="",OR(C2554&lt;&gt;"",F2554&lt;&gt;"")),"The Visit ID is missing.  ","")</f>
        <v/>
      </c>
      <c r="BK2556" s="37" t="str">
        <f>IF(AND(OR(C2554&lt;&gt;"",F2554&lt;&gt;""),C$136=""),"No V0 lesion information exists for this same lesion (if you are adding a NEW lesion, go to New Lesion section).  ","")</f>
        <v/>
      </c>
      <c r="BM2556" s="37" t="str">
        <f>IF(AND(C2554&lt;&gt;"",COUNTIF(AJ$2:AJ$21,C2430)&gt;1),"Visit ID already used.  ","")</f>
        <v/>
      </c>
      <c r="CA2556" s="37" t="e">
        <f ca="1">IF(BA2556&amp;BB2556&amp;BC2556&amp;BD2556&amp;BE2556&amp;BF2556&amp;BG2556&amp;BH2556&amp;BI2556&amp;BJ2556&amp;BK2556&amp;BL2556&amp;BM2556&amp;BN2556&amp;BO2556&amp;BP2556&amp;BQ2556&amp;BR2556&amp;BS2556&amp;BT2556&amp;BU2556&amp;#REF!&amp;BW2556&amp;BX2556&amp;BY2556&amp;BZ2556&lt;&gt;"","V16Issue","V16Clean")</f>
        <v>#REF!</v>
      </c>
      <c r="CB2556" s="65"/>
    </row>
    <row r="2557" spans="1:80" x14ac:dyDescent="0.25">
      <c r="A2557" s="50"/>
      <c r="B2557" s="77"/>
      <c r="C2557" s="77"/>
      <c r="D2557" s="77"/>
      <c r="E2557" s="77"/>
      <c r="F2557" s="77"/>
      <c r="G2557" s="77"/>
      <c r="H2557" s="77"/>
      <c r="I2557" s="77"/>
      <c r="J2557" s="77"/>
      <c r="K2557" s="77"/>
      <c r="L2557" s="77"/>
      <c r="M2557" s="77"/>
      <c r="N2557" s="77"/>
      <c r="O2557" s="77"/>
      <c r="P2557" s="77"/>
      <c r="Q2557" s="5"/>
      <c r="R2557" s="65"/>
      <c r="AN2557" s="63" t="s">
        <v>5788</v>
      </c>
      <c r="AZ2557" s="37" t="str">
        <f>IFERROR(IF(COUNTA(H2557,I2557,J2557)=3,DATE(J2557,MATCH(I2557,{"Jan";"Feb";"Mar";"Apr";"May";"Jun";"Jul";"Aug";"Sep";"Oct";"Nov";"Dec"},0),H2557),""),"")</f>
        <v/>
      </c>
      <c r="CB2557" s="65"/>
    </row>
    <row r="2558" spans="1:80" x14ac:dyDescent="0.25">
      <c r="A2558" s="50"/>
      <c r="B2558" s="50"/>
      <c r="C2558" s="50"/>
      <c r="D2558" s="50"/>
      <c r="E2558" s="50"/>
      <c r="F2558" s="50"/>
      <c r="G2558" s="50"/>
      <c r="H2558" s="12"/>
      <c r="I2558" s="5"/>
      <c r="J2558" s="5"/>
      <c r="K2558" s="5"/>
      <c r="L2558" s="50"/>
      <c r="M2558" s="50"/>
      <c r="N2558" s="50"/>
      <c r="O2558" s="50"/>
      <c r="P2558" s="50"/>
      <c r="Q2558" s="5"/>
      <c r="R2558" s="65"/>
      <c r="AN2558" s="63" t="s">
        <v>5789</v>
      </c>
      <c r="AZ2558" s="37" t="str">
        <f>IFERROR(IF(COUNTA(H2558,I2558,J2558)=3,DATE(J2558,MATCH(I2558,{"Jan";"Feb";"Mar";"Apr";"May";"Jun";"Jul";"Aug";"Sep";"Oct";"Nov";"Dec"},0),H2558),""),"")</f>
        <v/>
      </c>
      <c r="CB2558" s="65"/>
    </row>
    <row r="2559" spans="1:80" x14ac:dyDescent="0.25">
      <c r="A2559" s="50"/>
      <c r="B2559" s="50"/>
      <c r="C2559" s="50"/>
      <c r="D2559" s="50"/>
      <c r="E2559" s="50"/>
      <c r="F2559" s="50"/>
      <c r="G2559" s="50"/>
      <c r="H2559" s="12" t="s">
        <v>92</v>
      </c>
      <c r="I2559" s="5"/>
      <c r="J2559" s="5"/>
      <c r="K2559" s="5"/>
      <c r="L2559" s="50"/>
      <c r="M2559" s="50"/>
      <c r="N2559" s="50"/>
      <c r="O2559" s="50"/>
      <c r="P2559" s="50"/>
      <c r="Q2559" s="5"/>
      <c r="R2559" s="65"/>
      <c r="AN2559" s="63" t="s">
        <v>5790</v>
      </c>
      <c r="AZ2559" s="37" t="str">
        <f>IFERROR(IF(COUNTA(H2559,I2559,J2559)=3,DATE(J2559,MATCH(I2559,{"Jan";"Feb";"Mar";"Apr";"May";"Jun";"Jul";"Aug";"Sep";"Oct";"Nov";"Dec"},0),H2559),""),"")</f>
        <v/>
      </c>
      <c r="CB2559" s="65"/>
    </row>
    <row r="2560" spans="1:80" x14ac:dyDescent="0.25">
      <c r="A2560" s="50"/>
      <c r="B2560" s="5"/>
      <c r="C2560" s="7" t="s">
        <v>186</v>
      </c>
      <c r="D2560" s="7"/>
      <c r="E2560" s="7"/>
      <c r="F2560" s="7" t="s">
        <v>315</v>
      </c>
      <c r="G2560" s="5"/>
      <c r="H2560" s="7" t="s">
        <v>47</v>
      </c>
      <c r="I2560" s="7" t="s">
        <v>48</v>
      </c>
      <c r="J2560" s="7" t="s">
        <v>49</v>
      </c>
      <c r="K2560" s="5"/>
      <c r="L2560" s="50"/>
      <c r="M2560" s="50"/>
      <c r="N2560" s="50"/>
      <c r="O2560" s="5"/>
      <c r="P2560" s="5"/>
      <c r="Q2560" s="5"/>
      <c r="R2560" s="65"/>
      <c r="AN2560" s="63" t="s">
        <v>5791</v>
      </c>
      <c r="AZ2560" s="37" t="str">
        <f>IFERROR(IF(COUNTA(H2560,I2560,J2560)=3,DATE(J2560,MATCH(I2560,{"Jan";"Feb";"Mar";"Apr";"May";"Jun";"Jul";"Aug";"Sep";"Oct";"Nov";"Dec"},0),H2560),""),"")</f>
        <v/>
      </c>
      <c r="CB2560" s="65"/>
    </row>
    <row r="2561" spans="1:80" x14ac:dyDescent="0.25">
      <c r="A2561" s="50"/>
      <c r="B2561" s="39" t="str">
        <f xml:space="preserve"> C2430&amp;" Non-Target Lesion (NT10)"</f>
        <v>V16 Non-Target Lesion (NT10)</v>
      </c>
      <c r="C2561" s="74"/>
      <c r="D2561" s="75"/>
      <c r="E2561" s="5"/>
      <c r="F2561" s="17"/>
      <c r="G2561" s="5"/>
      <c r="H2561" s="32"/>
      <c r="I2561" s="32"/>
      <c r="J2561" s="32"/>
      <c r="K2561" s="5"/>
      <c r="L2561" s="50"/>
      <c r="M2561" s="50"/>
      <c r="N2561" s="50"/>
      <c r="O2561" s="5"/>
      <c r="P2561" s="5"/>
      <c r="Q2561" s="5"/>
      <c r="R2561" s="65"/>
      <c r="AN2561" s="63" t="s">
        <v>5792</v>
      </c>
      <c r="AZ2561" s="37" t="str">
        <f>IFERROR(IF(COUNTA(H2561,I2561,J2561)=3,DATE(J2561,MATCH(I2561,{"Jan";"Feb";"Mar";"Apr";"May";"Jun";"Jul";"Aug";"Sep";"Oct";"Nov";"Dec"},0),H2561),""),"")</f>
        <v/>
      </c>
      <c r="CB2561" s="65"/>
    </row>
    <row r="2562" spans="1:80" x14ac:dyDescent="0.25">
      <c r="A2562" s="50"/>
      <c r="B2562" s="8" t="s">
        <v>2624</v>
      </c>
      <c r="C2562" s="8" t="s">
        <v>2625</v>
      </c>
      <c r="D2562" s="8"/>
      <c r="E2562" s="9"/>
      <c r="F2562" s="8" t="s">
        <v>2626</v>
      </c>
      <c r="G2562" s="9"/>
      <c r="H2562" s="8" t="s">
        <v>2627</v>
      </c>
      <c r="I2562" s="8" t="s">
        <v>2628</v>
      </c>
      <c r="J2562" s="8" t="s">
        <v>2629</v>
      </c>
      <c r="K2562" s="5"/>
      <c r="L2562" s="50"/>
      <c r="M2562" s="50"/>
      <c r="N2562" s="50"/>
      <c r="O2562" s="5"/>
      <c r="P2562" s="5"/>
      <c r="Q2562" s="5"/>
      <c r="R2562" s="65"/>
      <c r="AN2562" s="63" t="s">
        <v>5793</v>
      </c>
      <c r="AZ2562" s="37" t="str">
        <f>IFERROR(IF(COUNTA(H2562,I2562,J2562)=3,DATE(J2562,MATCH(I2562,{"Jan";"Feb";"Mar";"Apr";"May";"Jun";"Jul";"Aug";"Sep";"Oct";"Nov";"Dec"},0),H2562),""),"")</f>
        <v/>
      </c>
      <c r="CB2562" s="65"/>
    </row>
    <row r="2563" spans="1:80" x14ac:dyDescent="0.25">
      <c r="A2563" s="50"/>
      <c r="B2563" s="76" t="str">
        <f ca="1">BA2563&amp;BB2563&amp;BC2563&amp;BD2563&amp;BE2563&amp;BF2563&amp;BG2563&amp;BH2563&amp;BI2563&amp;BJ2563&amp;BK2563&amp;BL2563&amp;BM2563</f>
        <v/>
      </c>
      <c r="C2563" s="77"/>
      <c r="D2563" s="77"/>
      <c r="E2563" s="77"/>
      <c r="F2563" s="77"/>
      <c r="G2563" s="77"/>
      <c r="H2563" s="77"/>
      <c r="I2563" s="77"/>
      <c r="J2563" s="77"/>
      <c r="K2563" s="77"/>
      <c r="L2563" s="77"/>
      <c r="M2563" s="77"/>
      <c r="N2563" s="77"/>
      <c r="O2563" s="77"/>
      <c r="P2563" s="77"/>
      <c r="Q2563" s="5"/>
      <c r="R2563" s="65"/>
      <c r="AN2563" s="63" t="s">
        <v>5794</v>
      </c>
      <c r="AZ2563" s="37" t="str">
        <f>IFERROR(IF(COUNTA(H2563,I2563,J2563)=3,DATE(J2563,MATCH(I2563,{"Jan";"Feb";"Mar";"Apr";"May";"Jun";"Jul";"Aug";"Sep";"Oct";"Nov";"Dec"},0),H2563),""),"")</f>
        <v/>
      </c>
      <c r="BA2563" s="37" t="str">
        <f>IF(AND(C2433="",H2561="",C2561&lt;&gt;""),"Please enter a complete visit or assessment date.  ","")</f>
        <v/>
      </c>
      <c r="BB2563" s="37" t="str">
        <f>IF(C2561="","",IF(AND(COUNTA(C2433,D2433,E2433)&gt;1,COUNTA(C2433,D2433,E2433)&lt;3),"Please enter a complete visit date.  ",IF(COUNTA(C2433,D2433,E2433)=0,"",IF(COUNTIF(AN$2:AN$7306,C2433&amp;D2433&amp;E2433)&gt;0,"","Enter a valid visit date.  "))))</f>
        <v/>
      </c>
      <c r="BC2563" s="37" t="str">
        <f>IF(AND(COUNTA(H2561,I2561,J2561)&gt;1,COUNTA(H2561,I2561,J2561)&lt;3),"Please enter a complete assessment date.  ",IF(COUNTA(H2561,I2561,J2561)=0,"",IF(COUNTIF(AN$2:AN$7306,H2561&amp;I2561&amp;J2561)&gt;0,"","Enter a valid assessment date.  ")))</f>
        <v/>
      </c>
      <c r="BD2563" s="37" t="str">
        <f t="shared" ref="BD2563" si="1250">IF(AND(C2561="",H2561&amp;I2561&amp;H2561&amp;J2561&lt;&gt;""),"Information on this lesion exists, but no evaluation result is entered.  ","")</f>
        <v/>
      </c>
      <c r="BE2563" s="37" t="str">
        <f ca="1">IF(C2561="","",IF(AZ2433="","",IF(AZ2433&gt;NOW(),"Visit date is in the future.  ","")))</f>
        <v/>
      </c>
      <c r="BF2563" s="37" t="str">
        <f t="shared" ref="BF2563" ca="1" si="1251">IF(AZ2561&lt;&gt;"",IF(AZ2561&gt;NOW(),"Assessment date is in the future.  ",""),"")</f>
        <v/>
      </c>
      <c r="BG2563" s="37" t="str">
        <f t="shared" ref="BG2563" si="1252">IF(AND(C2561&lt;&gt;"",F2561&lt;&gt;""),"The result cannot be provided if indicated as Not Done.  ","")</f>
        <v/>
      </c>
      <c r="BH2563" s="37" t="str">
        <f>IF(AZ2433="","",IF(AZ2433&lt;=AZ2427,"Visit date is not after visit or assessment dates in the prior visit.  ",""))</f>
        <v/>
      </c>
      <c r="BI2563" s="37" t="str">
        <f>IF(AZ2561&lt;&gt;"",IF(AZ2561&lt;=AZ2427,"Assessment date is not after visit or assessment dates in the prior visit.  ",""),"")</f>
        <v/>
      </c>
      <c r="BJ2563" s="37" t="str">
        <f>IF(AND(C2430="",OR(C2561&lt;&gt;"",F2561&lt;&gt;"")),"The Visit ID is missing.  ","")</f>
        <v/>
      </c>
      <c r="BK2563" s="37" t="str">
        <f>IF(AND(OR(C2561&lt;&gt;"",F2561&lt;&gt;""),C$143=""),"No V0 lesion information exists for this same lesion (if you are adding a NEW lesion, go to New Lesion section).  ","")</f>
        <v/>
      </c>
      <c r="BM2563" s="37" t="str">
        <f>IF(AND(C2561&lt;&gt;"",COUNTIF(AJ$2:AJ$21,C2430)&gt;1),"Visit ID already used.  ","")</f>
        <v/>
      </c>
      <c r="CA2563" s="37" t="e">
        <f ca="1">IF(BA2563&amp;BB2563&amp;BC2563&amp;BD2563&amp;BE2563&amp;BF2563&amp;BG2563&amp;BH2563&amp;BI2563&amp;BJ2563&amp;BK2563&amp;BL2563&amp;BM2563&amp;BN2563&amp;BO2563&amp;BP2563&amp;BQ2563&amp;BR2563&amp;BS2563&amp;BT2563&amp;BU2563&amp;#REF!&amp;BW2563&amp;BX2563&amp;BY2563&amp;BZ2563&lt;&gt;"","V16Issue","V16Clean")</f>
        <v>#REF!</v>
      </c>
      <c r="CB2563" s="65"/>
    </row>
    <row r="2564" spans="1:80" x14ac:dyDescent="0.25">
      <c r="A2564" s="50"/>
      <c r="B2564" s="77"/>
      <c r="C2564" s="77"/>
      <c r="D2564" s="77"/>
      <c r="E2564" s="77"/>
      <c r="F2564" s="77"/>
      <c r="G2564" s="77"/>
      <c r="H2564" s="77"/>
      <c r="I2564" s="77"/>
      <c r="J2564" s="77"/>
      <c r="K2564" s="77"/>
      <c r="L2564" s="77"/>
      <c r="M2564" s="77"/>
      <c r="N2564" s="77"/>
      <c r="O2564" s="77"/>
      <c r="P2564" s="77"/>
      <c r="Q2564" s="5"/>
      <c r="R2564" s="65"/>
      <c r="AN2564" s="63" t="s">
        <v>5795</v>
      </c>
      <c r="AZ2564" s="37" t="str">
        <f>IFERROR(IF(COUNTA(H2564,I2564,J2564)=3,DATE(J2564,MATCH(I2564,{"Jan";"Feb";"Mar";"Apr";"May";"Jun";"Jul";"Aug";"Sep";"Oct";"Nov";"Dec"},0),H2564),""),"")</f>
        <v/>
      </c>
      <c r="CB2564" s="65"/>
    </row>
    <row r="2565" spans="1:80" x14ac:dyDescent="0.25">
      <c r="A2565" s="50"/>
      <c r="B2565" s="50"/>
      <c r="C2565" s="18"/>
      <c r="D2565" s="18"/>
      <c r="E2565" s="18"/>
      <c r="F2565" s="18"/>
      <c r="G2565" s="18"/>
      <c r="H2565" s="18"/>
      <c r="I2565" s="18"/>
      <c r="J2565" s="50"/>
      <c r="K2565" s="50"/>
      <c r="L2565" s="50"/>
      <c r="M2565" s="50"/>
      <c r="N2565" s="50"/>
      <c r="O2565" s="50"/>
      <c r="P2565" s="50"/>
      <c r="Q2565" s="5"/>
      <c r="R2565" s="65"/>
      <c r="AN2565" s="63" t="s">
        <v>5796</v>
      </c>
      <c r="AZ2565" s="37" t="str">
        <f>IFERROR(IF(COUNTA(H2565,I2565,J2565)=3,DATE(J2565,MATCH(I2565,{"Jan";"Feb";"Mar";"Apr";"May";"Jun";"Jul";"Aug";"Sep";"Oct";"Nov";"Dec"},0),H2565),""),"")</f>
        <v/>
      </c>
      <c r="CB2565" s="65"/>
    </row>
    <row r="2566" spans="1:80" ht="29.25" customHeight="1" x14ac:dyDescent="0.35">
      <c r="A2566" s="50"/>
      <c r="B2566" s="78" t="s">
        <v>10538</v>
      </c>
      <c r="C2566" s="78"/>
      <c r="D2566" s="78"/>
      <c r="E2566" s="78"/>
      <c r="F2566" s="78"/>
      <c r="G2566" s="78"/>
      <c r="H2566" s="78"/>
      <c r="I2566" s="50"/>
      <c r="J2566" s="50"/>
      <c r="K2566" s="50"/>
      <c r="L2566" s="50"/>
      <c r="M2566" s="50"/>
      <c r="N2566" s="50"/>
      <c r="O2566" s="50"/>
      <c r="P2566" s="50"/>
      <c r="Q2566" s="5"/>
      <c r="R2566" s="65"/>
      <c r="AN2566" s="63" t="s">
        <v>5797</v>
      </c>
      <c r="AZ2566" s="37" t="str">
        <f>IFERROR(IF(COUNTA(H2566,I2566,J2566)=3,DATE(J2566,MATCH(I2566,{"Jan";"Feb";"Mar";"Apr";"May";"Jun";"Jul";"Aug";"Sep";"Oct";"Nov";"Dec"},0),H2566),""),"")</f>
        <v/>
      </c>
      <c r="CB2566" s="65"/>
    </row>
    <row r="2567" spans="1:80" ht="12" customHeight="1" x14ac:dyDescent="0.25">
      <c r="A2567" s="50"/>
      <c r="B2567" s="50"/>
      <c r="C2567" s="18"/>
      <c r="D2567" s="18"/>
      <c r="E2567" s="18"/>
      <c r="F2567" s="18"/>
      <c r="G2567" s="18"/>
      <c r="H2567" s="18"/>
      <c r="I2567" s="18"/>
      <c r="J2567" s="50"/>
      <c r="K2567" s="50"/>
      <c r="L2567" s="50"/>
      <c r="M2567" s="50"/>
      <c r="N2567" s="50"/>
      <c r="O2567" s="50"/>
      <c r="P2567" s="50"/>
      <c r="Q2567" s="5"/>
      <c r="R2567" s="65"/>
      <c r="AN2567" s="63" t="s">
        <v>5798</v>
      </c>
      <c r="AZ2567" s="37" t="str">
        <f>IFERROR(IF(COUNTA(H2567,I2567,J2567)=3,DATE(J2567,MATCH(I2567,{"Jan";"Feb";"Mar";"Apr";"May";"Jun";"Jul";"Aug";"Sep";"Oct";"Nov";"Dec"},0),H2567),""),"")</f>
        <v/>
      </c>
      <c r="CB2567" s="65"/>
    </row>
    <row r="2568" spans="1:80" x14ac:dyDescent="0.25">
      <c r="A2568" s="50"/>
      <c r="B2568" s="49"/>
      <c r="C2568" s="50"/>
      <c r="D2568" s="50"/>
      <c r="E2568" s="5"/>
      <c r="F2568" s="5"/>
      <c r="G2568" s="50"/>
      <c r="H2568" s="12" t="s">
        <v>92</v>
      </c>
      <c r="I2568" s="5"/>
      <c r="J2568" s="5"/>
      <c r="K2568" s="50"/>
      <c r="L2568" s="50"/>
      <c r="M2568" s="50"/>
      <c r="N2568" s="50"/>
      <c r="O2568" s="50"/>
      <c r="P2568" s="50"/>
      <c r="Q2568" s="5"/>
      <c r="R2568" s="65"/>
      <c r="AN2568" s="63" t="s">
        <v>5799</v>
      </c>
      <c r="AZ2568" s="37" t="str">
        <f>IFERROR(IF(COUNTA(H2568,I2568,J2568)=3,DATE(J2568,MATCH(I2568,{"Jan";"Feb";"Mar";"Apr";"May";"Jun";"Jul";"Aug";"Sep";"Oct";"Nov";"Dec"},0),H2568),""),"")</f>
        <v/>
      </c>
      <c r="CB2568" s="65"/>
    </row>
    <row r="2569" spans="1:80" ht="16.5" thickBot="1" x14ac:dyDescent="0.3">
      <c r="A2569" s="50"/>
      <c r="B2569" s="68" t="str">
        <f>C2430&amp;" TARGET TIMEPOINT RESPONSE:"</f>
        <v>V16 TARGET TIMEPOINT RESPONSE:</v>
      </c>
      <c r="C2569" s="69"/>
      <c r="D2569" s="50"/>
      <c r="E2569" s="5"/>
      <c r="F2569" s="5"/>
      <c r="G2569" s="5"/>
      <c r="H2569" s="7" t="s">
        <v>47</v>
      </c>
      <c r="I2569" s="7" t="s">
        <v>48</v>
      </c>
      <c r="J2569" s="7" t="s">
        <v>49</v>
      </c>
      <c r="K2569" s="50"/>
      <c r="L2569" s="50"/>
      <c r="M2569" s="50"/>
      <c r="N2569" s="50"/>
      <c r="O2569" s="50"/>
      <c r="P2569" s="50"/>
      <c r="Q2569" s="50"/>
      <c r="R2569" s="65"/>
      <c r="S2569" s="67"/>
      <c r="T2569" s="67"/>
      <c r="U2569" s="67"/>
      <c r="V2569" s="67"/>
      <c r="W2569" s="67"/>
      <c r="X2569" s="67"/>
      <c r="Y2569" s="67"/>
      <c r="Z2569" s="67"/>
      <c r="AA2569" s="67"/>
      <c r="AB2569" s="67"/>
      <c r="AC2569" s="67"/>
      <c r="AD2569" s="67"/>
      <c r="AE2569" s="67"/>
      <c r="AF2569" s="67"/>
      <c r="AG2569" s="67"/>
      <c r="AH2569" s="67"/>
      <c r="AI2569" s="67"/>
      <c r="AK2569" s="67"/>
      <c r="AL2569" s="67"/>
      <c r="AM2569" s="67"/>
      <c r="AN2569" s="63" t="s">
        <v>5800</v>
      </c>
      <c r="AO2569" s="67"/>
      <c r="AP2569" s="67"/>
      <c r="AQ2569" s="67"/>
      <c r="AR2569" s="67"/>
      <c r="AS2569" s="67"/>
      <c r="AT2569" s="67"/>
      <c r="AU2569" s="67"/>
      <c r="AV2569" s="67"/>
      <c r="AW2569" s="67"/>
      <c r="AX2569" s="67"/>
      <c r="AY2569" s="67"/>
      <c r="AZ2569" s="37" t="str">
        <f>IFERROR(IF(COUNTA(H2569,I2569,J2569)=3,DATE(J2569,MATCH(I2569,{"Jan";"Feb";"Mar";"Apr";"May";"Jun";"Jul";"Aug";"Sep";"Oct";"Nov";"Dec"},0),H2569),""),"")</f>
        <v/>
      </c>
      <c r="BA2569" s="67"/>
      <c r="BB2569" s="67"/>
      <c r="CB2569" s="65"/>
    </row>
    <row r="2570" spans="1:80" ht="15.75" thickBot="1" x14ac:dyDescent="0.3">
      <c r="A2570" s="50"/>
      <c r="B2570" s="70"/>
      <c r="C2570" s="79"/>
      <c r="D2570" s="50"/>
      <c r="E2570" s="5"/>
      <c r="F2570" s="5"/>
      <c r="G2570" s="5"/>
      <c r="H2570" s="32"/>
      <c r="I2570" s="32"/>
      <c r="J2570" s="32"/>
      <c r="K2570" s="50"/>
      <c r="L2570" s="72" t="str">
        <f ca="1">BA2570&amp;BB2570&amp;BC2570&amp;BD2570&amp;BE2570&amp;BF2570&amp;BG2570&amp;BH2570&amp;BI2570&amp;BJ2570&amp;BK2570</f>
        <v/>
      </c>
      <c r="M2570" s="73"/>
      <c r="N2570" s="73"/>
      <c r="O2570" s="73"/>
      <c r="P2570" s="73"/>
      <c r="Q2570" s="50"/>
      <c r="R2570" s="65"/>
      <c r="S2570" s="67"/>
      <c r="T2570" s="67"/>
      <c r="U2570" s="67"/>
      <c r="V2570" s="67"/>
      <c r="W2570" s="67"/>
      <c r="X2570" s="67"/>
      <c r="Y2570" s="67"/>
      <c r="Z2570" s="67"/>
      <c r="AA2570" s="67"/>
      <c r="AB2570" s="67"/>
      <c r="AC2570" s="67"/>
      <c r="AD2570" s="67"/>
      <c r="AE2570" s="67"/>
      <c r="AF2570" s="67"/>
      <c r="AG2570" s="67"/>
      <c r="AH2570" s="67"/>
      <c r="AI2570" s="67"/>
      <c r="AK2570" s="67"/>
      <c r="AL2570" s="67"/>
      <c r="AM2570" s="67"/>
      <c r="AN2570" s="63" t="s">
        <v>5801</v>
      </c>
      <c r="AO2570" s="67"/>
      <c r="AP2570" s="67"/>
      <c r="AQ2570" s="67"/>
      <c r="AR2570" s="67"/>
      <c r="AS2570" s="67"/>
      <c r="AT2570" s="67"/>
      <c r="AU2570" s="67"/>
      <c r="AV2570" s="67"/>
      <c r="AW2570" s="67"/>
      <c r="AX2570" s="67"/>
      <c r="AY2570" s="67"/>
      <c r="AZ2570" s="37" t="str">
        <f>IFERROR(IF(COUNTA(H2570,I2570,J2570)=3,DATE(J2570,MATCH(I2570,{"Jan";"Feb";"Mar";"Apr";"May";"Jun";"Jul";"Aug";"Sep";"Oct";"Nov";"Dec"},0),H2570),""),"")</f>
        <v/>
      </c>
      <c r="BA2570" s="37" t="str">
        <f>IF(AND(C2433="",H2570="",B2570&lt;&gt;""),"Please enter a complete visit or assessment date.  ","")</f>
        <v/>
      </c>
      <c r="BB2570" s="37" t="str">
        <f>IF(B2570="","",IF(AND(COUNTA(C2433,D2433,E2433)&gt;1,COUNTA(C2433,D2433,E2433)&lt;3),"Please enter a complete visit date.  ",IF(COUNTA(C2433,D2433,E2433)=0,"",IF(COUNTIF(AN$2:AN$7306,C2433&amp;D2433&amp;E2433)&gt;0,"","Enter a valid visit date.  "))))</f>
        <v/>
      </c>
      <c r="BC2570" s="37" t="str">
        <f>IF(AND(COUNTA(H2570,I2570,J2570)&gt;1,COUNTA(H2570,I2570,J2570)&lt;3),"Please enter a complete assessment date.  ",IF(COUNTA(H2570,I2570,J2570)=0,"",IF(COUNTIF(AN$2:AN$7306,H2570&amp;I2570&amp;J2570)&gt;0,"","Enter a valid assessment date.  ")))</f>
        <v/>
      </c>
      <c r="BD2570" s="37" t="str">
        <f>IF(AND(B2570="",H2570&amp;I2570&amp;J2570&lt;&gt;""),"Assessment date entered, but no response is entered.  ","")</f>
        <v/>
      </c>
      <c r="BE2570" s="37" t="str">
        <f ca="1">IF(B2570="","",IF(AZ2433="","",IF(AZ2433&gt;NOW(),"Visit date is in the future.  ","")))</f>
        <v/>
      </c>
      <c r="BF2570" s="37" t="str">
        <f ca="1">IF(AZ2570&lt;&gt;"",IF(AZ2570&gt;NOW(),"Assessment date is in the future.  ",""),"")</f>
        <v/>
      </c>
      <c r="BG2570" s="37" t="str">
        <f>IF(AND(B2570&lt;&gt;"",F2570&lt;&gt;""),"The response cannot be provided if indicated as Not Done.  ","")</f>
        <v/>
      </c>
      <c r="BH2570" s="37" t="str">
        <f>IF(AZ2433="","",IF(AZ2433&lt;=AZ2427,"Visit date is not after visit or assessment dates in the prior visit.  ",""))</f>
        <v/>
      </c>
      <c r="BI2570" s="37" t="str">
        <f>IF(AZ2570&lt;&gt;"",IF(AZ2570&lt;=AZ2427,"Assessment date is not after visit or assessment dates in the prior visit.  ",""),"")</f>
        <v/>
      </c>
      <c r="BJ2570" s="37" t="str">
        <f>IF(AND(C2430="",B2570&lt;&gt;""),"The Visit ID is missing.  ","")</f>
        <v/>
      </c>
      <c r="CA2570" s="37" t="e">
        <f ca="1">IF(BA2570&amp;BB2570&amp;BC2570&amp;BD2570&amp;BE2570&amp;BF2570&amp;BG2570&amp;BH2570&amp;BI2570&amp;BJ2570&amp;BK2570&amp;BL2570&amp;BM2570&amp;BN2570&amp;BO2570&amp;BP2570&amp;BQ2570&amp;BR2570&amp;BS2570&amp;BT2570&amp;BU2570&amp;#REF!&amp;BW2570&amp;BX2570&amp;BY2570&amp;BZ2570&lt;&gt;"","V16Issue","V16Clean")</f>
        <v>#REF!</v>
      </c>
      <c r="CB2570" s="65"/>
    </row>
    <row r="2571" spans="1:80" x14ac:dyDescent="0.25">
      <c r="A2571" s="50"/>
      <c r="B2571" s="8" t="s">
        <v>2630</v>
      </c>
      <c r="C2571" s="50"/>
      <c r="D2571" s="50"/>
      <c r="E2571" s="5"/>
      <c r="F2571" s="5"/>
      <c r="G2571" s="9"/>
      <c r="H2571" s="8" t="s">
        <v>2631</v>
      </c>
      <c r="I2571" s="8" t="s">
        <v>2632</v>
      </c>
      <c r="J2571" s="8" t="s">
        <v>2633</v>
      </c>
      <c r="K2571" s="50"/>
      <c r="L2571" s="73"/>
      <c r="M2571" s="73"/>
      <c r="N2571" s="73"/>
      <c r="O2571" s="73"/>
      <c r="P2571" s="73"/>
      <c r="Q2571" s="50"/>
      <c r="R2571" s="65"/>
      <c r="S2571" s="67"/>
      <c r="T2571" s="67"/>
      <c r="U2571" s="67"/>
      <c r="V2571" s="67"/>
      <c r="W2571" s="67"/>
      <c r="X2571" s="67"/>
      <c r="Y2571" s="67"/>
      <c r="Z2571" s="67"/>
      <c r="AA2571" s="67"/>
      <c r="AB2571" s="67"/>
      <c r="AC2571" s="67"/>
      <c r="AD2571" s="67"/>
      <c r="AE2571" s="67"/>
      <c r="AF2571" s="67"/>
      <c r="AG2571" s="67"/>
      <c r="AH2571" s="67"/>
      <c r="AI2571" s="67"/>
      <c r="AK2571" s="67"/>
      <c r="AL2571" s="67"/>
      <c r="AM2571" s="67"/>
      <c r="AN2571" s="63" t="s">
        <v>5802</v>
      </c>
      <c r="AO2571" s="67"/>
      <c r="AP2571" s="67"/>
      <c r="AQ2571" s="67"/>
      <c r="AR2571" s="67"/>
      <c r="AS2571" s="67"/>
      <c r="AT2571" s="67"/>
      <c r="AU2571" s="67"/>
      <c r="AV2571" s="67"/>
      <c r="AW2571" s="67"/>
      <c r="AX2571" s="67"/>
      <c r="AY2571" s="67"/>
      <c r="AZ2571" s="37" t="str">
        <f>IFERROR(IF(COUNTA(H2571,I2571,J2571)=3,DATE(J2571,MATCH(I2571,{"Jan";"Feb";"Mar";"Apr";"May";"Jun";"Jul";"Aug";"Sep";"Oct";"Nov";"Dec"},0),H2571),""),"")</f>
        <v/>
      </c>
      <c r="BA2571" s="67"/>
      <c r="BB2571" s="67"/>
      <c r="CB2571" s="65"/>
    </row>
    <row r="2572" spans="1:80" x14ac:dyDescent="0.25">
      <c r="A2572" s="50"/>
      <c r="B2572" s="50"/>
      <c r="C2572" s="50"/>
      <c r="D2572" s="50"/>
      <c r="E2572" s="5"/>
      <c r="F2572" s="5"/>
      <c r="G2572" s="50"/>
      <c r="H2572" s="12" t="s">
        <v>92</v>
      </c>
      <c r="I2572" s="5"/>
      <c r="J2572" s="5"/>
      <c r="K2572" s="50"/>
      <c r="L2572" s="50"/>
      <c r="M2572" s="50"/>
      <c r="N2572" s="50"/>
      <c r="O2572" s="50"/>
      <c r="P2572" s="50"/>
      <c r="Q2572" s="50"/>
      <c r="R2572" s="65"/>
      <c r="S2572" s="67"/>
      <c r="T2572" s="67"/>
      <c r="U2572" s="67"/>
      <c r="V2572" s="67"/>
      <c r="W2572" s="67"/>
      <c r="X2572" s="67"/>
      <c r="Y2572" s="67"/>
      <c r="Z2572" s="67"/>
      <c r="AA2572" s="67"/>
      <c r="AB2572" s="67"/>
      <c r="AC2572" s="67"/>
      <c r="AD2572" s="67"/>
      <c r="AE2572" s="67"/>
      <c r="AF2572" s="67"/>
      <c r="AG2572" s="67"/>
      <c r="AH2572" s="67"/>
      <c r="AI2572" s="67"/>
      <c r="AK2572" s="67"/>
      <c r="AL2572" s="67"/>
      <c r="AM2572" s="67"/>
      <c r="AN2572" s="63" t="s">
        <v>5803</v>
      </c>
      <c r="AO2572" s="67"/>
      <c r="AP2572" s="67"/>
      <c r="AQ2572" s="67"/>
      <c r="AR2572" s="67"/>
      <c r="AS2572" s="67"/>
      <c r="AT2572" s="67"/>
      <c r="AU2572" s="67"/>
      <c r="AV2572" s="67"/>
      <c r="AW2572" s="67"/>
      <c r="AX2572" s="67"/>
      <c r="AY2572" s="67"/>
      <c r="AZ2572" s="37" t="str">
        <f>IFERROR(IF(COUNTA(H2572,I2572,J2572)=3,DATE(J2572,MATCH(I2572,{"Jan";"Feb";"Mar";"Apr";"May";"Jun";"Jul";"Aug";"Sep";"Oct";"Nov";"Dec"},0),H2572),""),"")</f>
        <v/>
      </c>
      <c r="BA2572" s="67"/>
      <c r="BB2572" s="67"/>
      <c r="CB2572" s="65"/>
    </row>
    <row r="2573" spans="1:80" ht="16.5" thickBot="1" x14ac:dyDescent="0.3">
      <c r="A2573" s="50"/>
      <c r="B2573" s="68" t="str">
        <f>C2430&amp;" NON-TARGET TIMEPOINT RESPONSE:"</f>
        <v>V16 NON-TARGET TIMEPOINT RESPONSE:</v>
      </c>
      <c r="C2573" s="69"/>
      <c r="D2573" s="50"/>
      <c r="E2573" s="5"/>
      <c r="F2573" s="5"/>
      <c r="G2573" s="5"/>
      <c r="H2573" s="7" t="s">
        <v>47</v>
      </c>
      <c r="I2573" s="7" t="s">
        <v>48</v>
      </c>
      <c r="J2573" s="7" t="s">
        <v>49</v>
      </c>
      <c r="K2573" s="50"/>
      <c r="L2573" s="50"/>
      <c r="M2573" s="50"/>
      <c r="N2573" s="50"/>
      <c r="O2573" s="50"/>
      <c r="P2573" s="50"/>
      <c r="Q2573" s="50"/>
      <c r="R2573" s="65"/>
      <c r="S2573" s="67"/>
      <c r="T2573" s="67"/>
      <c r="U2573" s="67"/>
      <c r="V2573" s="67"/>
      <c r="W2573" s="67"/>
      <c r="X2573" s="67"/>
      <c r="Y2573" s="67"/>
      <c r="Z2573" s="67"/>
      <c r="AA2573" s="67"/>
      <c r="AB2573" s="67"/>
      <c r="AC2573" s="67"/>
      <c r="AD2573" s="67"/>
      <c r="AE2573" s="67"/>
      <c r="AF2573" s="67"/>
      <c r="AG2573" s="67"/>
      <c r="AH2573" s="67"/>
      <c r="AI2573" s="67"/>
      <c r="AK2573" s="67"/>
      <c r="AL2573" s="67"/>
      <c r="AM2573" s="67"/>
      <c r="AN2573" s="63" t="s">
        <v>5804</v>
      </c>
      <c r="AO2573" s="67"/>
      <c r="AP2573" s="67"/>
      <c r="AQ2573" s="67"/>
      <c r="AR2573" s="67"/>
      <c r="AS2573" s="67"/>
      <c r="AT2573" s="67"/>
      <c r="AU2573" s="67"/>
      <c r="AV2573" s="67"/>
      <c r="AW2573" s="67"/>
      <c r="AX2573" s="67"/>
      <c r="AY2573" s="67"/>
      <c r="AZ2573" s="37" t="str">
        <f>IFERROR(IF(COUNTA(H2573,I2573,J2573)=3,DATE(J2573,MATCH(I2573,{"Jan";"Feb";"Mar";"Apr";"May";"Jun";"Jul";"Aug";"Sep";"Oct";"Nov";"Dec"},0),H2573),""),"")</f>
        <v/>
      </c>
      <c r="BA2573" s="67"/>
      <c r="BB2573" s="67"/>
      <c r="CB2573" s="65"/>
    </row>
    <row r="2574" spans="1:80" ht="15.75" thickBot="1" x14ac:dyDescent="0.3">
      <c r="A2574" s="50"/>
      <c r="B2574" s="70"/>
      <c r="C2574" s="79"/>
      <c r="D2574" s="50"/>
      <c r="E2574" s="5"/>
      <c r="F2574" s="5"/>
      <c r="G2574" s="5"/>
      <c r="H2574" s="32"/>
      <c r="I2574" s="32"/>
      <c r="J2574" s="32"/>
      <c r="K2574" s="50"/>
      <c r="L2574" s="72" t="str">
        <f ca="1">BA2574&amp;BB2574&amp;BC2574&amp;BD2574&amp;BE2574&amp;BF2574&amp;BG2574&amp;BH2574&amp;BI2574&amp;BJ2574&amp;BK2574</f>
        <v/>
      </c>
      <c r="M2574" s="73"/>
      <c r="N2574" s="73"/>
      <c r="O2574" s="73"/>
      <c r="P2574" s="73"/>
      <c r="Q2574" s="50"/>
      <c r="R2574" s="65"/>
      <c r="S2574" s="67"/>
      <c r="T2574" s="67"/>
      <c r="U2574" s="67"/>
      <c r="V2574" s="67"/>
      <c r="W2574" s="67"/>
      <c r="X2574" s="67"/>
      <c r="Y2574" s="67"/>
      <c r="Z2574" s="67"/>
      <c r="AA2574" s="67"/>
      <c r="AB2574" s="67"/>
      <c r="AC2574" s="67"/>
      <c r="AD2574" s="67"/>
      <c r="AE2574" s="67"/>
      <c r="AF2574" s="67"/>
      <c r="AG2574" s="67"/>
      <c r="AH2574" s="67"/>
      <c r="AI2574" s="67"/>
      <c r="AK2574" s="67"/>
      <c r="AL2574" s="67"/>
      <c r="AM2574" s="67"/>
      <c r="AN2574" s="63" t="s">
        <v>5805</v>
      </c>
      <c r="AO2574" s="67"/>
      <c r="AP2574" s="67"/>
      <c r="AQ2574" s="67"/>
      <c r="AR2574" s="67"/>
      <c r="AS2574" s="67"/>
      <c r="AT2574" s="67"/>
      <c r="AU2574" s="67"/>
      <c r="AV2574" s="67"/>
      <c r="AW2574" s="67"/>
      <c r="AX2574" s="67"/>
      <c r="AY2574" s="67"/>
      <c r="AZ2574" s="37" t="str">
        <f>IFERROR(IF(COUNTA(H2574,I2574,J2574)=3,DATE(J2574,MATCH(I2574,{"Jan";"Feb";"Mar";"Apr";"May";"Jun";"Jul";"Aug";"Sep";"Oct";"Nov";"Dec"},0),H2574),""),"")</f>
        <v/>
      </c>
      <c r="BA2574" s="37" t="str">
        <f>IF(AND(C2433="",H2574="",B2574&lt;&gt;""),"Please enter a complete visit or assessment date.  ","")</f>
        <v/>
      </c>
      <c r="BB2574" s="37" t="str">
        <f>IF(B2574="","",IF(AND(COUNTA(C2433,D2433,E2433)&gt;1,COUNTA(C2433,D2433,E2433)&lt;3),"Please enter a complete visit date.  ",IF(COUNTA(C2433,D2433,E2433)=0,"",IF(COUNTIF(AN$2:AN$7306,C2433&amp;D2433&amp;E2433)&gt;0,"","Enter a valid visit date.  "))))</f>
        <v/>
      </c>
      <c r="BC2574" s="37" t="str">
        <f>IF(AND(COUNTA(H2574,I2574,J2574)&gt;1,COUNTA(H2574,I2574,J2574)&lt;3),"Please enter a complete assessment date.  ",IF(COUNTA(H2574,I2574,J2574)=0,"",IF(COUNTIF(AN$2:AN$7306,H2574&amp;I2574&amp;J2574)&gt;0,"","Enter a valid assessment date.  ")))</f>
        <v/>
      </c>
      <c r="BD2574" s="37" t="str">
        <f t="shared" ref="BD2574" si="1253">IF(AND(B2574="",H2574&amp;I2574&amp;J2574&lt;&gt;""),"Assessment date entered, but no response is entered.  ","")</f>
        <v/>
      </c>
      <c r="BE2574" s="37" t="str">
        <f ca="1">IF(B2574="","",IF(AZ2433="","",IF(AZ2433&gt;NOW(),"Visit date is in the future.  ","")))</f>
        <v/>
      </c>
      <c r="BF2574" s="37" t="str">
        <f t="shared" ref="BF2574" ca="1" si="1254">IF(AZ2574&lt;&gt;"",IF(AZ2574&gt;NOW(),"Assessment date is in the future.  ",""),"")</f>
        <v/>
      </c>
      <c r="BG2574" s="37" t="str">
        <f t="shared" ref="BG2574" si="1255">IF(AND(B2574&lt;&gt;"",F2574&lt;&gt;""),"The response cannot be provided if indicated as Not Done.  ","")</f>
        <v/>
      </c>
      <c r="BH2574" s="37" t="str">
        <f>IF(AZ2433="","",IF(AZ2433&lt;=AZ2427,"Visit date is not after visit or assessment dates in the prior visit.  ",""))</f>
        <v/>
      </c>
      <c r="BI2574" s="37" t="str">
        <f>IF(AZ2574&lt;&gt;"",IF(AZ2574&lt;=AZ2427,"Assessment date is not after visit or assessment dates in the prior visit.  ",""),"")</f>
        <v/>
      </c>
      <c r="BJ2574" s="37" t="str">
        <f>IF(AND(C2430="",B2574&lt;&gt;""),"The Visit ID is missing.  ","")</f>
        <v/>
      </c>
      <c r="CA2574" s="37" t="e">
        <f ca="1">IF(BA2574&amp;BB2574&amp;BC2574&amp;BD2574&amp;BE2574&amp;BF2574&amp;BG2574&amp;BH2574&amp;BI2574&amp;BJ2574&amp;BK2574&amp;BL2574&amp;BM2574&amp;BN2574&amp;BO2574&amp;BP2574&amp;BQ2574&amp;BR2574&amp;BS2574&amp;BT2574&amp;BU2574&amp;#REF!&amp;BW2574&amp;BX2574&amp;BY2574&amp;BZ2574&lt;&gt;"","V16Issue","V16Clean")</f>
        <v>#REF!</v>
      </c>
      <c r="CB2574" s="65"/>
    </row>
    <row r="2575" spans="1:80" x14ac:dyDescent="0.25">
      <c r="A2575" s="50"/>
      <c r="B2575" s="8" t="s">
        <v>2634</v>
      </c>
      <c r="C2575" s="50"/>
      <c r="D2575" s="50"/>
      <c r="E2575" s="5"/>
      <c r="F2575" s="5"/>
      <c r="G2575" s="9"/>
      <c r="H2575" s="8" t="s">
        <v>2635</v>
      </c>
      <c r="I2575" s="8" t="s">
        <v>2636</v>
      </c>
      <c r="J2575" s="8" t="s">
        <v>2637</v>
      </c>
      <c r="K2575" s="50"/>
      <c r="L2575" s="73"/>
      <c r="M2575" s="73"/>
      <c r="N2575" s="73"/>
      <c r="O2575" s="73"/>
      <c r="P2575" s="73"/>
      <c r="Q2575" s="50"/>
      <c r="R2575" s="65"/>
      <c r="S2575" s="67"/>
      <c r="T2575" s="67"/>
      <c r="U2575" s="67"/>
      <c r="V2575" s="67"/>
      <c r="W2575" s="67"/>
      <c r="X2575" s="67"/>
      <c r="Y2575" s="67"/>
      <c r="Z2575" s="67"/>
      <c r="AA2575" s="67"/>
      <c r="AB2575" s="67"/>
      <c r="AC2575" s="67"/>
      <c r="AD2575" s="67"/>
      <c r="AE2575" s="67"/>
      <c r="AF2575" s="67"/>
      <c r="AG2575" s="67"/>
      <c r="AH2575" s="67"/>
      <c r="AI2575" s="67"/>
      <c r="AK2575" s="67"/>
      <c r="AL2575" s="67"/>
      <c r="AM2575" s="67"/>
      <c r="AN2575" s="63" t="s">
        <v>5806</v>
      </c>
      <c r="AO2575" s="67"/>
      <c r="AP2575" s="67"/>
      <c r="AQ2575" s="67"/>
      <c r="AR2575" s="67"/>
      <c r="AS2575" s="67"/>
      <c r="AT2575" s="67"/>
      <c r="AU2575" s="67"/>
      <c r="AV2575" s="67"/>
      <c r="AW2575" s="67"/>
      <c r="AX2575" s="67"/>
      <c r="AY2575" s="67"/>
      <c r="AZ2575" s="37" t="str">
        <f>IFERROR(IF(COUNTA(H2575,I2575,J2575)=3,DATE(J2575,MATCH(I2575,{"Jan";"Feb";"Mar";"Apr";"May";"Jun";"Jul";"Aug";"Sep";"Oct";"Nov";"Dec"},0),H2575),""),"")</f>
        <v/>
      </c>
      <c r="BA2575" s="67"/>
      <c r="BB2575" s="67"/>
      <c r="CB2575" s="65"/>
    </row>
    <row r="2576" spans="1:80" x14ac:dyDescent="0.25">
      <c r="A2576" s="50"/>
      <c r="B2576" s="50"/>
      <c r="C2576" s="50"/>
      <c r="D2576" s="50"/>
      <c r="E2576" s="5"/>
      <c r="F2576" s="5"/>
      <c r="G2576" s="50"/>
      <c r="H2576" s="12" t="s">
        <v>92</v>
      </c>
      <c r="I2576" s="5"/>
      <c r="J2576" s="5"/>
      <c r="K2576" s="50"/>
      <c r="L2576" s="50"/>
      <c r="M2576" s="50"/>
      <c r="N2576" s="50"/>
      <c r="O2576" s="50"/>
      <c r="P2576" s="50"/>
      <c r="Q2576" s="50"/>
      <c r="R2576" s="65"/>
      <c r="S2576" s="67"/>
      <c r="T2576" s="67"/>
      <c r="U2576" s="67"/>
      <c r="V2576" s="67"/>
      <c r="W2576" s="67"/>
      <c r="X2576" s="67"/>
      <c r="Y2576" s="67"/>
      <c r="Z2576" s="67"/>
      <c r="AA2576" s="67"/>
      <c r="AB2576" s="67"/>
      <c r="AC2576" s="67"/>
      <c r="AD2576" s="67"/>
      <c r="AE2576" s="67"/>
      <c r="AF2576" s="67"/>
      <c r="AG2576" s="67"/>
      <c r="AH2576" s="67"/>
      <c r="AI2576" s="67"/>
      <c r="AK2576" s="67"/>
      <c r="AL2576" s="67"/>
      <c r="AM2576" s="67"/>
      <c r="AN2576" s="63" t="s">
        <v>5807</v>
      </c>
      <c r="AO2576" s="67"/>
      <c r="AP2576" s="67"/>
      <c r="AQ2576" s="67"/>
      <c r="AR2576" s="67"/>
      <c r="AS2576" s="67"/>
      <c r="AT2576" s="67"/>
      <c r="AU2576" s="67"/>
      <c r="AV2576" s="67"/>
      <c r="AW2576" s="67"/>
      <c r="AX2576" s="67"/>
      <c r="AY2576" s="67"/>
      <c r="AZ2576" s="37" t="str">
        <f>IFERROR(IF(COUNTA(H2576,I2576,J2576)=3,DATE(J2576,MATCH(I2576,{"Jan";"Feb";"Mar";"Apr";"May";"Jun";"Jul";"Aug";"Sep";"Oct";"Nov";"Dec"},0),H2576),""),"")</f>
        <v/>
      </c>
      <c r="BA2576" s="67"/>
      <c r="BB2576" s="67"/>
      <c r="CB2576" s="65"/>
    </row>
    <row r="2577" spans="1:80" ht="16.5" thickBot="1" x14ac:dyDescent="0.3">
      <c r="A2577" s="50"/>
      <c r="B2577" s="68" t="str">
        <f>C2430&amp;" OVERALL TIMEPOINT RESPONSE:"</f>
        <v>V16 OVERALL TIMEPOINT RESPONSE:</v>
      </c>
      <c r="C2577" s="69"/>
      <c r="D2577" s="50"/>
      <c r="E2577" s="5"/>
      <c r="F2577" s="5"/>
      <c r="G2577" s="5"/>
      <c r="H2577" s="7" t="s">
        <v>47</v>
      </c>
      <c r="I2577" s="7" t="s">
        <v>48</v>
      </c>
      <c r="J2577" s="7" t="s">
        <v>49</v>
      </c>
      <c r="K2577" s="50"/>
      <c r="L2577" s="50"/>
      <c r="M2577" s="50"/>
      <c r="N2577" s="50"/>
      <c r="O2577" s="50"/>
      <c r="P2577" s="50"/>
      <c r="Q2577" s="50"/>
      <c r="R2577" s="65"/>
      <c r="S2577" s="67"/>
      <c r="T2577" s="67"/>
      <c r="U2577" s="67"/>
      <c r="V2577" s="67"/>
      <c r="W2577" s="67"/>
      <c r="X2577" s="67"/>
      <c r="Y2577" s="67"/>
      <c r="Z2577" s="67"/>
      <c r="AA2577" s="67"/>
      <c r="AB2577" s="67"/>
      <c r="AC2577" s="67"/>
      <c r="AD2577" s="67"/>
      <c r="AE2577" s="67"/>
      <c r="AF2577" s="67"/>
      <c r="AG2577" s="67"/>
      <c r="AH2577" s="67"/>
      <c r="AI2577" s="67"/>
      <c r="AK2577" s="67"/>
      <c r="AL2577" s="67"/>
      <c r="AM2577" s="67"/>
      <c r="AN2577" s="63" t="s">
        <v>5808</v>
      </c>
      <c r="AO2577" s="67"/>
      <c r="AP2577" s="67"/>
      <c r="AQ2577" s="67"/>
      <c r="AR2577" s="67"/>
      <c r="AS2577" s="67"/>
      <c r="AT2577" s="67"/>
      <c r="AU2577" s="67"/>
      <c r="AV2577" s="67"/>
      <c r="AW2577" s="67"/>
      <c r="AX2577" s="67"/>
      <c r="AY2577" s="67"/>
      <c r="AZ2577" s="37" t="str">
        <f>IFERROR(IF(COUNTA(H2577,I2577,J2577)=3,DATE(J2577,MATCH(I2577,{"Jan";"Feb";"Mar";"Apr";"May";"Jun";"Jul";"Aug";"Sep";"Oct";"Nov";"Dec"},0),H2577),""),"")</f>
        <v/>
      </c>
      <c r="BA2577" s="67"/>
      <c r="BB2577" s="67"/>
      <c r="CB2577" s="65"/>
    </row>
    <row r="2578" spans="1:80" ht="15.75" thickBot="1" x14ac:dyDescent="0.3">
      <c r="A2578" s="50"/>
      <c r="B2578" s="70"/>
      <c r="C2578" s="71"/>
      <c r="D2578" s="42"/>
      <c r="E2578" s="5"/>
      <c r="F2578" s="5"/>
      <c r="G2578" s="5"/>
      <c r="H2578" s="32"/>
      <c r="I2578" s="32"/>
      <c r="J2578" s="32"/>
      <c r="K2578" s="50"/>
      <c r="L2578" s="72" t="str">
        <f ca="1">BA2578&amp;BB2578&amp;BC2578&amp;BD2578&amp;BE2578&amp;BF2578&amp;BG2578&amp;BH2578&amp;BI2578&amp;BJ2578&amp;BK2578</f>
        <v/>
      </c>
      <c r="M2578" s="73"/>
      <c r="N2578" s="73"/>
      <c r="O2578" s="73"/>
      <c r="P2578" s="73"/>
      <c r="Q2578" s="42"/>
      <c r="R2578" s="65"/>
      <c r="S2578" s="65"/>
      <c r="T2578" s="65"/>
      <c r="U2578" s="65"/>
      <c r="V2578" s="65"/>
      <c r="W2578" s="65"/>
      <c r="X2578" s="67"/>
      <c r="Y2578" s="67"/>
      <c r="Z2578" s="67"/>
      <c r="AA2578" s="67"/>
      <c r="AB2578" s="67"/>
      <c r="AC2578" s="67"/>
      <c r="AD2578" s="67"/>
      <c r="AE2578" s="67"/>
      <c r="AF2578" s="67"/>
      <c r="AG2578" s="67"/>
      <c r="AH2578" s="67"/>
      <c r="AI2578" s="67"/>
      <c r="AK2578" s="67"/>
      <c r="AL2578" s="67"/>
      <c r="AM2578" s="67"/>
      <c r="AN2578" s="63" t="s">
        <v>5809</v>
      </c>
      <c r="AO2578" s="67"/>
      <c r="AP2578" s="67"/>
      <c r="AQ2578" s="67"/>
      <c r="AR2578" s="67"/>
      <c r="AS2578" s="67"/>
      <c r="AT2578" s="67"/>
      <c r="AU2578" s="67"/>
      <c r="AV2578" s="67"/>
      <c r="AW2578" s="67"/>
      <c r="AX2578" s="67"/>
      <c r="AY2578" s="67"/>
      <c r="AZ2578" s="37" t="str">
        <f>IFERROR(IF(COUNTA(H2578,I2578,J2578)=3,DATE(J2578,MATCH(I2578,{"Jan";"Feb";"Mar";"Apr";"May";"Jun";"Jul";"Aug";"Sep";"Oct";"Nov";"Dec"},0),H2578),""),"")</f>
        <v/>
      </c>
      <c r="BA2578" s="37" t="str">
        <f>IF(AND(C2433="",H2578="",B2578&lt;&gt;""),"Please enter a complete visit or assessment date.  ","")</f>
        <v/>
      </c>
      <c r="BB2578" s="37" t="str">
        <f>IF(B2578="","",IF(AND(COUNTA(C2433,D2433,E2433)&gt;1,COUNTA(C2433,D2433,E2433)&lt;3),"Please enter a complete visit date.  ",IF(COUNTA(C2433,D2433,E2433)=0,"",IF(COUNTIF(AN$2:AN$7306,C2433&amp;D2433&amp;E2433)&gt;0,"","Enter a valid visit date.  "))))</f>
        <v/>
      </c>
      <c r="BC2578" s="37" t="str">
        <f>IF(AND(COUNTA(H2578,I2578,J2578)&gt;1,COUNTA(H2578,I2578,J2578)&lt;3),"Please enter a complete assessment date.  ",IF(COUNTA(H2578,I2578,J2578)=0,"",IF(COUNTIF(AN$2:AN$7306,H2578&amp;I2578&amp;J2578)&gt;0,"","Enter a valid assessment date.  ")))</f>
        <v/>
      </c>
      <c r="BD2578" s="37" t="str">
        <f t="shared" ref="BD2578" si="1256">IF(AND(B2578="",H2578&amp;I2578&amp;J2578&lt;&gt;""),"Assessment date entered, but no response is entered.  ","")</f>
        <v/>
      </c>
      <c r="BE2578" s="37" t="str">
        <f ca="1">IF(B2578="","",IF(AZ2433="","",IF(AZ2433&gt;NOW(),"Visit date is in the future.  ","")))</f>
        <v/>
      </c>
      <c r="BF2578" s="37" t="str">
        <f t="shared" ref="BF2578" ca="1" si="1257">IF(AZ2578&lt;&gt;"",IF(AZ2578&gt;NOW(),"Assessment date is in the future.  ",""),"")</f>
        <v/>
      </c>
      <c r="BG2578" s="37" t="str">
        <f t="shared" ref="BG2578" si="1258">IF(AND(B2578&lt;&gt;"",F2578&lt;&gt;""),"The response cannot be provided if indicated as Not Done.  ","")</f>
        <v/>
      </c>
      <c r="BH2578" s="37" t="str">
        <f>IF(AZ2433="","",IF(AZ2433&lt;=AZ2427,"Visit date is not after visit or assessment dates in the prior visit.  ",""))</f>
        <v/>
      </c>
      <c r="BI2578" s="37" t="str">
        <f>IF(AZ2578&lt;&gt;"",IF(AZ2578&lt;=AZ2427,"Assessment date is not after visit or assessment dates in the prior visit.  ",""),"")</f>
        <v/>
      </c>
      <c r="BJ2578" s="37" t="str">
        <f>IF(AND(C2430="",B2578&lt;&gt;""),"The Visit ID is missing.  ","")</f>
        <v/>
      </c>
      <c r="CA2578" s="37" t="e">
        <f ca="1">IF(BA2578&amp;BB2578&amp;BC2578&amp;BD2578&amp;BE2578&amp;BF2578&amp;BG2578&amp;BH2578&amp;BI2578&amp;BJ2578&amp;BK2578&amp;BL2578&amp;BM2578&amp;BN2578&amp;BO2578&amp;BP2578&amp;BQ2578&amp;BR2578&amp;BS2578&amp;BT2578&amp;BU2578&amp;#REF!&amp;BW2578&amp;BX2578&amp;BY2578&amp;BZ2578&lt;&gt;"","V16Issue","V16Clean")</f>
        <v>#REF!</v>
      </c>
      <c r="CB2578" s="65"/>
    </row>
    <row r="2579" spans="1:80" x14ac:dyDescent="0.25">
      <c r="A2579" s="50"/>
      <c r="B2579" s="8" t="s">
        <v>2638</v>
      </c>
      <c r="C2579" s="50"/>
      <c r="D2579" s="42"/>
      <c r="E2579" s="5"/>
      <c r="F2579" s="5"/>
      <c r="G2579" s="9"/>
      <c r="H2579" s="8" t="s">
        <v>2639</v>
      </c>
      <c r="I2579" s="8" t="s">
        <v>2640</v>
      </c>
      <c r="J2579" s="8" t="s">
        <v>2641</v>
      </c>
      <c r="K2579" s="50"/>
      <c r="L2579" s="73"/>
      <c r="M2579" s="73"/>
      <c r="N2579" s="73"/>
      <c r="O2579" s="73"/>
      <c r="P2579" s="73"/>
      <c r="Q2579" s="42"/>
      <c r="R2579" s="65"/>
      <c r="S2579" s="65"/>
      <c r="T2579" s="65"/>
      <c r="U2579" s="65"/>
      <c r="V2579" s="65"/>
      <c r="W2579" s="65"/>
      <c r="X2579" s="67"/>
      <c r="Y2579" s="67"/>
      <c r="Z2579" s="67"/>
      <c r="AA2579" s="67"/>
      <c r="AB2579" s="67"/>
      <c r="AC2579" s="67"/>
      <c r="AD2579" s="67"/>
      <c r="AE2579" s="67"/>
      <c r="AF2579" s="67"/>
      <c r="AG2579" s="67"/>
      <c r="AH2579" s="67"/>
      <c r="AI2579" s="67"/>
      <c r="AK2579" s="67"/>
      <c r="AL2579" s="67"/>
      <c r="AM2579" s="67"/>
      <c r="AN2579" s="63" t="s">
        <v>5810</v>
      </c>
      <c r="AO2579" s="67"/>
      <c r="AP2579" s="67"/>
      <c r="AQ2579" s="67"/>
      <c r="AR2579" s="67"/>
      <c r="AS2579" s="67"/>
      <c r="AT2579" s="67"/>
      <c r="AU2579" s="67"/>
      <c r="AV2579" s="67"/>
      <c r="AW2579" s="67"/>
      <c r="AX2579" s="67" t="str">
        <f>C2430&amp;"Max"</f>
        <v>V16Max</v>
      </c>
      <c r="AY2579" s="37" t="s">
        <v>358</v>
      </c>
      <c r="AZ2579" s="37" t="str">
        <f>IF(MAX(AZ2429:AZ2561)=0,"",MAX(AZ2429:AZ2561))</f>
        <v/>
      </c>
      <c r="BA2579" s="67"/>
      <c r="BB2579" s="67"/>
      <c r="CB2579" s="65"/>
    </row>
    <row r="2580" spans="1:80" x14ac:dyDescent="0.25">
      <c r="A2580" s="42"/>
      <c r="B2580" s="18"/>
      <c r="C2580" s="18"/>
      <c r="D2580" s="18"/>
      <c r="E2580" s="18"/>
      <c r="F2580" s="18"/>
      <c r="G2580" s="18"/>
      <c r="H2580" s="18"/>
      <c r="I2580" s="18"/>
      <c r="J2580" s="18"/>
      <c r="K2580" s="18"/>
      <c r="L2580" s="18"/>
      <c r="M2580" s="18"/>
      <c r="N2580" s="18"/>
      <c r="O2580" s="18"/>
      <c r="P2580" s="18"/>
      <c r="Q2580" s="42"/>
      <c r="R2580" s="65"/>
      <c r="S2580" s="65"/>
      <c r="T2580" s="65"/>
      <c r="U2580" s="65"/>
      <c r="V2580" s="65"/>
      <c r="W2580" s="65"/>
      <c r="X2580" s="65"/>
      <c r="Y2580" s="65"/>
      <c r="Z2580" s="65"/>
      <c r="AA2580" s="65"/>
      <c r="AB2580" s="65"/>
      <c r="AC2580" s="65"/>
      <c r="AD2580" s="65"/>
      <c r="AE2580" s="65"/>
      <c r="AF2580" s="65"/>
      <c r="AG2580" s="65"/>
      <c r="AH2580" s="65"/>
      <c r="AI2580" s="65"/>
      <c r="AJ2580" s="65"/>
      <c r="AK2580" s="65"/>
      <c r="AL2580" s="65"/>
      <c r="AM2580" s="65"/>
      <c r="AN2580" s="63" t="s">
        <v>5811</v>
      </c>
      <c r="AO2580" s="65"/>
      <c r="AP2580" s="65"/>
      <c r="AQ2580" s="65"/>
      <c r="AR2580" s="65"/>
      <c r="AS2580" s="65"/>
      <c r="AT2580" s="65"/>
      <c r="AU2580" s="65"/>
      <c r="AV2580" s="65"/>
      <c r="AW2580" s="65"/>
      <c r="AX2580" s="65" t="str">
        <f>C2430&amp;"Min"</f>
        <v>V16Min</v>
      </c>
      <c r="AY2580" s="65" t="s">
        <v>359</v>
      </c>
      <c r="AZ2580" s="37" t="str">
        <f>IF(MIN(AZ2429:AZ2561)=0,"",MIN(AZ2429:AZ2561))</f>
        <v/>
      </c>
      <c r="BA2580" s="67"/>
      <c r="BB2580" s="67"/>
      <c r="BD2580" s="65"/>
      <c r="BE2580" s="65"/>
      <c r="BF2580" s="65"/>
      <c r="BG2580" s="65"/>
      <c r="BH2580" s="65"/>
      <c r="BI2580" s="65"/>
      <c r="BK2580" s="65"/>
      <c r="BL2580" s="65"/>
      <c r="BM2580" s="65"/>
      <c r="BN2580" s="65"/>
      <c r="BO2580" s="65"/>
      <c r="BP2580" s="65"/>
      <c r="BQ2580" s="65"/>
      <c r="BR2580" s="65"/>
      <c r="BS2580" s="65"/>
      <c r="BT2580" s="65"/>
      <c r="BU2580" s="65"/>
      <c r="BV2580" s="65"/>
      <c r="BW2580" s="65"/>
      <c r="BX2580" s="65"/>
      <c r="BY2580" s="65"/>
      <c r="BZ2580" s="65"/>
      <c r="CA2580" s="65"/>
      <c r="CB2580" s="65"/>
    </row>
    <row r="2581" spans="1:80" x14ac:dyDescent="0.25">
      <c r="A2581" s="51"/>
      <c r="B2581" s="51"/>
      <c r="C2581" s="51"/>
      <c r="D2581" s="51"/>
      <c r="E2581" s="51"/>
      <c r="F2581" s="51"/>
      <c r="G2581" s="51"/>
      <c r="H2581" s="19"/>
      <c r="I2581" s="4"/>
      <c r="J2581" s="4"/>
      <c r="K2581" s="4"/>
      <c r="L2581" s="51"/>
      <c r="M2581" s="51"/>
      <c r="N2581" s="51"/>
      <c r="O2581" s="51"/>
      <c r="P2581" s="51"/>
      <c r="Q2581" s="4"/>
      <c r="AN2581" s="63" t="s">
        <v>5812</v>
      </c>
      <c r="AZ2581" s="37" t="str">
        <f>IFERROR(IF(COUNTA(C2581,D2581,E2581)=3,DATE(E2581,MATCH(D2581,{"Jan";"Feb";"Mar";"Apr";"May";"Jun";"Jul";"Aug";"Sep";"Oct";"Nov";"Dec"},0),C2581),""),"")</f>
        <v/>
      </c>
      <c r="CA2581" s="65"/>
    </row>
    <row r="2582" spans="1:80" ht="19.5" x14ac:dyDescent="0.4">
      <c r="A2582" s="51"/>
      <c r="B2582" s="22" t="s">
        <v>2642</v>
      </c>
      <c r="C2582" s="86" t="s">
        <v>573</v>
      </c>
      <c r="D2582" s="94"/>
      <c r="E2582" s="94"/>
      <c r="F2582" s="94"/>
      <c r="G2582" s="95"/>
      <c r="H2582" s="4"/>
      <c r="I2582" s="4"/>
      <c r="J2582" s="4"/>
      <c r="K2582" s="4"/>
      <c r="L2582" s="51"/>
      <c r="M2582" s="51"/>
      <c r="N2582" s="51"/>
      <c r="O2582" s="51"/>
      <c r="P2582" s="51"/>
      <c r="Q2582" s="4"/>
      <c r="AN2582" s="63" t="s">
        <v>5813</v>
      </c>
      <c r="AZ2582" s="37" t="str">
        <f>IFERROR(IF(COUNTA(C2582,D2582,E2582)=3,DATE(E2582,MATCH(D2582,{"Jan";"Feb";"Mar";"Apr";"May";"Jun";"Jul";"Aug";"Sep";"Oct";"Nov";"Dec"},0),C2582),""),"")</f>
        <v/>
      </c>
    </row>
    <row r="2583" spans="1:80" x14ac:dyDescent="0.25">
      <c r="A2583" s="51"/>
      <c r="B2583" s="51"/>
      <c r="C2583" s="23" t="s">
        <v>2643</v>
      </c>
      <c r="D2583" s="51"/>
      <c r="E2583" s="51"/>
      <c r="F2583" s="51"/>
      <c r="G2583" s="19"/>
      <c r="H2583" s="4"/>
      <c r="I2583" s="4"/>
      <c r="J2583" s="4"/>
      <c r="K2583" s="4"/>
      <c r="L2583" s="51"/>
      <c r="M2583" s="51"/>
      <c r="N2583" s="51"/>
      <c r="O2583" s="51"/>
      <c r="P2583" s="51"/>
      <c r="Q2583" s="4"/>
      <c r="AN2583" s="63" t="s">
        <v>5814</v>
      </c>
      <c r="AZ2583" s="37" t="str">
        <f>IFERROR(IF(COUNTA(C2583,D2583,E2583)=3,DATE(E2583,MATCH(D2583,{"Jan";"Feb";"Mar";"Apr";"May";"Jun";"Jul";"Aug";"Sep";"Oct";"Nov";"Dec"},0),C2583),""),"")</f>
        <v/>
      </c>
    </row>
    <row r="2584" spans="1:80" x14ac:dyDescent="0.25">
      <c r="A2584" s="51"/>
      <c r="B2584" s="4"/>
      <c r="C2584" s="20" t="s">
        <v>47</v>
      </c>
      <c r="D2584" s="20" t="s">
        <v>48</v>
      </c>
      <c r="E2584" s="20" t="s">
        <v>49</v>
      </c>
      <c r="F2584" s="51"/>
      <c r="G2584" s="51"/>
      <c r="H2584" s="19"/>
      <c r="I2584" s="4"/>
      <c r="J2584" s="4"/>
      <c r="K2584" s="4"/>
      <c r="L2584" s="51"/>
      <c r="M2584" s="51"/>
      <c r="N2584" s="51"/>
      <c r="O2584" s="51"/>
      <c r="P2584" s="51"/>
      <c r="Q2584" s="4"/>
      <c r="AN2584" s="63" t="s">
        <v>5815</v>
      </c>
      <c r="AZ2584" s="37" t="str">
        <f>IFERROR(IF(COUNTA(C2584,D2584,E2584)=3,DATE(E2584,MATCH(D2584,{"Jan";"Feb";"Mar";"Apr";"May";"Jun";"Jul";"Aug";"Sep";"Oct";"Nov";"Dec"},0),C2584),""),"")</f>
        <v/>
      </c>
    </row>
    <row r="2585" spans="1:80" x14ac:dyDescent="0.25">
      <c r="A2585" s="51"/>
      <c r="B2585" s="21" t="s">
        <v>93</v>
      </c>
      <c r="C2585" s="32"/>
      <c r="D2585" s="32"/>
      <c r="E2585" s="32"/>
      <c r="F2585" s="96" t="s">
        <v>369</v>
      </c>
      <c r="G2585" s="91"/>
      <c r="H2585" s="91"/>
      <c r="I2585" s="91"/>
      <c r="J2585" s="91"/>
      <c r="K2585" s="91"/>
      <c r="L2585" s="91"/>
      <c r="M2585" s="91"/>
      <c r="N2585" s="91"/>
      <c r="O2585" s="51"/>
      <c r="P2585" s="51"/>
      <c r="Q2585" s="4"/>
      <c r="AN2585" s="63" t="s">
        <v>5816</v>
      </c>
      <c r="AZ2585" s="37" t="str">
        <f>IFERROR(IF(COUNTA(C2585,D2585,E2585)=3,DATE(E2585,MATCH(D2585,{"Jan";"Feb";"Mar";"Apr";"May";"Jun";"Jul";"Aug";"Sep";"Oct";"Nov";"Dec"},0),C2585),""),"")</f>
        <v/>
      </c>
    </row>
    <row r="2586" spans="1:80" ht="19.5" x14ac:dyDescent="0.4">
      <c r="A2586" s="51"/>
      <c r="B2586" s="22"/>
      <c r="C2586" s="23" t="s">
        <v>2644</v>
      </c>
      <c r="D2586" s="23" t="s">
        <v>2645</v>
      </c>
      <c r="E2586" s="23" t="s">
        <v>2646</v>
      </c>
      <c r="F2586" s="51"/>
      <c r="G2586" s="51"/>
      <c r="H2586" s="19"/>
      <c r="I2586" s="4"/>
      <c r="J2586" s="4"/>
      <c r="K2586" s="4"/>
      <c r="L2586" s="51"/>
      <c r="M2586" s="51"/>
      <c r="N2586" s="51"/>
      <c r="O2586" s="51"/>
      <c r="P2586" s="51"/>
      <c r="Q2586" s="4"/>
      <c r="AN2586" s="63" t="s">
        <v>5817</v>
      </c>
    </row>
    <row r="2587" spans="1:80" x14ac:dyDescent="0.25">
      <c r="A2587" s="51"/>
      <c r="B2587" s="4"/>
      <c r="C2587" s="25"/>
      <c r="D2587" s="25"/>
      <c r="E2587" s="25"/>
      <c r="F2587" s="25"/>
      <c r="G2587" s="4"/>
      <c r="H2587" s="19" t="s">
        <v>92</v>
      </c>
      <c r="I2587" s="4"/>
      <c r="J2587" s="4"/>
      <c r="K2587" s="4"/>
      <c r="L2587" s="51"/>
      <c r="M2587" s="4"/>
      <c r="N2587" s="4"/>
      <c r="O2587" s="4"/>
      <c r="P2587" s="4"/>
      <c r="Q2587" s="24"/>
      <c r="R2587" s="66"/>
      <c r="S2587" s="66"/>
      <c r="T2587" s="66"/>
      <c r="U2587" s="66"/>
      <c r="V2587" s="66"/>
      <c r="W2587" s="66"/>
      <c r="X2587" s="66"/>
      <c r="Y2587" s="66"/>
      <c r="Z2587" s="66"/>
      <c r="AA2587" s="66"/>
      <c r="AB2587" s="66"/>
      <c r="AC2587" s="66"/>
      <c r="AD2587" s="66"/>
      <c r="AE2587" s="66"/>
      <c r="AF2587" s="66"/>
      <c r="AG2587" s="66"/>
      <c r="AH2587" s="66"/>
      <c r="AI2587" s="66"/>
      <c r="AK2587" s="66"/>
      <c r="AL2587" s="66"/>
      <c r="AM2587" s="66"/>
      <c r="AN2587" s="63" t="s">
        <v>5818</v>
      </c>
      <c r="AO2587" s="66"/>
      <c r="AP2587" s="66"/>
      <c r="AQ2587" s="66"/>
      <c r="AR2587" s="66"/>
      <c r="AS2587" s="66"/>
      <c r="AT2587" s="66"/>
      <c r="AU2587" s="66"/>
      <c r="AV2587" s="66"/>
      <c r="AW2587" s="66"/>
      <c r="AX2587" s="66"/>
      <c r="AY2587" s="66"/>
      <c r="BA2587" s="66"/>
      <c r="BB2587" s="66"/>
    </row>
    <row r="2588" spans="1:80" x14ac:dyDescent="0.25">
      <c r="A2588" s="51"/>
      <c r="B2588" s="4"/>
      <c r="C2588" s="25" t="s">
        <v>35</v>
      </c>
      <c r="D2588" s="25" t="s">
        <v>36</v>
      </c>
      <c r="E2588" s="25"/>
      <c r="F2588" s="25" t="s">
        <v>315</v>
      </c>
      <c r="G2588" s="4"/>
      <c r="H2588" s="25" t="s">
        <v>47</v>
      </c>
      <c r="I2588" s="25" t="s">
        <v>48</v>
      </c>
      <c r="J2588" s="25" t="s">
        <v>49</v>
      </c>
      <c r="K2588" s="4"/>
      <c r="L2588" s="51"/>
      <c r="M2588" s="4"/>
      <c r="N2588" s="4"/>
      <c r="O2588" s="4"/>
      <c r="P2588" s="4"/>
      <c r="Q2588" s="24"/>
      <c r="R2588" s="66"/>
      <c r="S2588" s="66"/>
      <c r="T2588" s="66"/>
      <c r="U2588" s="66"/>
      <c r="V2588" s="66"/>
      <c r="W2588" s="66"/>
      <c r="X2588" s="66"/>
      <c r="Y2588" s="66"/>
      <c r="Z2588" s="66"/>
      <c r="AA2588" s="66"/>
      <c r="AB2588" s="66"/>
      <c r="AC2588" s="66"/>
      <c r="AD2588" s="66"/>
      <c r="AE2588" s="66"/>
      <c r="AF2588" s="66"/>
      <c r="AG2588" s="66"/>
      <c r="AH2588" s="66"/>
      <c r="AI2588" s="66"/>
      <c r="AK2588" s="66"/>
      <c r="AL2588" s="66"/>
      <c r="AM2588" s="66"/>
      <c r="AN2588" s="63" t="s">
        <v>5819</v>
      </c>
      <c r="AO2588" s="66"/>
      <c r="AP2588" s="66"/>
      <c r="AQ2588" s="66"/>
      <c r="AR2588" s="66"/>
      <c r="AS2588" s="66"/>
      <c r="AT2588" s="66"/>
      <c r="AU2588" s="66"/>
      <c r="AV2588" s="66"/>
      <c r="AW2588" s="66"/>
      <c r="AX2588" s="66"/>
      <c r="AY2588" s="66"/>
      <c r="BA2588" s="66"/>
      <c r="BB2588" s="66"/>
    </row>
    <row r="2589" spans="1:80" x14ac:dyDescent="0.25">
      <c r="A2589" s="51"/>
      <c r="B2589" s="34" t="str">
        <f xml:space="preserve"> C2582&amp;" Target Lesion (T1)"</f>
        <v>V17 Target Lesion (T1)</v>
      </c>
      <c r="C2589" s="16"/>
      <c r="D2589" s="15" t="s">
        <v>9</v>
      </c>
      <c r="E2589" s="4"/>
      <c r="F2589" s="17"/>
      <c r="G2589" s="4"/>
      <c r="H2589" s="32"/>
      <c r="I2589" s="32"/>
      <c r="J2589" s="32"/>
      <c r="K2589" s="4"/>
      <c r="L2589" s="51"/>
      <c r="M2589" s="51"/>
      <c r="N2589" s="51"/>
      <c r="O2589" s="51"/>
      <c r="P2589" s="51"/>
      <c r="Q2589" s="51"/>
      <c r="R2589" s="67"/>
      <c r="S2589" s="67"/>
      <c r="T2589" s="67"/>
      <c r="U2589" s="67"/>
      <c r="V2589" s="67"/>
      <c r="W2589" s="67"/>
      <c r="X2589" s="67"/>
      <c r="Y2589" s="67"/>
      <c r="Z2589" s="67"/>
      <c r="AA2589" s="67"/>
      <c r="AB2589" s="67"/>
      <c r="AC2589" s="67"/>
      <c r="AD2589" s="67"/>
      <c r="AE2589" s="67"/>
      <c r="AF2589" s="67"/>
      <c r="AG2589" s="67"/>
      <c r="AH2589" s="67"/>
      <c r="AI2589" s="67"/>
      <c r="AK2589" s="67"/>
      <c r="AL2589" s="67"/>
      <c r="AM2589" s="67"/>
      <c r="AN2589" s="63" t="s">
        <v>5820</v>
      </c>
      <c r="AO2589" s="67"/>
      <c r="AP2589" s="67"/>
      <c r="AQ2589" s="67"/>
      <c r="AR2589" s="67"/>
      <c r="AS2589" s="67"/>
      <c r="AT2589" s="67"/>
      <c r="AU2589" s="67"/>
      <c r="AV2589" s="67"/>
      <c r="AW2589" s="67"/>
      <c r="AX2589" s="67"/>
      <c r="AY2589" s="67"/>
      <c r="AZ2589" s="37" t="str">
        <f>IFERROR(IF(COUNTA(H2589,I2589,J2589)=3,DATE(J2589,MATCH(I2589,{"Jan";"Feb";"Mar";"Apr";"May";"Jun";"Jul";"Aug";"Sep";"Oct";"Nov";"Dec"},0),H2589),""),"")</f>
        <v/>
      </c>
      <c r="BA2589" s="67"/>
      <c r="BB2589" s="67"/>
    </row>
    <row r="2590" spans="1:80" x14ac:dyDescent="0.25">
      <c r="A2590" s="51"/>
      <c r="B2590" s="23" t="s">
        <v>2647</v>
      </c>
      <c r="C2590" s="23" t="s">
        <v>2648</v>
      </c>
      <c r="D2590" s="23" t="s">
        <v>2649</v>
      </c>
      <c r="E2590" s="26"/>
      <c r="F2590" s="23" t="s">
        <v>2650</v>
      </c>
      <c r="G2590" s="26"/>
      <c r="H2590" s="23" t="s">
        <v>2651</v>
      </c>
      <c r="I2590" s="23" t="s">
        <v>2652</v>
      </c>
      <c r="J2590" s="23" t="s">
        <v>2653</v>
      </c>
      <c r="K2590" s="4"/>
      <c r="L2590" s="27"/>
      <c r="M2590" s="28"/>
      <c r="N2590" s="27"/>
      <c r="O2590" s="28"/>
      <c r="P2590" s="27"/>
      <c r="Q2590" s="24"/>
      <c r="R2590" s="66"/>
      <c r="S2590" s="66"/>
      <c r="T2590" s="66"/>
      <c r="U2590" s="66"/>
      <c r="V2590" s="66"/>
      <c r="W2590" s="66"/>
      <c r="X2590" s="66"/>
      <c r="Y2590" s="66"/>
      <c r="Z2590" s="66"/>
      <c r="AA2590" s="66"/>
      <c r="AB2590" s="66"/>
      <c r="AC2590" s="66"/>
      <c r="AD2590" s="66"/>
      <c r="AE2590" s="66"/>
      <c r="AF2590" s="66"/>
      <c r="AG2590" s="66"/>
      <c r="AH2590" s="66"/>
      <c r="AI2590" s="66"/>
      <c r="AK2590" s="66"/>
      <c r="AL2590" s="66"/>
      <c r="AM2590" s="66"/>
      <c r="AN2590" s="63" t="s">
        <v>5821</v>
      </c>
      <c r="AO2590" s="66"/>
      <c r="AP2590" s="66"/>
      <c r="AQ2590" s="66"/>
      <c r="AR2590" s="66"/>
      <c r="AS2590" s="66"/>
      <c r="AT2590" s="66"/>
      <c r="AU2590" s="66"/>
      <c r="AV2590" s="66"/>
      <c r="AW2590" s="66"/>
      <c r="AX2590" s="66"/>
      <c r="AY2590" s="66"/>
      <c r="AZ2590" s="37" t="str">
        <f>IFERROR(IF(COUNTA(H2590,I2590,J2590)=3,DATE(J2590,MATCH(I2590,{"Jan";"Feb";"Mar";"Apr";"May";"Jun";"Jul";"Aug";"Sep";"Oct";"Nov";"Dec"},0),H2590),""),"")</f>
        <v/>
      </c>
      <c r="BA2590" s="66"/>
      <c r="BB2590" s="66"/>
    </row>
    <row r="2591" spans="1:80" x14ac:dyDescent="0.25">
      <c r="A2591" s="51"/>
      <c r="B2591" s="90" t="str">
        <f ca="1">BA2591&amp;BB2591&amp;BC2591&amp;BD2591&amp;BE2591&amp;BF2591&amp;BG2591&amp;BH2591&amp;BI2591&amp;BJ2591&amp;BK2591&amp;BL2591&amp;BM2591</f>
        <v/>
      </c>
      <c r="C2591" s="91"/>
      <c r="D2591" s="91"/>
      <c r="E2591" s="91"/>
      <c r="F2591" s="91"/>
      <c r="G2591" s="91"/>
      <c r="H2591" s="91"/>
      <c r="I2591" s="91"/>
      <c r="J2591" s="91"/>
      <c r="K2591" s="91"/>
      <c r="L2591" s="91"/>
      <c r="M2591" s="91"/>
      <c r="N2591" s="91"/>
      <c r="O2591" s="91"/>
      <c r="P2591" s="91"/>
      <c r="Q2591" s="4"/>
      <c r="AN2591" s="63" t="s">
        <v>5822</v>
      </c>
      <c r="AZ2591" s="37" t="str">
        <f>IFERROR(IF(COUNTA(H2591,I2591,J2591)=3,DATE(J2591,MATCH(I2591,{"Jan";"Feb";"Mar";"Apr";"May";"Jun";"Jul";"Aug";"Sep";"Oct";"Nov";"Dec"},0),H2591),""),"")</f>
        <v/>
      </c>
      <c r="BA2591" s="37" t="str">
        <f>IF(AND(C2585="",H2589="",C2589&lt;&gt;""),"Please enter a complete visit or assessment date.  ","")</f>
        <v/>
      </c>
      <c r="BB2591" s="37" t="str">
        <f>IF(C2589="","",IF(AND(COUNTA(C2585,D2585,E2585)&gt;1,COUNTA(C2585,D2585,E2585)&lt;3),"Please enter a complete visit date.  ",IF(COUNTA(C2585,D2585,E2585)=0,"",IF(COUNTIF(AN$2:AN$7306,C2585&amp;D2585&amp;E2585)&gt;0,"","Enter a valid visit date.  "))))</f>
        <v/>
      </c>
      <c r="BC2591" s="37" t="str">
        <f>IF(AND(COUNTA(H2589,I2589,J2589)&gt;1,COUNTA(H2589,I2589,J2589)&lt;3),"Please enter a complete assessment date.  ",IF(COUNTA(H2589,I2589,J2589)=0,"",IF(COUNTIF(AN$2:AN$7306,H2589&amp;I2589&amp;J2589)&gt;0,"","Enter a valid assessment date.  ")))</f>
        <v/>
      </c>
      <c r="BD2591" s="37" t="str">
        <f>IF(AND(C2589="",H2589&amp;I2589&amp;H2589&amp;J2589&lt;&gt;""),"Information on this lesion exists, but no evaluation result is entered.  ","")</f>
        <v/>
      </c>
      <c r="BE2591" s="37" t="str">
        <f ca="1">IF(C2589="","",IF(AZ2585="","",IF(AZ2585&gt;NOW(),"Visit date is in the future.  ","")))</f>
        <v/>
      </c>
      <c r="BF2591" s="37" t="str">
        <f t="shared" ref="BF2591" ca="1" si="1259">IF(AZ2589&lt;&gt;"",IF(AZ2589&gt;NOW(),"Assessment date is in the future.  ",""),"")</f>
        <v/>
      </c>
      <c r="BG2591" s="37" t="str">
        <f>IF(AND(C2589&lt;&gt;"",F2589&lt;&gt;""),"The result cannot be provided if indicated as Not Done.  ","")</f>
        <v/>
      </c>
      <c r="BH2591" s="37" t="str">
        <f>IF(AZ2585="","",IF(AZ2585&lt;=AZ2579,"Visit date is not after visit or assessment dates in the prior visit.  ",""))</f>
        <v/>
      </c>
      <c r="BI2591" s="37" t="str">
        <f>IF(AZ2589&lt;&gt;"",IF(AZ2589&lt;=AZ2579,"Assessment date is not after visit or assessment dates in the prior visit.  ",""),"")</f>
        <v/>
      </c>
      <c r="BJ2591" s="37" t="str">
        <f>IF(AND(C2582="",OR(C2589&lt;&gt;"",F2589&lt;&gt;"")),"The Visit ID is missing.  ","")</f>
        <v/>
      </c>
      <c r="BK2591" s="37" t="str">
        <f>IF(AND(OR(C2589&lt;&gt;"",F2589&lt;&gt;""),C$19=""),"No V0 lesion information exists for this same lesion (if you are adding a NEW lesion, go to New Lesion section).  ","")</f>
        <v/>
      </c>
      <c r="BL2591" s="37" t="str">
        <f>IF(AND(C2589&lt;&gt;"",D2589=""),"Select a Unit.  ","")</f>
        <v/>
      </c>
      <c r="BM2591" s="37" t="str">
        <f>IF(AND(C2589&lt;&gt;"",COUNTIF(AJ$2:AJ$21,C2582)&gt;1),"Visit ID already used.  ","")</f>
        <v/>
      </c>
      <c r="CA2591" s="37" t="str">
        <f ca="1">IF(BA2591&amp;BB2591&amp;BC2591&amp;BD2591&amp;BE2591&amp;BF2591&amp;BG2591&amp;BH2591&amp;BI2591&amp;BJ2591&amp;BK2591&amp;BL2591&amp;BM2591&amp;BN2591&amp;BO2591&amp;BP2591&amp;BQ2591&amp;BR2591&amp;BS2591&amp;BT2591&amp;BU2591&amp;BV2591&amp;BW2591&amp;BX2591&amp;BY2591&amp;BZ2591&lt;&gt;"","V17Issue","V17Clean")</f>
        <v>V17Clean</v>
      </c>
    </row>
    <row r="2592" spans="1:80" x14ac:dyDescent="0.25">
      <c r="A2592" s="51"/>
      <c r="B2592" s="91"/>
      <c r="C2592" s="91"/>
      <c r="D2592" s="91"/>
      <c r="E2592" s="91"/>
      <c r="F2592" s="91"/>
      <c r="G2592" s="91"/>
      <c r="H2592" s="91"/>
      <c r="I2592" s="91"/>
      <c r="J2592" s="91"/>
      <c r="K2592" s="91"/>
      <c r="L2592" s="91"/>
      <c r="M2592" s="91"/>
      <c r="N2592" s="91"/>
      <c r="O2592" s="91"/>
      <c r="P2592" s="91"/>
      <c r="Q2592" s="4"/>
      <c r="AN2592" s="63" t="s">
        <v>5823</v>
      </c>
      <c r="AZ2592" s="37" t="str">
        <f>IFERROR(IF(COUNTA(H2592,I2592,J2592)=3,DATE(J2592,MATCH(I2592,{"Jan";"Feb";"Mar";"Apr";"May";"Jun";"Jul";"Aug";"Sep";"Oct";"Nov";"Dec"},0),H2592),""),"")</f>
        <v/>
      </c>
    </row>
    <row r="2593" spans="1:79" x14ac:dyDescent="0.25">
      <c r="A2593" s="51"/>
      <c r="B2593" s="4"/>
      <c r="C2593" s="25"/>
      <c r="D2593" s="25"/>
      <c r="E2593" s="25"/>
      <c r="F2593" s="25"/>
      <c r="G2593" s="4"/>
      <c r="H2593" s="19" t="s">
        <v>92</v>
      </c>
      <c r="I2593" s="4"/>
      <c r="J2593" s="4"/>
      <c r="K2593" s="4"/>
      <c r="L2593" s="51"/>
      <c r="M2593" s="4"/>
      <c r="N2593" s="4"/>
      <c r="O2593" s="4"/>
      <c r="P2593" s="4"/>
      <c r="Q2593" s="4"/>
      <c r="AN2593" s="63" t="s">
        <v>5824</v>
      </c>
      <c r="AZ2593" s="37" t="str">
        <f>IFERROR(IF(COUNTA(H2593,I2593,J2593)=3,DATE(J2593,MATCH(I2593,{"Jan";"Feb";"Mar";"Apr";"May";"Jun";"Jul";"Aug";"Sep";"Oct";"Nov";"Dec"},0),H2593),""),"")</f>
        <v/>
      </c>
    </row>
    <row r="2594" spans="1:79" x14ac:dyDescent="0.25">
      <c r="A2594" s="51"/>
      <c r="B2594" s="4"/>
      <c r="C2594" s="25" t="s">
        <v>35</v>
      </c>
      <c r="D2594" s="25" t="s">
        <v>36</v>
      </c>
      <c r="E2594" s="25"/>
      <c r="F2594" s="25" t="s">
        <v>315</v>
      </c>
      <c r="G2594" s="4"/>
      <c r="H2594" s="25" t="s">
        <v>47</v>
      </c>
      <c r="I2594" s="25" t="s">
        <v>48</v>
      </c>
      <c r="J2594" s="25" t="s">
        <v>49</v>
      </c>
      <c r="K2594" s="4"/>
      <c r="L2594" s="51"/>
      <c r="M2594" s="4"/>
      <c r="N2594" s="4"/>
      <c r="O2594" s="4"/>
      <c r="P2594" s="4"/>
      <c r="Q2594" s="4"/>
      <c r="AN2594" s="63" t="s">
        <v>5825</v>
      </c>
      <c r="AZ2594" s="37" t="str">
        <f>IFERROR(IF(COUNTA(H2594,I2594,J2594)=3,DATE(J2594,MATCH(I2594,{"Jan";"Feb";"Mar";"Apr";"May";"Jun";"Jul";"Aug";"Sep";"Oct";"Nov";"Dec"},0),H2594),""),"")</f>
        <v/>
      </c>
    </row>
    <row r="2595" spans="1:79" x14ac:dyDescent="0.25">
      <c r="A2595" s="51"/>
      <c r="B2595" s="34" t="str">
        <f xml:space="preserve"> C2582&amp;" Target Lesion (T2)"</f>
        <v>V17 Target Lesion (T2)</v>
      </c>
      <c r="C2595" s="16"/>
      <c r="D2595" s="15" t="s">
        <v>9</v>
      </c>
      <c r="E2595" s="4"/>
      <c r="F2595" s="17"/>
      <c r="G2595" s="4"/>
      <c r="H2595" s="32"/>
      <c r="I2595" s="32"/>
      <c r="J2595" s="32"/>
      <c r="K2595" s="4"/>
      <c r="L2595" s="51"/>
      <c r="M2595" s="51"/>
      <c r="N2595" s="51"/>
      <c r="O2595" s="51"/>
      <c r="P2595" s="51"/>
      <c r="Q2595" s="4"/>
      <c r="AN2595" s="63" t="s">
        <v>5826</v>
      </c>
      <c r="AZ2595" s="37" t="str">
        <f>IFERROR(IF(COUNTA(H2595,I2595,J2595)=3,DATE(J2595,MATCH(I2595,{"Jan";"Feb";"Mar";"Apr";"May";"Jun";"Jul";"Aug";"Sep";"Oct";"Nov";"Dec"},0),H2595),""),"")</f>
        <v/>
      </c>
    </row>
    <row r="2596" spans="1:79" x14ac:dyDescent="0.25">
      <c r="A2596" s="51"/>
      <c r="B2596" s="23" t="s">
        <v>2654</v>
      </c>
      <c r="C2596" s="23" t="s">
        <v>2655</v>
      </c>
      <c r="D2596" s="23" t="s">
        <v>2656</v>
      </c>
      <c r="E2596" s="26"/>
      <c r="F2596" s="23" t="s">
        <v>2657</v>
      </c>
      <c r="G2596" s="26"/>
      <c r="H2596" s="23" t="s">
        <v>2658</v>
      </c>
      <c r="I2596" s="23" t="s">
        <v>2659</v>
      </c>
      <c r="J2596" s="23" t="s">
        <v>2660</v>
      </c>
      <c r="K2596" s="4"/>
      <c r="L2596" s="27"/>
      <c r="M2596" s="28"/>
      <c r="N2596" s="27"/>
      <c r="O2596" s="28"/>
      <c r="P2596" s="27"/>
      <c r="Q2596" s="4"/>
      <c r="AN2596" s="63" t="s">
        <v>5827</v>
      </c>
      <c r="AZ2596" s="37" t="str">
        <f>IFERROR(IF(COUNTA(H2596,I2596,J2596)=3,DATE(J2596,MATCH(I2596,{"Jan";"Feb";"Mar";"Apr";"May";"Jun";"Jul";"Aug";"Sep";"Oct";"Nov";"Dec"},0),H2596),""),"")</f>
        <v/>
      </c>
    </row>
    <row r="2597" spans="1:79" x14ac:dyDescent="0.25">
      <c r="A2597" s="51"/>
      <c r="B2597" s="90" t="str">
        <f ca="1">BA2597&amp;BB2597&amp;BC2597&amp;BD2597&amp;BE2597&amp;BF2597&amp;BG2597&amp;BH2597&amp;BI2597&amp;BJ2597&amp;BK2597&amp;BL2597&amp;BM2597</f>
        <v/>
      </c>
      <c r="C2597" s="91"/>
      <c r="D2597" s="91"/>
      <c r="E2597" s="91"/>
      <c r="F2597" s="91"/>
      <c r="G2597" s="91"/>
      <c r="H2597" s="91"/>
      <c r="I2597" s="91"/>
      <c r="J2597" s="91"/>
      <c r="K2597" s="91"/>
      <c r="L2597" s="91"/>
      <c r="M2597" s="91"/>
      <c r="N2597" s="91"/>
      <c r="O2597" s="91"/>
      <c r="P2597" s="91"/>
      <c r="Q2597" s="4"/>
      <c r="AN2597" s="63" t="s">
        <v>5828</v>
      </c>
      <c r="AZ2597" s="37" t="str">
        <f>IFERROR(IF(COUNTA(H2597,I2597,J2597)=3,DATE(J2597,MATCH(I2597,{"Jan";"Feb";"Mar";"Apr";"May";"Jun";"Jul";"Aug";"Sep";"Oct";"Nov";"Dec"},0),H2597),""),"")</f>
        <v/>
      </c>
      <c r="BA2597" s="37" t="str">
        <f>IF(AND(C2585="",H2595="",C2595&lt;&gt;""),"Please enter a complete visit or assessment date.  ","")</f>
        <v/>
      </c>
      <c r="BB2597" s="37" t="str">
        <f>IF(C2595="","",IF(AND(COUNTA(C2585,D2585,E2585)&gt;1,COUNTA(C2585,D2585,E2585)&lt;3),"Please enter a complete visit date.  ",IF(COUNTA(C2585,D2585,E2585)=0,"",IF(COUNTIF(AN$2:AN$7306,C2585&amp;D2585&amp;E2585)&gt;0,"","Enter a valid visit date.  "))))</f>
        <v/>
      </c>
      <c r="BC2597" s="37" t="str">
        <f>IF(AND(COUNTA(H2595,I2595,J2595)&gt;1,COUNTA(H2595,I2595,J2595)&lt;3),"Please enter a complete assessment date.  ",IF(COUNTA(H2595,I2595,J2595)=0,"",IF(COUNTIF(AN$2:AN$7306,H2595&amp;I2595&amp;J2595)&gt;0,"","Enter a valid assessment date.  ")))</f>
        <v/>
      </c>
      <c r="BD2597" s="37" t="str">
        <f t="shared" ref="BD2597" si="1260">IF(AND(C2595="",H2595&amp;I2595&amp;H2595&amp;J2595&lt;&gt;""),"Information on this lesion exists, but no evaluation result is entered.  ","")</f>
        <v/>
      </c>
      <c r="BE2597" s="37" t="str">
        <f ca="1">IF(C2595="","",IF(AZ2585="","",IF(AZ2585&gt;NOW(),"Visit date is in the future.  ","")))</f>
        <v/>
      </c>
      <c r="BF2597" s="37" t="str">
        <f t="shared" ref="BF2597" ca="1" si="1261">IF(AZ2595&lt;&gt;"",IF(AZ2595&gt;NOW(),"Assessment date is in the future.  ",""),"")</f>
        <v/>
      </c>
      <c r="BG2597" s="37" t="str">
        <f t="shared" ref="BG2597" si="1262">IF(AND(C2595&lt;&gt;"",F2595&lt;&gt;""),"The result cannot be provided if indicated as Not Done.  ","")</f>
        <v/>
      </c>
      <c r="BH2597" s="37" t="str">
        <f>IF(AZ2585="","",IF(AZ2585&lt;=AZ2579,"Visit date is not after visit or assessment dates in the prior visit.  ",""))</f>
        <v/>
      </c>
      <c r="BI2597" s="37" t="str">
        <f>IF(AZ2595&lt;&gt;"",IF(AZ2595&lt;=AZ2579,"Assessment date is not after visit or assessment dates in the prior visit.  ",""),"")</f>
        <v/>
      </c>
      <c r="BJ2597" s="37" t="str">
        <f>IF(AND(C2582="",OR(C2595&lt;&gt;"",F2595&lt;&gt;"")),"The Visit ID is missing.  ","")</f>
        <v/>
      </c>
      <c r="BK2597" s="37" t="str">
        <f>IF(AND(OR(C2595&lt;&gt;"",F2595&lt;&gt;""),C$25=""),"No V0 lesion information exists for this same lesion (if you are adding a NEW lesion, go to New Lesion section).  ","")</f>
        <v/>
      </c>
      <c r="BL2597" s="37" t="str">
        <f t="shared" ref="BL2597" si="1263">IF(AND(C2595&lt;&gt;"",D2595=""),"Select a Unit.  ","")</f>
        <v/>
      </c>
      <c r="BM2597" s="37" t="str">
        <f>IF(AND(C2595&lt;&gt;"",COUNTIF(AJ$2:AJ$21,C2582)&gt;1),"Visit ID already used.  ","")</f>
        <v/>
      </c>
      <c r="CA2597" s="37" t="str">
        <f ca="1">IF(BA2597&amp;BB2597&amp;BC2597&amp;BD2597&amp;BE2597&amp;BF2597&amp;BG2597&amp;BH2597&amp;BI2597&amp;BJ2597&amp;BK2597&amp;BL2597&amp;BM2597&amp;BN2597&amp;BO2597&amp;BP2597&amp;BQ2597&amp;BR2597&amp;BS2597&amp;BT2597&amp;BU2597&amp;BV2597&amp;BW2597&amp;BX2597&amp;BY2597&amp;BZ2597&lt;&gt;"","V17Issue","V17Clean")</f>
        <v>V17Clean</v>
      </c>
    </row>
    <row r="2598" spans="1:79" x14ac:dyDescent="0.25">
      <c r="A2598" s="51"/>
      <c r="B2598" s="91"/>
      <c r="C2598" s="91"/>
      <c r="D2598" s="91"/>
      <c r="E2598" s="91"/>
      <c r="F2598" s="91"/>
      <c r="G2598" s="91"/>
      <c r="H2598" s="91"/>
      <c r="I2598" s="91"/>
      <c r="J2598" s="91"/>
      <c r="K2598" s="91"/>
      <c r="L2598" s="91"/>
      <c r="M2598" s="91"/>
      <c r="N2598" s="91"/>
      <c r="O2598" s="91"/>
      <c r="P2598" s="91"/>
      <c r="Q2598" s="4"/>
      <c r="AN2598" s="63" t="s">
        <v>5829</v>
      </c>
      <c r="AZ2598" s="37" t="str">
        <f>IFERROR(IF(COUNTA(H2598,I2598,J2598)=3,DATE(J2598,MATCH(I2598,{"Jan";"Feb";"Mar";"Apr";"May";"Jun";"Jul";"Aug";"Sep";"Oct";"Nov";"Dec"},0),H2598),""),"")</f>
        <v/>
      </c>
    </row>
    <row r="2599" spans="1:79" x14ac:dyDescent="0.25">
      <c r="A2599" s="51"/>
      <c r="B2599" s="4"/>
      <c r="C2599" s="25"/>
      <c r="D2599" s="25"/>
      <c r="E2599" s="25"/>
      <c r="F2599" s="25"/>
      <c r="G2599" s="4"/>
      <c r="H2599" s="19" t="s">
        <v>92</v>
      </c>
      <c r="I2599" s="4"/>
      <c r="J2599" s="4"/>
      <c r="K2599" s="4"/>
      <c r="L2599" s="51"/>
      <c r="M2599" s="4"/>
      <c r="N2599" s="4"/>
      <c r="O2599" s="4"/>
      <c r="P2599" s="4"/>
      <c r="Q2599" s="4"/>
      <c r="AN2599" s="63" t="s">
        <v>5830</v>
      </c>
      <c r="AZ2599" s="37" t="str">
        <f>IFERROR(IF(COUNTA(H2599,I2599,J2599)=3,DATE(J2599,MATCH(I2599,{"Jan";"Feb";"Mar";"Apr";"May";"Jun";"Jul";"Aug";"Sep";"Oct";"Nov";"Dec"},0),H2599),""),"")</f>
        <v/>
      </c>
    </row>
    <row r="2600" spans="1:79" x14ac:dyDescent="0.25">
      <c r="A2600" s="51"/>
      <c r="B2600" s="4"/>
      <c r="C2600" s="25" t="s">
        <v>35</v>
      </c>
      <c r="D2600" s="25" t="s">
        <v>36</v>
      </c>
      <c r="E2600" s="25"/>
      <c r="F2600" s="25" t="s">
        <v>315</v>
      </c>
      <c r="G2600" s="4"/>
      <c r="H2600" s="25" t="s">
        <v>47</v>
      </c>
      <c r="I2600" s="25" t="s">
        <v>48</v>
      </c>
      <c r="J2600" s="25" t="s">
        <v>49</v>
      </c>
      <c r="K2600" s="4"/>
      <c r="L2600" s="51"/>
      <c r="M2600" s="4"/>
      <c r="N2600" s="4"/>
      <c r="O2600" s="4"/>
      <c r="P2600" s="4"/>
      <c r="Q2600" s="4"/>
      <c r="AN2600" s="63" t="s">
        <v>5831</v>
      </c>
      <c r="AZ2600" s="37" t="str">
        <f>IFERROR(IF(COUNTA(H2600,I2600,J2600)=3,DATE(J2600,MATCH(I2600,{"Jan";"Feb";"Mar";"Apr";"May";"Jun";"Jul";"Aug";"Sep";"Oct";"Nov";"Dec"},0),H2600),""),"")</f>
        <v/>
      </c>
    </row>
    <row r="2601" spans="1:79" x14ac:dyDescent="0.25">
      <c r="A2601" s="51"/>
      <c r="B2601" s="34" t="str">
        <f xml:space="preserve"> C2582&amp;"  Target Lesion (T3)"</f>
        <v>V17  Target Lesion (T3)</v>
      </c>
      <c r="C2601" s="16"/>
      <c r="D2601" s="15" t="s">
        <v>9</v>
      </c>
      <c r="E2601" s="4"/>
      <c r="F2601" s="17"/>
      <c r="G2601" s="4"/>
      <c r="H2601" s="32"/>
      <c r="I2601" s="32"/>
      <c r="J2601" s="32"/>
      <c r="K2601" s="4"/>
      <c r="L2601" s="51"/>
      <c r="M2601" s="51"/>
      <c r="N2601" s="51"/>
      <c r="O2601" s="51"/>
      <c r="P2601" s="51"/>
      <c r="Q2601" s="4"/>
      <c r="AN2601" s="63" t="s">
        <v>5832</v>
      </c>
      <c r="AZ2601" s="37" t="str">
        <f>IFERROR(IF(COUNTA(H2601,I2601,J2601)=3,DATE(J2601,MATCH(I2601,{"Jan";"Feb";"Mar";"Apr";"May";"Jun";"Jul";"Aug";"Sep";"Oct";"Nov";"Dec"},0),H2601),""),"")</f>
        <v/>
      </c>
    </row>
    <row r="2602" spans="1:79" x14ac:dyDescent="0.25">
      <c r="A2602" s="51"/>
      <c r="B2602" s="23" t="s">
        <v>2661</v>
      </c>
      <c r="C2602" s="23" t="s">
        <v>2662</v>
      </c>
      <c r="D2602" s="23" t="s">
        <v>2663</v>
      </c>
      <c r="E2602" s="26"/>
      <c r="F2602" s="23" t="s">
        <v>2664</v>
      </c>
      <c r="G2602" s="26"/>
      <c r="H2602" s="23" t="s">
        <v>2665</v>
      </c>
      <c r="I2602" s="23" t="s">
        <v>2666</v>
      </c>
      <c r="J2602" s="23" t="s">
        <v>2667</v>
      </c>
      <c r="K2602" s="4"/>
      <c r="L2602" s="27"/>
      <c r="M2602" s="28"/>
      <c r="N2602" s="27"/>
      <c r="O2602" s="28"/>
      <c r="P2602" s="27"/>
      <c r="Q2602" s="4"/>
      <c r="AN2602" s="63" t="s">
        <v>5833</v>
      </c>
      <c r="AZ2602" s="37" t="str">
        <f>IFERROR(IF(COUNTA(H2602,I2602,J2602)=3,DATE(J2602,MATCH(I2602,{"Jan";"Feb";"Mar";"Apr";"May";"Jun";"Jul";"Aug";"Sep";"Oct";"Nov";"Dec"},0),H2602),""),"")</f>
        <v/>
      </c>
    </row>
    <row r="2603" spans="1:79" x14ac:dyDescent="0.25">
      <c r="A2603" s="51"/>
      <c r="B2603" s="90" t="str">
        <f ca="1">BA2603&amp;BB2603&amp;BC2603&amp;BD2603&amp;BE2603&amp;BF2603&amp;BG2603&amp;BH2603&amp;BI2603&amp;BJ2603&amp;BK2603&amp;BL2603&amp;BM2603</f>
        <v/>
      </c>
      <c r="C2603" s="91"/>
      <c r="D2603" s="91"/>
      <c r="E2603" s="91"/>
      <c r="F2603" s="91"/>
      <c r="G2603" s="91"/>
      <c r="H2603" s="91"/>
      <c r="I2603" s="91"/>
      <c r="J2603" s="91"/>
      <c r="K2603" s="91"/>
      <c r="L2603" s="91"/>
      <c r="M2603" s="91"/>
      <c r="N2603" s="91"/>
      <c r="O2603" s="91"/>
      <c r="P2603" s="91"/>
      <c r="Q2603" s="4"/>
      <c r="AN2603" s="63" t="s">
        <v>5834</v>
      </c>
      <c r="AZ2603" s="37" t="str">
        <f>IFERROR(IF(COUNTA(H2603,I2603,J2603)=3,DATE(J2603,MATCH(I2603,{"Jan";"Feb";"Mar";"Apr";"May";"Jun";"Jul";"Aug";"Sep";"Oct";"Nov";"Dec"},0),H2603),""),"")</f>
        <v/>
      </c>
      <c r="BA2603" s="37" t="str">
        <f>IF(AND(C2585="",H2601="",C2601&lt;&gt;""),"Please enter a complete visit or assessment date.  ","")</f>
        <v/>
      </c>
      <c r="BB2603" s="37" t="str">
        <f>IF(C2601="","",IF(AND(COUNTA(C2585,D2585,E2585)&gt;1,COUNTA(C2585,D2585,E2585)&lt;3),"Please enter a complete visit date.  ",IF(COUNTA(C2585,D2585,E2585)=0,"",IF(COUNTIF(AN$2:AN$7306,C2585&amp;D2585&amp;E2585)&gt;0,"","Enter a valid visit date.  "))))</f>
        <v/>
      </c>
      <c r="BC2603" s="37" t="str">
        <f>IF(AND(COUNTA(H2601,I2601,J2601)&gt;1,COUNTA(H2601,I2601,J2601)&lt;3),"Please enter a complete assessment date.  ",IF(COUNTA(H2601,I2601,J2601)=0,"",IF(COUNTIF(AN$2:AN$7306,H2601&amp;I2601&amp;J2601)&gt;0,"","Enter a valid assessment date.  ")))</f>
        <v/>
      </c>
      <c r="BD2603" s="37" t="str">
        <f t="shared" ref="BD2603" si="1264">IF(AND(C2601="",H2601&amp;I2601&amp;H2601&amp;J2601&lt;&gt;""),"Information on this lesion exists, but no evaluation result is entered.  ","")</f>
        <v/>
      </c>
      <c r="BE2603" s="37" t="str">
        <f ca="1">IF(C2601="","",IF(AZ2585="","",IF(AZ2585&gt;NOW(),"Visit date is in the future.  ","")))</f>
        <v/>
      </c>
      <c r="BF2603" s="37" t="str">
        <f t="shared" ref="BF2603" ca="1" si="1265">IF(AZ2601&lt;&gt;"",IF(AZ2601&gt;NOW(),"Assessment date is in the future.  ",""),"")</f>
        <v/>
      </c>
      <c r="BG2603" s="37" t="str">
        <f t="shared" ref="BG2603" si="1266">IF(AND(C2601&lt;&gt;"",F2601&lt;&gt;""),"The result cannot be provided if indicated as Not Done.  ","")</f>
        <v/>
      </c>
      <c r="BH2603" s="37" t="str">
        <f>IF(AZ2585="","",IF(AZ2585&lt;=AZ2579,"Visit date is not after visit or assessment dates in the prior visit.  ",""))</f>
        <v/>
      </c>
      <c r="BI2603" s="37" t="str">
        <f>IF(AZ2601&lt;&gt;"",IF(AZ2601&lt;=AZ2579,"Assessment date is not after visit or assessment dates in the prior visit.  ",""),"")</f>
        <v/>
      </c>
      <c r="BJ2603" s="37" t="str">
        <f>IF(AND(C2582="",OR(C2601&lt;&gt;"",F2601&lt;&gt;"")),"The Visit ID is missing.  ","")</f>
        <v/>
      </c>
      <c r="BK2603" s="37" t="str">
        <f>IF(AND(OR(C2601&lt;&gt;"",F2601&lt;&gt;""),C$31=""),"No V0 lesion information exists for this same lesion (if you are adding a NEW lesion, go to New Lesion section).  ","")</f>
        <v/>
      </c>
      <c r="BL2603" s="37" t="str">
        <f t="shared" ref="BL2603" si="1267">IF(AND(C2601&lt;&gt;"",D2601=""),"Select a Unit.  ","")</f>
        <v/>
      </c>
      <c r="BM2603" s="37" t="str">
        <f>IF(AND(C2601&lt;&gt;"",COUNTIF(AJ$2:AJ$21,C2582)&gt;1),"Visit ID already used.  ","")</f>
        <v/>
      </c>
      <c r="CA2603" s="37" t="str">
        <f ca="1">IF(BA2603&amp;BB2603&amp;BC2603&amp;BD2603&amp;BE2603&amp;BF2603&amp;BG2603&amp;BH2603&amp;BI2603&amp;BJ2603&amp;BK2603&amp;BL2603&amp;BM2603&amp;BN2603&amp;BO2603&amp;BP2603&amp;BQ2603&amp;BR2603&amp;BS2603&amp;BT2603&amp;BU2603&amp;BV2603&amp;BW2603&amp;BX2603&amp;BY2603&amp;BZ2603&lt;&gt;"","V17Issue","V17Clean")</f>
        <v>V17Clean</v>
      </c>
    </row>
    <row r="2604" spans="1:79" x14ac:dyDescent="0.25">
      <c r="A2604" s="51"/>
      <c r="B2604" s="91"/>
      <c r="C2604" s="91"/>
      <c r="D2604" s="91"/>
      <c r="E2604" s="91"/>
      <c r="F2604" s="91"/>
      <c r="G2604" s="91"/>
      <c r="H2604" s="91"/>
      <c r="I2604" s="91"/>
      <c r="J2604" s="91"/>
      <c r="K2604" s="91"/>
      <c r="L2604" s="91"/>
      <c r="M2604" s="91"/>
      <c r="N2604" s="91"/>
      <c r="O2604" s="91"/>
      <c r="P2604" s="91"/>
      <c r="Q2604" s="4"/>
      <c r="AN2604" s="63" t="s">
        <v>5835</v>
      </c>
      <c r="AZ2604" s="37" t="str">
        <f>IFERROR(IF(COUNTA(H2604,I2604,J2604)=3,DATE(J2604,MATCH(I2604,{"Jan";"Feb";"Mar";"Apr";"May";"Jun";"Jul";"Aug";"Sep";"Oct";"Nov";"Dec"},0),H2604),""),"")</f>
        <v/>
      </c>
    </row>
    <row r="2605" spans="1:79" x14ac:dyDescent="0.25">
      <c r="A2605" s="51"/>
      <c r="B2605" s="4"/>
      <c r="C2605" s="25"/>
      <c r="D2605" s="25"/>
      <c r="E2605" s="25"/>
      <c r="F2605" s="25"/>
      <c r="G2605" s="4"/>
      <c r="H2605" s="19" t="s">
        <v>92</v>
      </c>
      <c r="I2605" s="4"/>
      <c r="J2605" s="4"/>
      <c r="K2605" s="4"/>
      <c r="L2605" s="51"/>
      <c r="M2605" s="4"/>
      <c r="N2605" s="4"/>
      <c r="O2605" s="4"/>
      <c r="P2605" s="4"/>
      <c r="Q2605" s="4"/>
      <c r="AN2605" s="63" t="s">
        <v>5836</v>
      </c>
      <c r="AZ2605" s="37" t="str">
        <f>IFERROR(IF(COUNTA(H2605,I2605,J2605)=3,DATE(J2605,MATCH(I2605,{"Jan";"Feb";"Mar";"Apr";"May";"Jun";"Jul";"Aug";"Sep";"Oct";"Nov";"Dec"},0),H2605),""),"")</f>
        <v/>
      </c>
    </row>
    <row r="2606" spans="1:79" x14ac:dyDescent="0.25">
      <c r="A2606" s="51"/>
      <c r="B2606" s="4"/>
      <c r="C2606" s="25" t="s">
        <v>35</v>
      </c>
      <c r="D2606" s="25" t="s">
        <v>36</v>
      </c>
      <c r="E2606" s="25"/>
      <c r="F2606" s="25" t="s">
        <v>315</v>
      </c>
      <c r="G2606" s="4"/>
      <c r="H2606" s="25" t="s">
        <v>47</v>
      </c>
      <c r="I2606" s="25" t="s">
        <v>48</v>
      </c>
      <c r="J2606" s="25" t="s">
        <v>49</v>
      </c>
      <c r="K2606" s="4"/>
      <c r="L2606" s="51"/>
      <c r="M2606" s="4"/>
      <c r="N2606" s="4"/>
      <c r="O2606" s="4"/>
      <c r="P2606" s="4"/>
      <c r="Q2606" s="4"/>
      <c r="AN2606" s="63" t="s">
        <v>5837</v>
      </c>
      <c r="AZ2606" s="37" t="str">
        <f>IFERROR(IF(COUNTA(H2606,I2606,J2606)=3,DATE(J2606,MATCH(I2606,{"Jan";"Feb";"Mar";"Apr";"May";"Jun";"Jul";"Aug";"Sep";"Oct";"Nov";"Dec"},0),H2606),""),"")</f>
        <v/>
      </c>
    </row>
    <row r="2607" spans="1:79" x14ac:dyDescent="0.25">
      <c r="A2607" s="51"/>
      <c r="B2607" s="34" t="str">
        <f xml:space="preserve"> C2582&amp;"  Target Lesion (T4)"</f>
        <v>V17  Target Lesion (T4)</v>
      </c>
      <c r="C2607" s="16"/>
      <c r="D2607" s="15" t="s">
        <v>9</v>
      </c>
      <c r="E2607" s="4"/>
      <c r="F2607" s="17"/>
      <c r="G2607" s="4"/>
      <c r="H2607" s="32"/>
      <c r="I2607" s="32"/>
      <c r="J2607" s="32"/>
      <c r="K2607" s="4"/>
      <c r="L2607" s="51"/>
      <c r="M2607" s="51"/>
      <c r="N2607" s="51"/>
      <c r="O2607" s="51"/>
      <c r="P2607" s="51"/>
      <c r="Q2607" s="4"/>
      <c r="AN2607" s="63" t="s">
        <v>5838</v>
      </c>
      <c r="AZ2607" s="37" t="str">
        <f>IFERROR(IF(COUNTA(H2607,I2607,J2607)=3,DATE(J2607,MATCH(I2607,{"Jan";"Feb";"Mar";"Apr";"May";"Jun";"Jul";"Aug";"Sep";"Oct";"Nov";"Dec"},0),H2607),""),"")</f>
        <v/>
      </c>
    </row>
    <row r="2608" spans="1:79" x14ac:dyDescent="0.25">
      <c r="A2608" s="51"/>
      <c r="B2608" s="23" t="s">
        <v>2668</v>
      </c>
      <c r="C2608" s="23" t="s">
        <v>2669</v>
      </c>
      <c r="D2608" s="23" t="s">
        <v>2670</v>
      </c>
      <c r="E2608" s="26"/>
      <c r="F2608" s="23" t="s">
        <v>2671</v>
      </c>
      <c r="G2608" s="26"/>
      <c r="H2608" s="23" t="s">
        <v>2672</v>
      </c>
      <c r="I2608" s="23" t="s">
        <v>2673</v>
      </c>
      <c r="J2608" s="23" t="s">
        <v>2674</v>
      </c>
      <c r="K2608" s="4"/>
      <c r="L2608" s="27"/>
      <c r="M2608" s="28"/>
      <c r="N2608" s="27"/>
      <c r="O2608" s="28"/>
      <c r="P2608" s="27"/>
      <c r="Q2608" s="4"/>
      <c r="AN2608" s="63" t="s">
        <v>5839</v>
      </c>
      <c r="AZ2608" s="37" t="str">
        <f>IFERROR(IF(COUNTA(H2608,I2608,J2608)=3,DATE(J2608,MATCH(I2608,{"Jan";"Feb";"Mar";"Apr";"May";"Jun";"Jul";"Aug";"Sep";"Oct";"Nov";"Dec"},0),H2608),""),"")</f>
        <v/>
      </c>
    </row>
    <row r="2609" spans="1:79" x14ac:dyDescent="0.25">
      <c r="A2609" s="51"/>
      <c r="B2609" s="90" t="str">
        <f ca="1">BA2609&amp;BB2609&amp;BC2609&amp;BD2609&amp;BE2609&amp;BF2609&amp;BG2609&amp;BH2609&amp;BI2609&amp;BJ2609&amp;BK2609&amp;BL2609&amp;BM2609</f>
        <v/>
      </c>
      <c r="C2609" s="91"/>
      <c r="D2609" s="91"/>
      <c r="E2609" s="91"/>
      <c r="F2609" s="91"/>
      <c r="G2609" s="91"/>
      <c r="H2609" s="91"/>
      <c r="I2609" s="91"/>
      <c r="J2609" s="91"/>
      <c r="K2609" s="91"/>
      <c r="L2609" s="91"/>
      <c r="M2609" s="91"/>
      <c r="N2609" s="91"/>
      <c r="O2609" s="91"/>
      <c r="P2609" s="91"/>
      <c r="Q2609" s="4"/>
      <c r="AN2609" s="63" t="s">
        <v>5840</v>
      </c>
      <c r="AZ2609" s="37" t="str">
        <f>IFERROR(IF(COUNTA(H2609,I2609,J2609)=3,DATE(J2609,MATCH(I2609,{"Jan";"Feb";"Mar";"Apr";"May";"Jun";"Jul";"Aug";"Sep";"Oct";"Nov";"Dec"},0),H2609),""),"")</f>
        <v/>
      </c>
      <c r="BA2609" s="37" t="str">
        <f>IF(AND(C2585="",H2607="",C2607&lt;&gt;""),"Please enter a complete visit or assessment date.  ","")</f>
        <v/>
      </c>
      <c r="BB2609" s="37" t="str">
        <f>IF(C2607="","",IF(AND(COUNTA(C2585,D2585,E2585)&gt;1,COUNTA(C2585,D2585,E2585)&lt;3),"Please enter a complete visit date.  ",IF(COUNTA(C2585,D2585,E2585)=0,"",IF(COUNTIF(AN$2:AN$7306,C2585&amp;D2585&amp;E2585)&gt;0,"","Enter a valid visit date.  "))))</f>
        <v/>
      </c>
      <c r="BC2609" s="37" t="str">
        <f>IF(AND(COUNTA(H2607,I2607,J2607)&gt;1,COUNTA(H2607,I2607,J2607)&lt;3),"Please enter a complete assessment date.  ",IF(COUNTA(H2607,I2607,J2607)=0,"",IF(COUNTIF(AN$2:AN$7306,H2607&amp;I2607&amp;J2607)&gt;0,"","Enter a valid assessment date.  ")))</f>
        <v/>
      </c>
      <c r="BD2609" s="37" t="str">
        <f t="shared" ref="BD2609" si="1268">IF(AND(C2607="",H2607&amp;I2607&amp;H2607&amp;J2607&lt;&gt;""),"Information on this lesion exists, but no evaluation result is entered.  ","")</f>
        <v/>
      </c>
      <c r="BE2609" s="37" t="str">
        <f ca="1">IF(C2607="","",IF(AZ2585="","",IF(AZ2585&gt;NOW(),"Visit date is in the future.  ","")))</f>
        <v/>
      </c>
      <c r="BF2609" s="37" t="str">
        <f t="shared" ref="BF2609" ca="1" si="1269">IF(AZ2607&lt;&gt;"",IF(AZ2607&gt;NOW(),"Assessment date is in the future.  ",""),"")</f>
        <v/>
      </c>
      <c r="BG2609" s="37" t="str">
        <f t="shared" ref="BG2609" si="1270">IF(AND(C2607&lt;&gt;"",F2607&lt;&gt;""),"The result cannot be provided if indicated as Not Done.  ","")</f>
        <v/>
      </c>
      <c r="BH2609" s="37" t="str">
        <f>IF(AZ2585="","",IF(AZ2585&lt;=AZ2579,"Visit date is not after visit or assessment dates in the prior visit.  ",""))</f>
        <v/>
      </c>
      <c r="BI2609" s="37" t="str">
        <f>IF(AZ2607&lt;&gt;"",IF(AZ2607&lt;=AZ2579,"Assessment date is not after visit or assessment dates in the prior visit.  ",""),"")</f>
        <v/>
      </c>
      <c r="BJ2609" s="37" t="str">
        <f>IF(AND(C2582="",OR(C2607&lt;&gt;"",F2607&lt;&gt;"")),"The Visit ID is missing.  ","")</f>
        <v/>
      </c>
      <c r="BK2609" s="37" t="str">
        <f>IF(AND(OR(C2607&lt;&gt;"",F2607&lt;&gt;""),C$37=""),"No V0 lesion information exists for this same lesion (if you are adding a NEW lesion, go to New Lesion section).  ","")</f>
        <v/>
      </c>
      <c r="BL2609" s="37" t="str">
        <f t="shared" ref="BL2609" si="1271">IF(AND(C2607&lt;&gt;"",D2607=""),"Select a Unit.  ","")</f>
        <v/>
      </c>
      <c r="BM2609" s="37" t="str">
        <f>IF(AND(C2607&lt;&gt;"",COUNTIF(AJ$2:AJ$21,C2582)&gt;1),"Visit ID already used.  ","")</f>
        <v/>
      </c>
      <c r="CA2609" s="37" t="str">
        <f ca="1">IF(BA2609&amp;BB2609&amp;BC2609&amp;BD2609&amp;BE2609&amp;BF2609&amp;BG2609&amp;BH2609&amp;BI2609&amp;BJ2609&amp;BK2609&amp;BL2609&amp;BM2609&amp;BN2609&amp;BO2609&amp;BP2609&amp;BQ2609&amp;BR2609&amp;BS2609&amp;BT2609&amp;BU2609&amp;BV2609&amp;BW2609&amp;BX2609&amp;BY2609&amp;BZ2609&lt;&gt;"","V17Issue","V17Clean")</f>
        <v>V17Clean</v>
      </c>
    </row>
    <row r="2610" spans="1:79" x14ac:dyDescent="0.25">
      <c r="A2610" s="51"/>
      <c r="B2610" s="91"/>
      <c r="C2610" s="91"/>
      <c r="D2610" s="91"/>
      <c r="E2610" s="91"/>
      <c r="F2610" s="91"/>
      <c r="G2610" s="91"/>
      <c r="H2610" s="91"/>
      <c r="I2610" s="91"/>
      <c r="J2610" s="91"/>
      <c r="K2610" s="91"/>
      <c r="L2610" s="91"/>
      <c r="M2610" s="91"/>
      <c r="N2610" s="91"/>
      <c r="O2610" s="91"/>
      <c r="P2610" s="91"/>
      <c r="Q2610" s="51"/>
      <c r="R2610" s="67"/>
      <c r="S2610" s="67"/>
      <c r="T2610" s="67"/>
      <c r="U2610" s="67"/>
      <c r="V2610" s="67"/>
      <c r="W2610" s="67"/>
      <c r="X2610" s="67"/>
      <c r="Y2610" s="67"/>
      <c r="Z2610" s="67"/>
      <c r="AA2610" s="67"/>
      <c r="AB2610" s="67"/>
      <c r="AC2610" s="67"/>
      <c r="AD2610" s="67"/>
      <c r="AE2610" s="67"/>
      <c r="AF2610" s="67"/>
      <c r="AG2610" s="67"/>
      <c r="AH2610" s="67"/>
      <c r="AI2610" s="67"/>
      <c r="AK2610" s="67"/>
      <c r="AL2610" s="67"/>
      <c r="AM2610" s="67"/>
      <c r="AN2610" s="63" t="s">
        <v>5841</v>
      </c>
      <c r="AO2610" s="67"/>
      <c r="AP2610" s="67"/>
      <c r="AQ2610" s="67"/>
      <c r="AR2610" s="67"/>
      <c r="AS2610" s="67"/>
      <c r="AT2610" s="67"/>
      <c r="AU2610" s="67"/>
      <c r="AV2610" s="67"/>
      <c r="AW2610" s="67"/>
      <c r="AX2610" s="67"/>
      <c r="AY2610" s="67"/>
      <c r="AZ2610" s="37" t="str">
        <f>IFERROR(IF(COUNTA(H2610,I2610,J2610)=3,DATE(J2610,MATCH(I2610,{"Jan";"Feb";"Mar";"Apr";"May";"Jun";"Jul";"Aug";"Sep";"Oct";"Nov";"Dec"},0),H2610),""),"")</f>
        <v/>
      </c>
    </row>
    <row r="2611" spans="1:79" x14ac:dyDescent="0.25">
      <c r="A2611" s="51"/>
      <c r="B2611" s="4"/>
      <c r="C2611" s="25"/>
      <c r="D2611" s="25"/>
      <c r="E2611" s="25"/>
      <c r="F2611" s="25"/>
      <c r="G2611" s="4"/>
      <c r="H2611" s="19" t="s">
        <v>92</v>
      </c>
      <c r="I2611" s="4"/>
      <c r="J2611" s="4"/>
      <c r="K2611" s="4"/>
      <c r="L2611" s="51"/>
      <c r="M2611" s="4"/>
      <c r="N2611" s="4"/>
      <c r="O2611" s="4"/>
      <c r="P2611" s="4"/>
      <c r="Q2611" s="51"/>
      <c r="R2611" s="67"/>
      <c r="S2611" s="67"/>
      <c r="T2611" s="67"/>
      <c r="U2611" s="67"/>
      <c r="V2611" s="67"/>
      <c r="W2611" s="67"/>
      <c r="X2611" s="67"/>
      <c r="Y2611" s="67"/>
      <c r="Z2611" s="67"/>
      <c r="AA2611" s="67"/>
      <c r="AB2611" s="67"/>
      <c r="AC2611" s="67"/>
      <c r="AD2611" s="67"/>
      <c r="AE2611" s="67"/>
      <c r="AF2611" s="67"/>
      <c r="AG2611" s="67"/>
      <c r="AH2611" s="67"/>
      <c r="AI2611" s="67"/>
      <c r="AK2611" s="67"/>
      <c r="AL2611" s="67"/>
      <c r="AM2611" s="67"/>
      <c r="AN2611" s="63" t="s">
        <v>5842</v>
      </c>
      <c r="AO2611" s="67"/>
      <c r="AP2611" s="67"/>
      <c r="AQ2611" s="67"/>
      <c r="AR2611" s="67"/>
      <c r="AS2611" s="67"/>
      <c r="AT2611" s="67"/>
      <c r="AU2611" s="67"/>
      <c r="AV2611" s="67"/>
      <c r="AW2611" s="67"/>
      <c r="AX2611" s="67"/>
      <c r="AY2611" s="67"/>
      <c r="AZ2611" s="37" t="str">
        <f>IFERROR(IF(COUNTA(H2611,I2611,J2611)=3,DATE(J2611,MATCH(I2611,{"Jan";"Feb";"Mar";"Apr";"May";"Jun";"Jul";"Aug";"Sep";"Oct";"Nov";"Dec"},0),H2611),""),"")</f>
        <v/>
      </c>
    </row>
    <row r="2612" spans="1:79" x14ac:dyDescent="0.25">
      <c r="A2612" s="51"/>
      <c r="B2612" s="4"/>
      <c r="C2612" s="25" t="s">
        <v>35</v>
      </c>
      <c r="D2612" s="25" t="s">
        <v>36</v>
      </c>
      <c r="E2612" s="25"/>
      <c r="F2612" s="25" t="s">
        <v>315</v>
      </c>
      <c r="G2612" s="4"/>
      <c r="H2612" s="25" t="s">
        <v>47</v>
      </c>
      <c r="I2612" s="25" t="s">
        <v>48</v>
      </c>
      <c r="J2612" s="25" t="s">
        <v>49</v>
      </c>
      <c r="K2612" s="4"/>
      <c r="L2612" s="51"/>
      <c r="M2612" s="4"/>
      <c r="N2612" s="4"/>
      <c r="O2612" s="4"/>
      <c r="P2612" s="4"/>
      <c r="Q2612" s="51"/>
      <c r="R2612" s="67"/>
      <c r="S2612" s="67"/>
      <c r="T2612" s="67"/>
      <c r="U2612" s="67"/>
      <c r="V2612" s="67"/>
      <c r="W2612" s="67"/>
      <c r="X2612" s="67"/>
      <c r="Y2612" s="67"/>
      <c r="Z2612" s="67"/>
      <c r="AA2612" s="67"/>
      <c r="AB2612" s="67"/>
      <c r="AC2612" s="67"/>
      <c r="AD2612" s="67"/>
      <c r="AE2612" s="67"/>
      <c r="AF2612" s="67"/>
      <c r="AG2612" s="67"/>
      <c r="AH2612" s="67"/>
      <c r="AI2612" s="67"/>
      <c r="AK2612" s="67"/>
      <c r="AL2612" s="67"/>
      <c r="AM2612" s="67"/>
      <c r="AN2612" s="63" t="s">
        <v>5843</v>
      </c>
      <c r="AO2612" s="67"/>
      <c r="AP2612" s="67"/>
      <c r="AQ2612" s="67"/>
      <c r="AR2612" s="67"/>
      <c r="AS2612" s="67"/>
      <c r="AT2612" s="67"/>
      <c r="AU2612" s="67"/>
      <c r="AV2612" s="67"/>
      <c r="AW2612" s="67"/>
      <c r="AX2612" s="67"/>
      <c r="AY2612" s="67"/>
      <c r="AZ2612" s="37" t="str">
        <f>IFERROR(IF(COUNTA(H2612,I2612,J2612)=3,DATE(J2612,MATCH(I2612,{"Jan";"Feb";"Mar";"Apr";"May";"Jun";"Jul";"Aug";"Sep";"Oct";"Nov";"Dec"},0),H2612),""),"")</f>
        <v/>
      </c>
    </row>
    <row r="2613" spans="1:79" x14ac:dyDescent="0.25">
      <c r="A2613" s="51"/>
      <c r="B2613" s="34" t="str">
        <f xml:space="preserve"> C2582&amp;"  Target Lesion (T5)"</f>
        <v>V17  Target Lesion (T5)</v>
      </c>
      <c r="C2613" s="16"/>
      <c r="D2613" s="15" t="s">
        <v>9</v>
      </c>
      <c r="E2613" s="4"/>
      <c r="F2613" s="17"/>
      <c r="G2613" s="4"/>
      <c r="H2613" s="32"/>
      <c r="I2613" s="32"/>
      <c r="J2613" s="32"/>
      <c r="K2613" s="4"/>
      <c r="L2613" s="51"/>
      <c r="M2613" s="51"/>
      <c r="N2613" s="51"/>
      <c r="O2613" s="51"/>
      <c r="P2613" s="51"/>
      <c r="Q2613" s="51"/>
      <c r="R2613" s="67"/>
      <c r="S2613" s="67"/>
      <c r="T2613" s="67"/>
      <c r="U2613" s="67"/>
      <c r="V2613" s="67"/>
      <c r="W2613" s="67"/>
      <c r="X2613" s="67"/>
      <c r="Y2613" s="67"/>
      <c r="Z2613" s="67"/>
      <c r="AA2613" s="67"/>
      <c r="AB2613" s="67"/>
      <c r="AC2613" s="67"/>
      <c r="AD2613" s="67"/>
      <c r="AE2613" s="67"/>
      <c r="AF2613" s="67"/>
      <c r="AG2613" s="67"/>
      <c r="AH2613" s="67"/>
      <c r="AI2613" s="67"/>
      <c r="AK2613" s="67"/>
      <c r="AL2613" s="67"/>
      <c r="AM2613" s="67"/>
      <c r="AN2613" s="63" t="s">
        <v>5844</v>
      </c>
      <c r="AO2613" s="67"/>
      <c r="AP2613" s="67"/>
      <c r="AQ2613" s="67"/>
      <c r="AR2613" s="67"/>
      <c r="AS2613" s="67"/>
      <c r="AT2613" s="67"/>
      <c r="AU2613" s="67"/>
      <c r="AV2613" s="67"/>
      <c r="AW2613" s="67"/>
      <c r="AX2613" s="67"/>
      <c r="AY2613" s="67"/>
      <c r="AZ2613" s="37" t="str">
        <f>IFERROR(IF(COUNTA(H2613,I2613,J2613)=3,DATE(J2613,MATCH(I2613,{"Jan";"Feb";"Mar";"Apr";"May";"Jun";"Jul";"Aug";"Sep";"Oct";"Nov";"Dec"},0),H2613),""),"")</f>
        <v/>
      </c>
    </row>
    <row r="2614" spans="1:79" x14ac:dyDescent="0.25">
      <c r="A2614" s="51"/>
      <c r="B2614" s="23" t="s">
        <v>2675</v>
      </c>
      <c r="C2614" s="23" t="s">
        <v>2676</v>
      </c>
      <c r="D2614" s="23" t="s">
        <v>2677</v>
      </c>
      <c r="E2614" s="26"/>
      <c r="F2614" s="23" t="s">
        <v>2678</v>
      </c>
      <c r="G2614" s="26"/>
      <c r="H2614" s="23" t="s">
        <v>2679</v>
      </c>
      <c r="I2614" s="23" t="s">
        <v>2680</v>
      </c>
      <c r="J2614" s="23" t="s">
        <v>2681</v>
      </c>
      <c r="K2614" s="4"/>
      <c r="L2614" s="27"/>
      <c r="M2614" s="28"/>
      <c r="N2614" s="27"/>
      <c r="O2614" s="28"/>
      <c r="P2614" s="27"/>
      <c r="Q2614" s="51"/>
      <c r="R2614" s="67"/>
      <c r="S2614" s="67"/>
      <c r="T2614" s="67"/>
      <c r="U2614" s="67"/>
      <c r="V2614" s="67"/>
      <c r="W2614" s="67"/>
      <c r="X2614" s="67"/>
      <c r="Y2614" s="67"/>
      <c r="Z2614" s="67"/>
      <c r="AA2614" s="67"/>
      <c r="AB2614" s="67"/>
      <c r="AC2614" s="67"/>
      <c r="AD2614" s="67"/>
      <c r="AE2614" s="67"/>
      <c r="AF2614" s="67"/>
      <c r="AG2614" s="67"/>
      <c r="AH2614" s="67"/>
      <c r="AI2614" s="67"/>
      <c r="AK2614" s="67"/>
      <c r="AL2614" s="67"/>
      <c r="AM2614" s="67"/>
      <c r="AN2614" s="63" t="s">
        <v>5845</v>
      </c>
      <c r="AO2614" s="67"/>
      <c r="AP2614" s="67"/>
      <c r="AQ2614" s="67"/>
      <c r="AR2614" s="67"/>
      <c r="AS2614" s="67"/>
      <c r="AT2614" s="67"/>
      <c r="AU2614" s="67"/>
      <c r="AV2614" s="67"/>
      <c r="AW2614" s="67"/>
      <c r="AX2614" s="67"/>
      <c r="AY2614" s="67"/>
      <c r="AZ2614" s="37" t="str">
        <f>IFERROR(IF(COUNTA(H2614,I2614,J2614)=3,DATE(J2614,MATCH(I2614,{"Jan";"Feb";"Mar";"Apr";"May";"Jun";"Jul";"Aug";"Sep";"Oct";"Nov";"Dec"},0),H2614),""),"")</f>
        <v/>
      </c>
    </row>
    <row r="2615" spans="1:79" x14ac:dyDescent="0.25">
      <c r="A2615" s="51"/>
      <c r="B2615" s="90" t="str">
        <f ca="1">BA2615&amp;BB2615&amp;BC2615&amp;BD2615&amp;BE2615&amp;BF2615&amp;BG2615&amp;BH2615&amp;BI2615&amp;BJ2615&amp;BK2615&amp;BL2615&amp;BM2615</f>
        <v/>
      </c>
      <c r="C2615" s="91"/>
      <c r="D2615" s="91"/>
      <c r="E2615" s="91"/>
      <c r="F2615" s="91"/>
      <c r="G2615" s="91"/>
      <c r="H2615" s="91"/>
      <c r="I2615" s="91"/>
      <c r="J2615" s="91"/>
      <c r="K2615" s="91"/>
      <c r="L2615" s="91"/>
      <c r="M2615" s="91"/>
      <c r="N2615" s="91"/>
      <c r="O2615" s="91"/>
      <c r="P2615" s="91"/>
      <c r="Q2615" s="51"/>
      <c r="R2615" s="67"/>
      <c r="S2615" s="67"/>
      <c r="T2615" s="67"/>
      <c r="U2615" s="67"/>
      <c r="V2615" s="67"/>
      <c r="W2615" s="67"/>
      <c r="X2615" s="67"/>
      <c r="Y2615" s="67"/>
      <c r="Z2615" s="67"/>
      <c r="AA2615" s="67"/>
      <c r="AB2615" s="67"/>
      <c r="AC2615" s="67"/>
      <c r="AD2615" s="67"/>
      <c r="AE2615" s="67"/>
      <c r="AF2615" s="67"/>
      <c r="AG2615" s="67"/>
      <c r="AH2615" s="67"/>
      <c r="AI2615" s="67"/>
      <c r="AK2615" s="67"/>
      <c r="AL2615" s="67"/>
      <c r="AM2615" s="67"/>
      <c r="AN2615" s="63" t="s">
        <v>5846</v>
      </c>
      <c r="AO2615" s="67"/>
      <c r="AP2615" s="67"/>
      <c r="AQ2615" s="67"/>
      <c r="AR2615" s="67"/>
      <c r="AS2615" s="67"/>
      <c r="AT2615" s="67"/>
      <c r="AU2615" s="67"/>
      <c r="AV2615" s="67"/>
      <c r="AW2615" s="67"/>
      <c r="AX2615" s="67"/>
      <c r="AY2615" s="67"/>
      <c r="AZ2615" s="37" t="str">
        <f>IFERROR(IF(COUNTA(H2615,I2615,J2615)=3,DATE(J2615,MATCH(I2615,{"Jan";"Feb";"Mar";"Apr";"May";"Jun";"Jul";"Aug";"Sep";"Oct";"Nov";"Dec"},0),H2615),""),"")</f>
        <v/>
      </c>
      <c r="BA2615" s="37" t="str">
        <f>IF(AND(C2585="",H2613="",C2613&lt;&gt;""),"Please enter a complete visit or assessment date.  ","")</f>
        <v/>
      </c>
      <c r="BB2615" s="37" t="str">
        <f>IF(C2613="","",IF(AND(COUNTA(C2585,D2585,E2585)&gt;1,COUNTA(C2585,D2585,E2585)&lt;3),"Please enter a complete visit date.  ",IF(COUNTA(C2585,D2585,E2585)=0,"",IF(COUNTIF(AN$2:AN$7306,C2585&amp;D2585&amp;E2585)&gt;0,"","Enter a valid visit date.  "))))</f>
        <v/>
      </c>
      <c r="BC2615" s="37" t="str">
        <f>IF(AND(COUNTA(H2613,I2613,J2613)&gt;1,COUNTA(H2613,I2613,J2613)&lt;3),"Please enter a complete assessment date.  ",IF(COUNTA(H2613,I2613,J2613)=0,"",IF(COUNTIF(AN$2:AN$7306,H2613&amp;I2613&amp;J2613)&gt;0,"","Enter a valid assessment date.  ")))</f>
        <v/>
      </c>
      <c r="BD2615" s="37" t="str">
        <f t="shared" ref="BD2615" si="1272">IF(AND(C2613="",H2613&amp;I2613&amp;H2613&amp;J2613&lt;&gt;""),"Information on this lesion exists, but no evaluation result is entered.  ","")</f>
        <v/>
      </c>
      <c r="BE2615" s="37" t="str">
        <f ca="1">IF(C2613="","",IF(AZ2585="","",IF(AZ2585&gt;NOW(),"Visit date is in the future.  ","")))</f>
        <v/>
      </c>
      <c r="BF2615" s="37" t="str">
        <f t="shared" ref="BF2615" ca="1" si="1273">IF(AZ2613&lt;&gt;"",IF(AZ2613&gt;NOW(),"Assessment date is in the future.  ",""),"")</f>
        <v/>
      </c>
      <c r="BG2615" s="37" t="str">
        <f t="shared" ref="BG2615" si="1274">IF(AND(C2613&lt;&gt;"",F2613&lt;&gt;""),"The result cannot be provided if indicated as Not Done.  ","")</f>
        <v/>
      </c>
      <c r="BH2615" s="37" t="str">
        <f>IF(AZ2585="","",IF(AZ2585&lt;=AZ2579,"Visit date is not after visit or assessment dates in the prior visit.  ",""))</f>
        <v/>
      </c>
      <c r="BI2615" s="37" t="str">
        <f>IF(AZ2613&lt;&gt;"",IF(AZ2613&lt;=AZ2579,"Assessment date is not after visit or assessment dates in the prior visit.  ",""),"")</f>
        <v/>
      </c>
      <c r="BJ2615" s="37" t="str">
        <f>IF(AND(C2582="",OR(C2613&lt;&gt;"",F2613&lt;&gt;"")),"The Visit ID is missing.  ","")</f>
        <v/>
      </c>
      <c r="BK2615" s="37" t="str">
        <f>IF(AND(OR(C2613&lt;&gt;"",F2613&lt;&gt;""),C$43=""),"No V0 lesion information exists for this same lesion (if you are adding a NEW lesion, go to New Lesion section).  ","")</f>
        <v/>
      </c>
      <c r="BL2615" s="37" t="str">
        <f t="shared" ref="BL2615" si="1275">IF(AND(C2613&lt;&gt;"",D2613=""),"Select a Unit.  ","")</f>
        <v/>
      </c>
      <c r="BM2615" s="37" t="str">
        <f>IF(AND(C2613&lt;&gt;"",COUNTIF(AJ$2:AJ$21,C2582)&gt;1),"Visit ID already used.  ","")</f>
        <v/>
      </c>
      <c r="CA2615" s="37" t="str">
        <f ca="1">IF(BA2615&amp;BB2615&amp;BC2615&amp;BD2615&amp;BE2615&amp;BF2615&amp;BG2615&amp;BH2615&amp;BI2615&amp;BJ2615&amp;BK2615&amp;BL2615&amp;BM2615&amp;BN2615&amp;BO2615&amp;BP2615&amp;BQ2615&amp;BR2615&amp;BS2615&amp;BT2615&amp;BU2615&amp;BV2615&amp;BW2615&amp;BX2615&amp;BY2615&amp;BZ2615&lt;&gt;"","V17Issue","V17Clean")</f>
        <v>V17Clean</v>
      </c>
    </row>
    <row r="2616" spans="1:79" x14ac:dyDescent="0.25">
      <c r="A2616" s="51"/>
      <c r="B2616" s="91"/>
      <c r="C2616" s="91"/>
      <c r="D2616" s="91"/>
      <c r="E2616" s="91"/>
      <c r="F2616" s="91"/>
      <c r="G2616" s="91"/>
      <c r="H2616" s="91"/>
      <c r="I2616" s="91"/>
      <c r="J2616" s="91"/>
      <c r="K2616" s="91"/>
      <c r="L2616" s="91"/>
      <c r="M2616" s="91"/>
      <c r="N2616" s="91"/>
      <c r="O2616" s="91"/>
      <c r="P2616" s="91"/>
      <c r="Q2616" s="51"/>
      <c r="R2616" s="67"/>
      <c r="S2616" s="67"/>
      <c r="T2616" s="67"/>
      <c r="U2616" s="67"/>
      <c r="V2616" s="67"/>
      <c r="W2616" s="67"/>
      <c r="X2616" s="67"/>
      <c r="Y2616" s="67"/>
      <c r="Z2616" s="67"/>
      <c r="AA2616" s="67"/>
      <c r="AB2616" s="67"/>
      <c r="AC2616" s="67"/>
      <c r="AD2616" s="67"/>
      <c r="AE2616" s="67"/>
      <c r="AF2616" s="67"/>
      <c r="AG2616" s="67"/>
      <c r="AH2616" s="67"/>
      <c r="AI2616" s="67"/>
      <c r="AK2616" s="67"/>
      <c r="AL2616" s="67"/>
      <c r="AM2616" s="67"/>
      <c r="AN2616" s="63" t="s">
        <v>5847</v>
      </c>
      <c r="AO2616" s="67"/>
      <c r="AP2616" s="67"/>
      <c r="AQ2616" s="67"/>
      <c r="AR2616" s="67"/>
      <c r="AS2616" s="67"/>
      <c r="AT2616" s="67"/>
      <c r="AU2616" s="67"/>
      <c r="AV2616" s="67"/>
      <c r="AW2616" s="67"/>
      <c r="AX2616" s="67"/>
      <c r="AY2616" s="67"/>
      <c r="AZ2616" s="37" t="str">
        <f>IFERROR(IF(COUNTA(H2616,I2616,J2616)=3,DATE(J2616,MATCH(I2616,{"Jan";"Feb";"Mar";"Apr";"May";"Jun";"Jul";"Aug";"Sep";"Oct";"Nov";"Dec"},0),H2616),""),"")</f>
        <v/>
      </c>
    </row>
    <row r="2617" spans="1:79" x14ac:dyDescent="0.25">
      <c r="A2617" s="51"/>
      <c r="B2617" s="4"/>
      <c r="C2617" s="25"/>
      <c r="D2617" s="25"/>
      <c r="E2617" s="25"/>
      <c r="F2617" s="25"/>
      <c r="G2617" s="4"/>
      <c r="H2617" s="19" t="s">
        <v>92</v>
      </c>
      <c r="I2617" s="4"/>
      <c r="J2617" s="4"/>
      <c r="K2617" s="4"/>
      <c r="L2617" s="51"/>
      <c r="M2617" s="4"/>
      <c r="N2617" s="4"/>
      <c r="O2617" s="4"/>
      <c r="P2617" s="4"/>
      <c r="Q2617" s="51"/>
      <c r="R2617" s="67"/>
      <c r="S2617" s="67"/>
      <c r="T2617" s="67"/>
      <c r="U2617" s="67"/>
      <c r="V2617" s="67"/>
      <c r="W2617" s="67"/>
      <c r="X2617" s="67"/>
      <c r="Y2617" s="67"/>
      <c r="Z2617" s="67"/>
      <c r="AA2617" s="67"/>
      <c r="AB2617" s="67"/>
      <c r="AC2617" s="67"/>
      <c r="AD2617" s="67"/>
      <c r="AE2617" s="67"/>
      <c r="AF2617" s="67"/>
      <c r="AG2617" s="67"/>
      <c r="AH2617" s="67"/>
      <c r="AI2617" s="67"/>
      <c r="AK2617" s="67"/>
      <c r="AL2617" s="67"/>
      <c r="AM2617" s="67"/>
      <c r="AN2617" s="63" t="s">
        <v>5848</v>
      </c>
      <c r="AO2617" s="67"/>
      <c r="AP2617" s="67"/>
      <c r="AQ2617" s="67"/>
      <c r="AR2617" s="67"/>
      <c r="AS2617" s="67"/>
      <c r="AT2617" s="67"/>
      <c r="AU2617" s="67"/>
      <c r="AV2617" s="67"/>
      <c r="AW2617" s="67"/>
      <c r="AX2617" s="67"/>
      <c r="AY2617" s="67"/>
      <c r="AZ2617" s="37" t="str">
        <f>IFERROR(IF(COUNTA(H2617,I2617,J2617)=3,DATE(J2617,MATCH(I2617,{"Jan";"Feb";"Mar";"Apr";"May";"Jun";"Jul";"Aug";"Sep";"Oct";"Nov";"Dec"},0),H2617),""),"")</f>
        <v/>
      </c>
    </row>
    <row r="2618" spans="1:79" x14ac:dyDescent="0.25">
      <c r="A2618" s="51"/>
      <c r="B2618" s="4"/>
      <c r="C2618" s="25" t="s">
        <v>35</v>
      </c>
      <c r="D2618" s="25" t="s">
        <v>36</v>
      </c>
      <c r="E2618" s="25"/>
      <c r="F2618" s="25" t="s">
        <v>315</v>
      </c>
      <c r="G2618" s="4"/>
      <c r="H2618" s="25" t="s">
        <v>47</v>
      </c>
      <c r="I2618" s="25" t="s">
        <v>48</v>
      </c>
      <c r="J2618" s="25" t="s">
        <v>49</v>
      </c>
      <c r="K2618" s="4"/>
      <c r="L2618" s="51"/>
      <c r="M2618" s="4"/>
      <c r="N2618" s="4"/>
      <c r="O2618" s="4"/>
      <c r="P2618" s="4"/>
      <c r="Q2618" s="51"/>
      <c r="R2618" s="67"/>
      <c r="S2618" s="67"/>
      <c r="T2618" s="67"/>
      <c r="U2618" s="67"/>
      <c r="V2618" s="67"/>
      <c r="W2618" s="67"/>
      <c r="X2618" s="67"/>
      <c r="Y2618" s="67"/>
      <c r="Z2618" s="67"/>
      <c r="AA2618" s="67"/>
      <c r="AB2618" s="67"/>
      <c r="AC2618" s="67"/>
      <c r="AD2618" s="67"/>
      <c r="AE2618" s="67"/>
      <c r="AF2618" s="67"/>
      <c r="AG2618" s="67"/>
      <c r="AH2618" s="67"/>
      <c r="AI2618" s="67"/>
      <c r="AK2618" s="67"/>
      <c r="AL2618" s="67"/>
      <c r="AM2618" s="67"/>
      <c r="AN2618" s="63" t="s">
        <v>5849</v>
      </c>
      <c r="AO2618" s="67"/>
      <c r="AP2618" s="67"/>
      <c r="AQ2618" s="67"/>
      <c r="AR2618" s="67"/>
      <c r="AS2618" s="67"/>
      <c r="AT2618" s="67"/>
      <c r="AU2618" s="67"/>
      <c r="AV2618" s="67"/>
      <c r="AW2618" s="67"/>
      <c r="AX2618" s="67"/>
      <c r="AY2618" s="67"/>
      <c r="AZ2618" s="37" t="str">
        <f>IFERROR(IF(COUNTA(H2618,I2618,J2618)=3,DATE(J2618,MATCH(I2618,{"Jan";"Feb";"Mar";"Apr";"May";"Jun";"Jul";"Aug";"Sep";"Oct";"Nov";"Dec"},0),H2618),""),"")</f>
        <v/>
      </c>
    </row>
    <row r="2619" spans="1:79" x14ac:dyDescent="0.25">
      <c r="A2619" s="51"/>
      <c r="B2619" s="34" t="str">
        <f xml:space="preserve"> C2582&amp;" Target Lesion (T6)"</f>
        <v>V17 Target Lesion (T6)</v>
      </c>
      <c r="C2619" s="16"/>
      <c r="D2619" s="15" t="s">
        <v>9</v>
      </c>
      <c r="E2619" s="4"/>
      <c r="F2619" s="17"/>
      <c r="G2619" s="4"/>
      <c r="H2619" s="32"/>
      <c r="I2619" s="32"/>
      <c r="J2619" s="32"/>
      <c r="K2619" s="4"/>
      <c r="L2619" s="51"/>
      <c r="M2619" s="51"/>
      <c r="N2619" s="51"/>
      <c r="O2619" s="51"/>
      <c r="P2619" s="51"/>
      <c r="Q2619" s="51"/>
      <c r="R2619" s="67"/>
      <c r="S2619" s="67"/>
      <c r="T2619" s="67"/>
      <c r="U2619" s="67"/>
      <c r="V2619" s="67"/>
      <c r="W2619" s="67"/>
      <c r="X2619" s="67"/>
      <c r="Y2619" s="67"/>
      <c r="Z2619" s="67"/>
      <c r="AA2619" s="67"/>
      <c r="AB2619" s="67"/>
      <c r="AC2619" s="67"/>
      <c r="AD2619" s="67"/>
      <c r="AE2619" s="67"/>
      <c r="AF2619" s="67"/>
      <c r="AG2619" s="67"/>
      <c r="AH2619" s="67"/>
      <c r="AI2619" s="67"/>
      <c r="AK2619" s="67"/>
      <c r="AL2619" s="67"/>
      <c r="AM2619" s="67"/>
      <c r="AN2619" s="63" t="s">
        <v>5850</v>
      </c>
      <c r="AO2619" s="67"/>
      <c r="AP2619" s="67"/>
      <c r="AQ2619" s="67"/>
      <c r="AR2619" s="67"/>
      <c r="AS2619" s="67"/>
      <c r="AT2619" s="67"/>
      <c r="AU2619" s="67"/>
      <c r="AV2619" s="67"/>
      <c r="AW2619" s="67"/>
      <c r="AX2619" s="67"/>
      <c r="AY2619" s="67"/>
      <c r="AZ2619" s="37" t="str">
        <f>IFERROR(IF(COUNTA(H2619,I2619,J2619)=3,DATE(J2619,MATCH(I2619,{"Jan";"Feb";"Mar";"Apr";"May";"Jun";"Jul";"Aug";"Sep";"Oct";"Nov";"Dec"},0),H2619),""),"")</f>
        <v/>
      </c>
    </row>
    <row r="2620" spans="1:79" x14ac:dyDescent="0.25">
      <c r="A2620" s="51"/>
      <c r="B2620" s="23" t="s">
        <v>2682</v>
      </c>
      <c r="C2620" s="23" t="s">
        <v>2683</v>
      </c>
      <c r="D2620" s="23" t="s">
        <v>2684</v>
      </c>
      <c r="E2620" s="26"/>
      <c r="F2620" s="23" t="s">
        <v>2685</v>
      </c>
      <c r="G2620" s="26"/>
      <c r="H2620" s="23" t="s">
        <v>2686</v>
      </c>
      <c r="I2620" s="23" t="s">
        <v>2687</v>
      </c>
      <c r="J2620" s="23" t="s">
        <v>2688</v>
      </c>
      <c r="K2620" s="4"/>
      <c r="L2620" s="27"/>
      <c r="M2620" s="28"/>
      <c r="N2620" s="27"/>
      <c r="O2620" s="28"/>
      <c r="P2620" s="27"/>
      <c r="Q2620" s="51"/>
      <c r="R2620" s="67"/>
      <c r="S2620" s="67"/>
      <c r="T2620" s="67"/>
      <c r="U2620" s="67"/>
      <c r="V2620" s="67"/>
      <c r="W2620" s="67"/>
      <c r="X2620" s="67"/>
      <c r="Y2620" s="67"/>
      <c r="Z2620" s="67"/>
      <c r="AA2620" s="67"/>
      <c r="AB2620" s="67"/>
      <c r="AC2620" s="67"/>
      <c r="AD2620" s="67"/>
      <c r="AE2620" s="67"/>
      <c r="AF2620" s="67"/>
      <c r="AG2620" s="67"/>
      <c r="AH2620" s="67"/>
      <c r="AI2620" s="67"/>
      <c r="AK2620" s="67"/>
      <c r="AL2620" s="67"/>
      <c r="AM2620" s="67"/>
      <c r="AN2620" s="63" t="s">
        <v>5851</v>
      </c>
      <c r="AO2620" s="67"/>
      <c r="AP2620" s="67"/>
      <c r="AQ2620" s="67"/>
      <c r="AR2620" s="67"/>
      <c r="AS2620" s="67"/>
      <c r="AT2620" s="67"/>
      <c r="AU2620" s="67"/>
      <c r="AV2620" s="67"/>
      <c r="AW2620" s="67"/>
      <c r="AX2620" s="67"/>
      <c r="AY2620" s="67"/>
      <c r="AZ2620" s="37" t="str">
        <f>IFERROR(IF(COUNTA(H2620,I2620,J2620)=3,DATE(J2620,MATCH(I2620,{"Jan";"Feb";"Mar";"Apr";"May";"Jun";"Jul";"Aug";"Sep";"Oct";"Nov";"Dec"},0),H2620),""),"")</f>
        <v/>
      </c>
    </row>
    <row r="2621" spans="1:79" x14ac:dyDescent="0.25">
      <c r="A2621" s="51"/>
      <c r="B2621" s="90" t="str">
        <f ca="1">BA2621&amp;BB2621&amp;BC2621&amp;BD2621&amp;BE2621&amp;BF2621&amp;BG2621&amp;BH2621&amp;BI2621&amp;BJ2621&amp;BK2621&amp;BL2621&amp;BM2621</f>
        <v/>
      </c>
      <c r="C2621" s="91"/>
      <c r="D2621" s="91"/>
      <c r="E2621" s="91"/>
      <c r="F2621" s="91"/>
      <c r="G2621" s="91"/>
      <c r="H2621" s="91"/>
      <c r="I2621" s="91"/>
      <c r="J2621" s="91"/>
      <c r="K2621" s="91"/>
      <c r="L2621" s="91"/>
      <c r="M2621" s="91"/>
      <c r="N2621" s="91"/>
      <c r="O2621" s="91"/>
      <c r="P2621" s="91"/>
      <c r="Q2621" s="51"/>
      <c r="R2621" s="67"/>
      <c r="S2621" s="67"/>
      <c r="T2621" s="67"/>
      <c r="U2621" s="67"/>
      <c r="V2621" s="67"/>
      <c r="W2621" s="67"/>
      <c r="X2621" s="67"/>
      <c r="Y2621" s="67"/>
      <c r="Z2621" s="67"/>
      <c r="AA2621" s="67"/>
      <c r="AB2621" s="67"/>
      <c r="AC2621" s="67"/>
      <c r="AD2621" s="67"/>
      <c r="AE2621" s="67"/>
      <c r="AF2621" s="67"/>
      <c r="AG2621" s="67"/>
      <c r="AH2621" s="67"/>
      <c r="AI2621" s="67"/>
      <c r="AK2621" s="67"/>
      <c r="AL2621" s="67"/>
      <c r="AM2621" s="67"/>
      <c r="AN2621" s="63" t="s">
        <v>5852</v>
      </c>
      <c r="AO2621" s="67"/>
      <c r="AP2621" s="67"/>
      <c r="AQ2621" s="67"/>
      <c r="AR2621" s="67"/>
      <c r="AS2621" s="67"/>
      <c r="AT2621" s="67"/>
      <c r="AU2621" s="67"/>
      <c r="AV2621" s="67"/>
      <c r="AW2621" s="67"/>
      <c r="AX2621" s="67"/>
      <c r="AY2621" s="67"/>
      <c r="AZ2621" s="37" t="str">
        <f>IFERROR(IF(COUNTA(H2621,I2621,J2621)=3,DATE(J2621,MATCH(I2621,{"Jan";"Feb";"Mar";"Apr";"May";"Jun";"Jul";"Aug";"Sep";"Oct";"Nov";"Dec"},0),H2621),""),"")</f>
        <v/>
      </c>
      <c r="BA2621" s="37" t="str">
        <f>IF(AND(C2585="",H2619="",C2619&lt;&gt;""),"Please enter a complete visit or assessment date.  ","")</f>
        <v/>
      </c>
      <c r="BB2621" s="37" t="str">
        <f>IF(C2619="","",IF(AND(COUNTA(C2585,D2585,E2585)&gt;1,COUNTA(C2585,D2585,E2585)&lt;3),"Please enter a complete visit date.  ",IF(COUNTA(C2585,D2585,E2585)=0,"",IF(COUNTIF(AN$2:AN$7306,C2585&amp;D2585&amp;E2585)&gt;0,"","Enter a valid visit date.  "))))</f>
        <v/>
      </c>
      <c r="BC2621" s="37" t="str">
        <f>IF(AND(COUNTA(H2619,I2619,J2619)&gt;1,COUNTA(H2619,I2619,J2619)&lt;3),"Please enter a complete assessment date.  ",IF(COUNTA(H2619,I2619,J2619)=0,"",IF(COUNTIF(AN$2:AN$7306,H2619&amp;I2619&amp;J2619)&gt;0,"","Enter a valid assessment date.  ")))</f>
        <v/>
      </c>
      <c r="BD2621" s="37" t="str">
        <f t="shared" ref="BD2621" si="1276">IF(AND(C2619="",H2619&amp;I2619&amp;H2619&amp;J2619&lt;&gt;""),"Information on this lesion exists, but no evaluation result is entered.  ","")</f>
        <v/>
      </c>
      <c r="BE2621" s="37" t="str">
        <f ca="1">IF(C2619="","",IF(AZ2585="","",IF(AZ2585&gt;NOW(),"Visit date is in the future.  ","")))</f>
        <v/>
      </c>
      <c r="BF2621" s="37" t="str">
        <f t="shared" ref="BF2621" ca="1" si="1277">IF(AZ2619&lt;&gt;"",IF(AZ2619&gt;NOW(),"Assessment date is in the future.  ",""),"")</f>
        <v/>
      </c>
      <c r="BG2621" s="37" t="str">
        <f t="shared" ref="BG2621" si="1278">IF(AND(C2619&lt;&gt;"",F2619&lt;&gt;""),"The result cannot be provided if indicated as Not Done.  ","")</f>
        <v/>
      </c>
      <c r="BH2621" s="37" t="str">
        <f>IF(AZ2585="","",IF(AZ2585&lt;=AZ2579,"Visit date is not after visit or assessment dates in the prior visit.  ",""))</f>
        <v/>
      </c>
      <c r="BI2621" s="37" t="str">
        <f>IF(AZ2619&lt;&gt;"",IF(AZ2619&lt;=AZ2579,"Assessment date is not after visit or assessment dates in the prior visit.  ",""),"")</f>
        <v/>
      </c>
      <c r="BJ2621" s="37" t="str">
        <f>IF(AND(C2582="",OR(C2619&lt;&gt;"",F2619&lt;&gt;"")),"The Visit ID is missing.  ","")</f>
        <v/>
      </c>
      <c r="BK2621" s="37" t="str">
        <f>IF(AND(OR(C2619&lt;&gt;"",F2619&lt;&gt;""),C$49=""),"No V0 lesion information exists for this same lesion (if you are adding a NEW lesion, go to New Lesion section).  ","")</f>
        <v/>
      </c>
      <c r="BL2621" s="37" t="str">
        <f t="shared" ref="BL2621" si="1279">IF(AND(C2619&lt;&gt;"",D2619=""),"Select a Unit.  ","")</f>
        <v/>
      </c>
      <c r="BM2621" s="37" t="str">
        <f t="shared" ref="BM2621" si="1280">IF(AND(C2619&lt;&gt;"",COUNTIF(AJ$2:AJ$21,C2588)&gt;1),"Visit ID already used.  ","")</f>
        <v/>
      </c>
      <c r="CA2621" s="37" t="str">
        <f ca="1">IF(BA2621&amp;BB2621&amp;BC2621&amp;BD2621&amp;BE2621&amp;BF2621&amp;BG2621&amp;BH2621&amp;BI2621&amp;BJ2621&amp;BK2621&amp;BL2621&amp;BM2621&amp;BN2621&amp;BO2621&amp;BP2621&amp;BQ2621&amp;BR2621&amp;BS2621&amp;BT2621&amp;BU2621&amp;BV2621&amp;BW2621&amp;BX2621&amp;BY2621&amp;BZ2621&lt;&gt;"","V17Issue","V17Clean")</f>
        <v>V17Clean</v>
      </c>
    </row>
    <row r="2622" spans="1:79" x14ac:dyDescent="0.25">
      <c r="A2622" s="51"/>
      <c r="B2622" s="91"/>
      <c r="C2622" s="91"/>
      <c r="D2622" s="91"/>
      <c r="E2622" s="91"/>
      <c r="F2622" s="91"/>
      <c r="G2622" s="91"/>
      <c r="H2622" s="91"/>
      <c r="I2622" s="91"/>
      <c r="J2622" s="91"/>
      <c r="K2622" s="91"/>
      <c r="L2622" s="91"/>
      <c r="M2622" s="91"/>
      <c r="N2622" s="91"/>
      <c r="O2622" s="91"/>
      <c r="P2622" s="91"/>
      <c r="Q2622" s="51"/>
      <c r="R2622" s="67"/>
      <c r="S2622" s="67"/>
      <c r="T2622" s="67"/>
      <c r="U2622" s="67"/>
      <c r="V2622" s="67"/>
      <c r="W2622" s="67"/>
      <c r="X2622" s="67"/>
      <c r="Y2622" s="67"/>
      <c r="Z2622" s="67"/>
      <c r="AA2622" s="67"/>
      <c r="AB2622" s="67"/>
      <c r="AC2622" s="67"/>
      <c r="AD2622" s="67"/>
      <c r="AE2622" s="67"/>
      <c r="AF2622" s="67"/>
      <c r="AG2622" s="67"/>
      <c r="AH2622" s="67"/>
      <c r="AI2622" s="67"/>
      <c r="AK2622" s="67"/>
      <c r="AL2622" s="67"/>
      <c r="AM2622" s="67"/>
      <c r="AN2622" s="63" t="s">
        <v>5853</v>
      </c>
      <c r="AO2622" s="67"/>
      <c r="AP2622" s="67"/>
      <c r="AQ2622" s="67"/>
      <c r="AR2622" s="67"/>
      <c r="AS2622" s="67"/>
      <c r="AT2622" s="67"/>
      <c r="AU2622" s="67"/>
      <c r="AV2622" s="67"/>
      <c r="AW2622" s="67"/>
      <c r="AX2622" s="67"/>
      <c r="AY2622" s="67"/>
      <c r="AZ2622" s="37" t="str">
        <f>IFERROR(IF(COUNTA(H2622,I2622,J2622)=3,DATE(J2622,MATCH(I2622,{"Jan";"Feb";"Mar";"Apr";"May";"Jun";"Jul";"Aug";"Sep";"Oct";"Nov";"Dec"},0),H2622),""),"")</f>
        <v/>
      </c>
    </row>
    <row r="2623" spans="1:79" x14ac:dyDescent="0.25">
      <c r="A2623" s="51"/>
      <c r="B2623" s="4"/>
      <c r="C2623" s="25"/>
      <c r="D2623" s="25"/>
      <c r="E2623" s="25"/>
      <c r="F2623" s="25"/>
      <c r="G2623" s="4"/>
      <c r="H2623" s="19" t="s">
        <v>92</v>
      </c>
      <c r="I2623" s="4"/>
      <c r="J2623" s="4"/>
      <c r="K2623" s="4"/>
      <c r="L2623" s="51"/>
      <c r="M2623" s="4"/>
      <c r="N2623" s="4"/>
      <c r="O2623" s="4"/>
      <c r="P2623" s="4"/>
      <c r="Q2623" s="51"/>
      <c r="R2623" s="67"/>
      <c r="S2623" s="67"/>
      <c r="T2623" s="67"/>
      <c r="U2623" s="67"/>
      <c r="V2623" s="67"/>
      <c r="W2623" s="67"/>
      <c r="X2623" s="67"/>
      <c r="Y2623" s="67"/>
      <c r="Z2623" s="67"/>
      <c r="AA2623" s="67"/>
      <c r="AB2623" s="67"/>
      <c r="AC2623" s="67"/>
      <c r="AD2623" s="67"/>
      <c r="AE2623" s="67"/>
      <c r="AF2623" s="67"/>
      <c r="AG2623" s="67"/>
      <c r="AH2623" s="67"/>
      <c r="AI2623" s="67"/>
      <c r="AK2623" s="67"/>
      <c r="AL2623" s="67"/>
      <c r="AM2623" s="67"/>
      <c r="AN2623" s="63" t="s">
        <v>5854</v>
      </c>
      <c r="AO2623" s="67"/>
      <c r="AP2623" s="67"/>
      <c r="AQ2623" s="67"/>
      <c r="AR2623" s="67"/>
      <c r="AS2623" s="67"/>
      <c r="AT2623" s="67"/>
      <c r="AU2623" s="67"/>
      <c r="AV2623" s="67"/>
      <c r="AW2623" s="67"/>
      <c r="AX2623" s="67"/>
      <c r="AY2623" s="67"/>
      <c r="AZ2623" s="37" t="str">
        <f>IFERROR(IF(COUNTA(H2623,I2623,J2623)=3,DATE(J2623,MATCH(I2623,{"Jan";"Feb";"Mar";"Apr";"May";"Jun";"Jul";"Aug";"Sep";"Oct";"Nov";"Dec"},0),H2623),""),"")</f>
        <v/>
      </c>
    </row>
    <row r="2624" spans="1:79" x14ac:dyDescent="0.25">
      <c r="A2624" s="51"/>
      <c r="B2624" s="4"/>
      <c r="C2624" s="25" t="s">
        <v>35</v>
      </c>
      <c r="D2624" s="25" t="s">
        <v>36</v>
      </c>
      <c r="E2624" s="25"/>
      <c r="F2624" s="25" t="s">
        <v>315</v>
      </c>
      <c r="G2624" s="4"/>
      <c r="H2624" s="25" t="s">
        <v>47</v>
      </c>
      <c r="I2624" s="25" t="s">
        <v>48</v>
      </c>
      <c r="J2624" s="25" t="s">
        <v>49</v>
      </c>
      <c r="K2624" s="4"/>
      <c r="L2624" s="51"/>
      <c r="M2624" s="4"/>
      <c r="N2624" s="4"/>
      <c r="O2624" s="4"/>
      <c r="P2624" s="4"/>
      <c r="Q2624" s="51"/>
      <c r="R2624" s="67"/>
      <c r="S2624" s="67"/>
      <c r="T2624" s="67"/>
      <c r="U2624" s="67"/>
      <c r="V2624" s="67"/>
      <c r="W2624" s="67"/>
      <c r="X2624" s="67"/>
      <c r="Y2624" s="67"/>
      <c r="Z2624" s="67"/>
      <c r="AA2624" s="67"/>
      <c r="AB2624" s="67"/>
      <c r="AC2624" s="67"/>
      <c r="AD2624" s="67"/>
      <c r="AE2624" s="67"/>
      <c r="AF2624" s="67"/>
      <c r="AG2624" s="67"/>
      <c r="AH2624" s="67"/>
      <c r="AI2624" s="67"/>
      <c r="AK2624" s="67"/>
      <c r="AL2624" s="67"/>
      <c r="AM2624" s="67"/>
      <c r="AN2624" s="63" t="s">
        <v>5855</v>
      </c>
      <c r="AO2624" s="67"/>
      <c r="AP2624" s="67"/>
      <c r="AQ2624" s="67"/>
      <c r="AR2624" s="67"/>
      <c r="AS2624" s="67"/>
      <c r="AT2624" s="67"/>
      <c r="AU2624" s="67"/>
      <c r="AV2624" s="67"/>
      <c r="AW2624" s="67"/>
      <c r="AX2624" s="67"/>
      <c r="AY2624" s="67"/>
      <c r="AZ2624" s="37" t="str">
        <f>IFERROR(IF(COUNTA(H2624,I2624,J2624)=3,DATE(J2624,MATCH(I2624,{"Jan";"Feb";"Mar";"Apr";"May";"Jun";"Jul";"Aug";"Sep";"Oct";"Nov";"Dec"},0),H2624),""),"")</f>
        <v/>
      </c>
    </row>
    <row r="2625" spans="1:79" x14ac:dyDescent="0.25">
      <c r="A2625" s="51"/>
      <c r="B2625" s="34" t="str">
        <f xml:space="preserve"> C2582&amp;"  Target Lesion (T7)"</f>
        <v>V17  Target Lesion (T7)</v>
      </c>
      <c r="C2625" s="16"/>
      <c r="D2625" s="15" t="s">
        <v>9</v>
      </c>
      <c r="E2625" s="4"/>
      <c r="F2625" s="17"/>
      <c r="G2625" s="4"/>
      <c r="H2625" s="32"/>
      <c r="I2625" s="32"/>
      <c r="J2625" s="32"/>
      <c r="K2625" s="4"/>
      <c r="L2625" s="51"/>
      <c r="M2625" s="51"/>
      <c r="N2625" s="51"/>
      <c r="O2625" s="51"/>
      <c r="P2625" s="51"/>
      <c r="Q2625" s="51"/>
      <c r="R2625" s="67"/>
      <c r="S2625" s="67"/>
      <c r="T2625" s="67"/>
      <c r="U2625" s="67"/>
      <c r="V2625" s="67"/>
      <c r="W2625" s="67"/>
      <c r="X2625" s="67"/>
      <c r="Y2625" s="67"/>
      <c r="Z2625" s="67"/>
      <c r="AA2625" s="67"/>
      <c r="AB2625" s="67"/>
      <c r="AC2625" s="67"/>
      <c r="AD2625" s="67"/>
      <c r="AE2625" s="67"/>
      <c r="AF2625" s="67"/>
      <c r="AG2625" s="67"/>
      <c r="AH2625" s="67"/>
      <c r="AI2625" s="67"/>
      <c r="AK2625" s="67"/>
      <c r="AL2625" s="67"/>
      <c r="AM2625" s="67"/>
      <c r="AN2625" s="63" t="s">
        <v>5856</v>
      </c>
      <c r="AO2625" s="67"/>
      <c r="AP2625" s="67"/>
      <c r="AQ2625" s="67"/>
      <c r="AR2625" s="67"/>
      <c r="AS2625" s="67"/>
      <c r="AT2625" s="67"/>
      <c r="AU2625" s="67"/>
      <c r="AV2625" s="67"/>
      <c r="AW2625" s="67"/>
      <c r="AX2625" s="67"/>
      <c r="AY2625" s="67"/>
      <c r="AZ2625" s="37" t="str">
        <f>IFERROR(IF(COUNTA(H2625,I2625,J2625)=3,DATE(J2625,MATCH(I2625,{"Jan";"Feb";"Mar";"Apr";"May";"Jun";"Jul";"Aug";"Sep";"Oct";"Nov";"Dec"},0),H2625),""),"")</f>
        <v/>
      </c>
    </row>
    <row r="2626" spans="1:79" x14ac:dyDescent="0.25">
      <c r="A2626" s="51"/>
      <c r="B2626" s="23" t="s">
        <v>2689</v>
      </c>
      <c r="C2626" s="23" t="s">
        <v>2690</v>
      </c>
      <c r="D2626" s="23" t="s">
        <v>2691</v>
      </c>
      <c r="E2626" s="26"/>
      <c r="F2626" s="23" t="s">
        <v>2692</v>
      </c>
      <c r="G2626" s="26"/>
      <c r="H2626" s="23" t="s">
        <v>2693</v>
      </c>
      <c r="I2626" s="23" t="s">
        <v>2694</v>
      </c>
      <c r="J2626" s="23" t="s">
        <v>2695</v>
      </c>
      <c r="K2626" s="4"/>
      <c r="L2626" s="27"/>
      <c r="M2626" s="28"/>
      <c r="N2626" s="27"/>
      <c r="O2626" s="28"/>
      <c r="P2626" s="27"/>
      <c r="Q2626" s="51"/>
      <c r="R2626" s="67"/>
      <c r="S2626" s="67"/>
      <c r="T2626" s="67"/>
      <c r="U2626" s="67"/>
      <c r="V2626" s="67"/>
      <c r="W2626" s="67"/>
      <c r="X2626" s="67"/>
      <c r="Y2626" s="67"/>
      <c r="Z2626" s="67"/>
      <c r="AA2626" s="67"/>
      <c r="AB2626" s="67"/>
      <c r="AC2626" s="67"/>
      <c r="AD2626" s="67"/>
      <c r="AE2626" s="67"/>
      <c r="AF2626" s="67"/>
      <c r="AG2626" s="67"/>
      <c r="AH2626" s="67"/>
      <c r="AI2626" s="67"/>
      <c r="AK2626" s="67"/>
      <c r="AL2626" s="67"/>
      <c r="AM2626" s="67"/>
      <c r="AN2626" s="63" t="s">
        <v>5857</v>
      </c>
      <c r="AO2626" s="67"/>
      <c r="AP2626" s="67"/>
      <c r="AQ2626" s="67"/>
      <c r="AR2626" s="67"/>
      <c r="AS2626" s="67"/>
      <c r="AT2626" s="67"/>
      <c r="AU2626" s="67"/>
      <c r="AV2626" s="67"/>
      <c r="AW2626" s="67"/>
      <c r="AX2626" s="67"/>
      <c r="AY2626" s="67"/>
      <c r="AZ2626" s="37" t="str">
        <f>IFERROR(IF(COUNTA(H2626,I2626,J2626)=3,DATE(J2626,MATCH(I2626,{"Jan";"Feb";"Mar";"Apr";"May";"Jun";"Jul";"Aug";"Sep";"Oct";"Nov";"Dec"},0),H2626),""),"")</f>
        <v/>
      </c>
    </row>
    <row r="2627" spans="1:79" x14ac:dyDescent="0.25">
      <c r="A2627" s="51"/>
      <c r="B2627" s="90" t="str">
        <f ca="1">BA2627&amp;BB2627&amp;BC2627&amp;BD2627&amp;BE2627&amp;BF2627&amp;BG2627&amp;BH2627&amp;BI2627&amp;BJ2627&amp;BK2627&amp;BL2627&amp;BM2627</f>
        <v/>
      </c>
      <c r="C2627" s="91"/>
      <c r="D2627" s="91"/>
      <c r="E2627" s="91"/>
      <c r="F2627" s="91"/>
      <c r="G2627" s="91"/>
      <c r="H2627" s="91"/>
      <c r="I2627" s="91"/>
      <c r="J2627" s="91"/>
      <c r="K2627" s="91"/>
      <c r="L2627" s="91"/>
      <c r="M2627" s="91"/>
      <c r="N2627" s="91"/>
      <c r="O2627" s="91"/>
      <c r="P2627" s="91"/>
      <c r="Q2627" s="51"/>
      <c r="R2627" s="67"/>
      <c r="S2627" s="67"/>
      <c r="T2627" s="67"/>
      <c r="U2627" s="67"/>
      <c r="V2627" s="67"/>
      <c r="W2627" s="67"/>
      <c r="X2627" s="67"/>
      <c r="Y2627" s="67"/>
      <c r="Z2627" s="67"/>
      <c r="AA2627" s="67"/>
      <c r="AB2627" s="67"/>
      <c r="AC2627" s="67"/>
      <c r="AD2627" s="67"/>
      <c r="AE2627" s="67"/>
      <c r="AF2627" s="67"/>
      <c r="AG2627" s="67"/>
      <c r="AH2627" s="67"/>
      <c r="AI2627" s="67"/>
      <c r="AK2627" s="67"/>
      <c r="AL2627" s="67"/>
      <c r="AM2627" s="67"/>
      <c r="AN2627" s="63" t="s">
        <v>5858</v>
      </c>
      <c r="AO2627" s="67"/>
      <c r="AP2627" s="67"/>
      <c r="AQ2627" s="67"/>
      <c r="AR2627" s="67"/>
      <c r="AS2627" s="67"/>
      <c r="AT2627" s="67"/>
      <c r="AU2627" s="67"/>
      <c r="AV2627" s="67"/>
      <c r="AW2627" s="67"/>
      <c r="AX2627" s="67"/>
      <c r="AY2627" s="67"/>
      <c r="AZ2627" s="37" t="str">
        <f>IFERROR(IF(COUNTA(H2627,I2627,J2627)=3,DATE(J2627,MATCH(I2627,{"Jan";"Feb";"Mar";"Apr";"May";"Jun";"Jul";"Aug";"Sep";"Oct";"Nov";"Dec"},0),H2627),""),"")</f>
        <v/>
      </c>
      <c r="BA2627" s="37" t="str">
        <f>IF(AND(C2585="",H2625="",C2625&lt;&gt;""),"Please enter a complete visit or assessment date.  ","")</f>
        <v/>
      </c>
      <c r="BB2627" s="37" t="str">
        <f>IF(C2625="","",IF(AND(COUNTA(C2585,D2585,E2585)&gt;1,COUNTA(C2585,D2585,E2585)&lt;3),"Please enter a complete visit date.  ",IF(COUNTA(C2585,D2585,E2585)=0,"",IF(COUNTIF(AN$2:AN$7306,C2585&amp;D2585&amp;E2585)&gt;0,"","Enter a valid visit date.  "))))</f>
        <v/>
      </c>
      <c r="BC2627" s="37" t="str">
        <f>IF(AND(COUNTA(H2625,I2625,J2625)&gt;1,COUNTA(H2625,I2625,J2625)&lt;3),"Please enter a complete assessment date.  ",IF(COUNTA(H2625,I2625,J2625)=0,"",IF(COUNTIF(AN$2:AN$7306,H2625&amp;I2625&amp;J2625)&gt;0,"","Enter a valid assessment date.  ")))</f>
        <v/>
      </c>
      <c r="BD2627" s="37" t="str">
        <f t="shared" ref="BD2627" si="1281">IF(AND(C2625="",H2625&amp;I2625&amp;H2625&amp;J2625&lt;&gt;""),"Information on this lesion exists, but no evaluation result is entered.  ","")</f>
        <v/>
      </c>
      <c r="BE2627" s="37" t="str">
        <f ca="1">IF(C2625="","",IF(AZ2585="","",IF(AZ2585&gt;NOW(),"Visit date is in the future.  ","")))</f>
        <v/>
      </c>
      <c r="BF2627" s="37" t="str">
        <f t="shared" ref="BF2627" ca="1" si="1282">IF(AZ2625&lt;&gt;"",IF(AZ2625&gt;NOW(),"Assessment date is in the future.  ",""),"")</f>
        <v/>
      </c>
      <c r="BG2627" s="37" t="str">
        <f t="shared" ref="BG2627" si="1283">IF(AND(C2625&lt;&gt;"",F2625&lt;&gt;""),"The result cannot be provided if indicated as Not Done.  ","")</f>
        <v/>
      </c>
      <c r="BH2627" s="37" t="str">
        <f>IF(AZ2585="","",IF(AZ2585&lt;=AZ2579,"Visit date is not after visit or assessment dates in the prior visit.  ",""))</f>
        <v/>
      </c>
      <c r="BI2627" s="37" t="str">
        <f>IF(AZ2625&lt;&gt;"",IF(AZ2625&lt;=AZ2579,"Assessment date is not after visit or assessment dates in the prior visit.  ",""),"")</f>
        <v/>
      </c>
      <c r="BJ2627" s="37" t="str">
        <f>IF(AND(C2582="",OR(C2625&lt;&gt;"",F2625&lt;&gt;"")),"The Visit ID is missing.  ","")</f>
        <v/>
      </c>
      <c r="BK2627" s="37" t="str">
        <f>IF(AND(OR(C2625&lt;&gt;"",F2625&lt;&gt;""),C$55=""),"No V0 lesion information exists for this same lesion (if you are adding a NEW lesion, go to New Lesion section).  ","")</f>
        <v/>
      </c>
      <c r="BL2627" s="37" t="str">
        <f t="shared" ref="BL2627" si="1284">IF(AND(C2625&lt;&gt;"",D2625=""),"Select a Unit.  ","")</f>
        <v/>
      </c>
      <c r="BM2627" s="37" t="str">
        <f>IF(AND(C2625&lt;&gt;"",COUNTIF(AJ$2:AJ$21,C2582)&gt;1),"Visit ID already used.  ","")</f>
        <v/>
      </c>
      <c r="CA2627" s="37" t="str">
        <f ca="1">IF(BA2627&amp;BB2627&amp;BC2627&amp;BD2627&amp;BE2627&amp;BF2627&amp;BG2627&amp;BH2627&amp;BI2627&amp;BJ2627&amp;BK2627&amp;BL2627&amp;BM2627&amp;BN2627&amp;BO2627&amp;BP2627&amp;BQ2627&amp;BR2627&amp;BS2627&amp;BT2627&amp;BU2627&amp;BV2627&amp;BW2627&amp;BX2627&amp;BY2627&amp;BZ2627&lt;&gt;"","V17Issue","V17Clean")</f>
        <v>V17Clean</v>
      </c>
    </row>
    <row r="2628" spans="1:79" x14ac:dyDescent="0.25">
      <c r="A2628" s="51"/>
      <c r="B2628" s="91"/>
      <c r="C2628" s="91"/>
      <c r="D2628" s="91"/>
      <c r="E2628" s="91"/>
      <c r="F2628" s="91"/>
      <c r="G2628" s="91"/>
      <c r="H2628" s="91"/>
      <c r="I2628" s="91"/>
      <c r="J2628" s="91"/>
      <c r="K2628" s="91"/>
      <c r="L2628" s="91"/>
      <c r="M2628" s="91"/>
      <c r="N2628" s="91"/>
      <c r="O2628" s="91"/>
      <c r="P2628" s="91"/>
      <c r="Q2628" s="51"/>
      <c r="R2628" s="67"/>
      <c r="S2628" s="67"/>
      <c r="T2628" s="67"/>
      <c r="U2628" s="67"/>
      <c r="V2628" s="67"/>
      <c r="W2628" s="67"/>
      <c r="X2628" s="67"/>
      <c r="Y2628" s="67"/>
      <c r="Z2628" s="67"/>
      <c r="AA2628" s="67"/>
      <c r="AB2628" s="67"/>
      <c r="AC2628" s="67"/>
      <c r="AD2628" s="67"/>
      <c r="AE2628" s="67"/>
      <c r="AF2628" s="67"/>
      <c r="AG2628" s="67"/>
      <c r="AH2628" s="67"/>
      <c r="AI2628" s="67"/>
      <c r="AK2628" s="67"/>
      <c r="AL2628" s="67"/>
      <c r="AM2628" s="67"/>
      <c r="AN2628" s="63" t="s">
        <v>5859</v>
      </c>
      <c r="AO2628" s="67"/>
      <c r="AP2628" s="67"/>
      <c r="AQ2628" s="67"/>
      <c r="AR2628" s="67"/>
      <c r="AS2628" s="67"/>
      <c r="AT2628" s="67"/>
      <c r="AU2628" s="67"/>
      <c r="AV2628" s="67"/>
      <c r="AW2628" s="67"/>
      <c r="AX2628" s="67"/>
      <c r="AY2628" s="67"/>
      <c r="AZ2628" s="37" t="str">
        <f>IFERROR(IF(COUNTA(H2628,I2628,J2628)=3,DATE(J2628,MATCH(I2628,{"Jan";"Feb";"Mar";"Apr";"May";"Jun";"Jul";"Aug";"Sep";"Oct";"Nov";"Dec"},0),H2628),""),"")</f>
        <v/>
      </c>
    </row>
    <row r="2629" spans="1:79" x14ac:dyDescent="0.25">
      <c r="A2629" s="51"/>
      <c r="B2629" s="4"/>
      <c r="C2629" s="25"/>
      <c r="D2629" s="25"/>
      <c r="E2629" s="25"/>
      <c r="F2629" s="25"/>
      <c r="G2629" s="4"/>
      <c r="H2629" s="19" t="s">
        <v>92</v>
      </c>
      <c r="I2629" s="4"/>
      <c r="J2629" s="4"/>
      <c r="K2629" s="4"/>
      <c r="L2629" s="51"/>
      <c r="M2629" s="4"/>
      <c r="N2629" s="4"/>
      <c r="O2629" s="4"/>
      <c r="P2629" s="4"/>
      <c r="Q2629" s="51"/>
      <c r="R2629" s="67"/>
      <c r="S2629" s="67"/>
      <c r="T2629" s="67"/>
      <c r="U2629" s="67"/>
      <c r="V2629" s="67"/>
      <c r="W2629" s="67"/>
      <c r="X2629" s="67"/>
      <c r="Y2629" s="67"/>
      <c r="Z2629" s="67"/>
      <c r="AA2629" s="67"/>
      <c r="AB2629" s="67"/>
      <c r="AC2629" s="67"/>
      <c r="AD2629" s="67"/>
      <c r="AE2629" s="67"/>
      <c r="AF2629" s="67"/>
      <c r="AG2629" s="67"/>
      <c r="AH2629" s="67"/>
      <c r="AI2629" s="67"/>
      <c r="AK2629" s="67"/>
      <c r="AL2629" s="67"/>
      <c r="AM2629" s="67"/>
      <c r="AN2629" s="63" t="s">
        <v>5860</v>
      </c>
      <c r="AO2629" s="67"/>
      <c r="AP2629" s="67"/>
      <c r="AQ2629" s="67"/>
      <c r="AR2629" s="67"/>
      <c r="AS2629" s="67"/>
      <c r="AT2629" s="67"/>
      <c r="AU2629" s="67"/>
      <c r="AV2629" s="67"/>
      <c r="AW2629" s="67"/>
      <c r="AX2629" s="67"/>
      <c r="AY2629" s="67"/>
      <c r="AZ2629" s="37" t="str">
        <f>IFERROR(IF(COUNTA(H2629,I2629,J2629)=3,DATE(J2629,MATCH(I2629,{"Jan";"Feb";"Mar";"Apr";"May";"Jun";"Jul";"Aug";"Sep";"Oct";"Nov";"Dec"},0),H2629),""),"")</f>
        <v/>
      </c>
    </row>
    <row r="2630" spans="1:79" x14ac:dyDescent="0.25">
      <c r="A2630" s="51"/>
      <c r="B2630" s="4"/>
      <c r="C2630" s="25" t="s">
        <v>35</v>
      </c>
      <c r="D2630" s="25" t="s">
        <v>36</v>
      </c>
      <c r="E2630" s="25"/>
      <c r="F2630" s="25" t="s">
        <v>315</v>
      </c>
      <c r="G2630" s="4"/>
      <c r="H2630" s="25" t="s">
        <v>47</v>
      </c>
      <c r="I2630" s="25" t="s">
        <v>48</v>
      </c>
      <c r="J2630" s="25" t="s">
        <v>49</v>
      </c>
      <c r="K2630" s="4"/>
      <c r="L2630" s="51"/>
      <c r="M2630" s="4"/>
      <c r="N2630" s="4"/>
      <c r="O2630" s="4"/>
      <c r="P2630" s="4"/>
      <c r="Q2630" s="51"/>
      <c r="R2630" s="67"/>
      <c r="S2630" s="67"/>
      <c r="T2630" s="67"/>
      <c r="U2630" s="67"/>
      <c r="V2630" s="67"/>
      <c r="W2630" s="67"/>
      <c r="X2630" s="67"/>
      <c r="Y2630" s="67"/>
      <c r="Z2630" s="67"/>
      <c r="AA2630" s="67"/>
      <c r="AB2630" s="67"/>
      <c r="AC2630" s="67"/>
      <c r="AD2630" s="67"/>
      <c r="AE2630" s="67"/>
      <c r="AF2630" s="67"/>
      <c r="AG2630" s="67"/>
      <c r="AH2630" s="67"/>
      <c r="AI2630" s="67"/>
      <c r="AK2630" s="67"/>
      <c r="AL2630" s="67"/>
      <c r="AM2630" s="67"/>
      <c r="AN2630" s="63" t="s">
        <v>5861</v>
      </c>
      <c r="AO2630" s="67"/>
      <c r="AP2630" s="67"/>
      <c r="AQ2630" s="67"/>
      <c r="AR2630" s="67"/>
      <c r="AS2630" s="67"/>
      <c r="AT2630" s="67"/>
      <c r="AU2630" s="67"/>
      <c r="AV2630" s="67"/>
      <c r="AW2630" s="67"/>
      <c r="AX2630" s="67"/>
      <c r="AY2630" s="67"/>
      <c r="AZ2630" s="37" t="str">
        <f>IFERROR(IF(COUNTA(H2630,I2630,J2630)=3,DATE(J2630,MATCH(I2630,{"Jan";"Feb";"Mar";"Apr";"May";"Jun";"Jul";"Aug";"Sep";"Oct";"Nov";"Dec"},0),H2630),""),"")</f>
        <v/>
      </c>
    </row>
    <row r="2631" spans="1:79" x14ac:dyDescent="0.25">
      <c r="A2631" s="51"/>
      <c r="B2631" s="34" t="str">
        <f xml:space="preserve"> C2582&amp;"  Target Lesion (T8)"</f>
        <v>V17  Target Lesion (T8)</v>
      </c>
      <c r="C2631" s="16"/>
      <c r="D2631" s="15" t="s">
        <v>9</v>
      </c>
      <c r="E2631" s="4"/>
      <c r="F2631" s="17"/>
      <c r="G2631" s="4"/>
      <c r="H2631" s="32"/>
      <c r="I2631" s="32"/>
      <c r="J2631" s="32"/>
      <c r="K2631" s="4"/>
      <c r="L2631" s="51"/>
      <c r="M2631" s="51"/>
      <c r="N2631" s="51"/>
      <c r="O2631" s="51"/>
      <c r="P2631" s="51"/>
      <c r="Q2631" s="51"/>
      <c r="R2631" s="67"/>
      <c r="S2631" s="67"/>
      <c r="T2631" s="67"/>
      <c r="U2631" s="67"/>
      <c r="V2631" s="67"/>
      <c r="W2631" s="67"/>
      <c r="X2631" s="67"/>
      <c r="Y2631" s="67"/>
      <c r="Z2631" s="67"/>
      <c r="AA2631" s="67"/>
      <c r="AB2631" s="67"/>
      <c r="AC2631" s="67"/>
      <c r="AD2631" s="67"/>
      <c r="AE2631" s="67"/>
      <c r="AF2631" s="67"/>
      <c r="AG2631" s="67"/>
      <c r="AH2631" s="67"/>
      <c r="AI2631" s="67"/>
      <c r="AK2631" s="67"/>
      <c r="AL2631" s="67"/>
      <c r="AM2631" s="67"/>
      <c r="AN2631" s="63" t="s">
        <v>5862</v>
      </c>
      <c r="AO2631" s="67"/>
      <c r="AP2631" s="67"/>
      <c r="AQ2631" s="67"/>
      <c r="AR2631" s="67"/>
      <c r="AS2631" s="67"/>
      <c r="AT2631" s="67"/>
      <c r="AU2631" s="67"/>
      <c r="AV2631" s="67"/>
      <c r="AW2631" s="67"/>
      <c r="AX2631" s="67"/>
      <c r="AY2631" s="67"/>
      <c r="AZ2631" s="37" t="str">
        <f>IFERROR(IF(COUNTA(H2631,I2631,J2631)=3,DATE(J2631,MATCH(I2631,{"Jan";"Feb";"Mar";"Apr";"May";"Jun";"Jul";"Aug";"Sep";"Oct";"Nov";"Dec"},0),H2631),""),"")</f>
        <v/>
      </c>
    </row>
    <row r="2632" spans="1:79" x14ac:dyDescent="0.25">
      <c r="A2632" s="51"/>
      <c r="B2632" s="23" t="s">
        <v>2696</v>
      </c>
      <c r="C2632" s="23" t="s">
        <v>2697</v>
      </c>
      <c r="D2632" s="23" t="s">
        <v>2698</v>
      </c>
      <c r="E2632" s="26"/>
      <c r="F2632" s="23" t="s">
        <v>2699</v>
      </c>
      <c r="G2632" s="26"/>
      <c r="H2632" s="23" t="s">
        <v>2700</v>
      </c>
      <c r="I2632" s="23" t="s">
        <v>2701</v>
      </c>
      <c r="J2632" s="23" t="s">
        <v>2702</v>
      </c>
      <c r="K2632" s="4"/>
      <c r="L2632" s="27"/>
      <c r="M2632" s="28"/>
      <c r="N2632" s="27"/>
      <c r="O2632" s="28"/>
      <c r="P2632" s="27"/>
      <c r="Q2632" s="51"/>
      <c r="R2632" s="67"/>
      <c r="S2632" s="67"/>
      <c r="T2632" s="67"/>
      <c r="U2632" s="67"/>
      <c r="V2632" s="67"/>
      <c r="W2632" s="67"/>
      <c r="X2632" s="67"/>
      <c r="Y2632" s="67"/>
      <c r="Z2632" s="67"/>
      <c r="AA2632" s="67"/>
      <c r="AB2632" s="67"/>
      <c r="AC2632" s="67"/>
      <c r="AD2632" s="67"/>
      <c r="AE2632" s="67"/>
      <c r="AF2632" s="67"/>
      <c r="AG2632" s="67"/>
      <c r="AH2632" s="67"/>
      <c r="AI2632" s="67"/>
      <c r="AK2632" s="67"/>
      <c r="AL2632" s="67"/>
      <c r="AM2632" s="67"/>
      <c r="AN2632" s="63" t="s">
        <v>5863</v>
      </c>
      <c r="AO2632" s="67"/>
      <c r="AP2632" s="67"/>
      <c r="AQ2632" s="67"/>
      <c r="AR2632" s="67"/>
      <c r="AS2632" s="67"/>
      <c r="AT2632" s="67"/>
      <c r="AU2632" s="67"/>
      <c r="AV2632" s="67"/>
      <c r="AW2632" s="67"/>
      <c r="AX2632" s="67"/>
      <c r="AY2632" s="67"/>
      <c r="AZ2632" s="37" t="str">
        <f>IFERROR(IF(COUNTA(H2632,I2632,J2632)=3,DATE(J2632,MATCH(I2632,{"Jan";"Feb";"Mar";"Apr";"May";"Jun";"Jul";"Aug";"Sep";"Oct";"Nov";"Dec"},0),H2632),""),"")</f>
        <v/>
      </c>
    </row>
    <row r="2633" spans="1:79" x14ac:dyDescent="0.25">
      <c r="A2633" s="51"/>
      <c r="B2633" s="90" t="str">
        <f ca="1">BA2633&amp;BB2633&amp;BC2633&amp;BD2633&amp;BE2633&amp;BF2633&amp;BG2633&amp;BH2633&amp;BI2633&amp;BJ2633&amp;BK2633&amp;BL2633&amp;BM2633</f>
        <v/>
      </c>
      <c r="C2633" s="91"/>
      <c r="D2633" s="91"/>
      <c r="E2633" s="91"/>
      <c r="F2633" s="91"/>
      <c r="G2633" s="91"/>
      <c r="H2633" s="91"/>
      <c r="I2633" s="91"/>
      <c r="J2633" s="91"/>
      <c r="K2633" s="91"/>
      <c r="L2633" s="91"/>
      <c r="M2633" s="91"/>
      <c r="N2633" s="91"/>
      <c r="O2633" s="91"/>
      <c r="P2633" s="91"/>
      <c r="Q2633" s="51"/>
      <c r="R2633" s="67"/>
      <c r="S2633" s="67"/>
      <c r="T2633" s="67"/>
      <c r="U2633" s="67"/>
      <c r="V2633" s="67"/>
      <c r="W2633" s="67"/>
      <c r="X2633" s="67"/>
      <c r="Y2633" s="67"/>
      <c r="Z2633" s="67"/>
      <c r="AA2633" s="67"/>
      <c r="AB2633" s="67"/>
      <c r="AC2633" s="67"/>
      <c r="AD2633" s="67"/>
      <c r="AE2633" s="67"/>
      <c r="AF2633" s="67"/>
      <c r="AG2633" s="67"/>
      <c r="AH2633" s="67"/>
      <c r="AI2633" s="67"/>
      <c r="AK2633" s="67"/>
      <c r="AL2633" s="67"/>
      <c r="AM2633" s="67"/>
      <c r="AN2633" s="63" t="s">
        <v>5864</v>
      </c>
      <c r="AO2633" s="67"/>
      <c r="AP2633" s="67"/>
      <c r="AQ2633" s="67"/>
      <c r="AR2633" s="67"/>
      <c r="AS2633" s="67"/>
      <c r="AT2633" s="67"/>
      <c r="AU2633" s="67"/>
      <c r="AV2633" s="67"/>
      <c r="AW2633" s="67"/>
      <c r="AX2633" s="67"/>
      <c r="AY2633" s="67"/>
      <c r="AZ2633" s="37" t="str">
        <f>IFERROR(IF(COUNTA(H2633,I2633,J2633)=3,DATE(J2633,MATCH(I2633,{"Jan";"Feb";"Mar";"Apr";"May";"Jun";"Jul";"Aug";"Sep";"Oct";"Nov";"Dec"},0),H2633),""),"")</f>
        <v/>
      </c>
      <c r="BA2633" s="37" t="str">
        <f>IF(AND(C2585="",H2631="",C2631&lt;&gt;""),"Please enter a complete visit or assessment date.  ","")</f>
        <v/>
      </c>
      <c r="BB2633" s="37" t="str">
        <f>IF(C2631="","",IF(AND(COUNTA(C2585,D2585,E2585)&gt;1,COUNTA(C2585,D2585,E2585)&lt;3),"Please enter a complete visit date.  ",IF(COUNTA(C2585,D2585,E2585)=0,"",IF(COUNTIF(AN$2:AN$7306,C2585&amp;D2585&amp;E2585)&gt;0,"","Enter a valid visit date.  "))))</f>
        <v/>
      </c>
      <c r="BC2633" s="37" t="str">
        <f>IF(AND(COUNTA(H2631,I2631,J2631)&gt;1,COUNTA(H2631,I2631,J2631)&lt;3),"Please enter a complete assessment date.  ",IF(COUNTA(H2631,I2631,J2631)=0,"",IF(COUNTIF(AN$2:AN$7306,H2631&amp;I2631&amp;J2631)&gt;0,"","Enter a valid assessment date.  ")))</f>
        <v/>
      </c>
      <c r="BD2633" s="37" t="str">
        <f t="shared" ref="BD2633" si="1285">IF(AND(C2631="",H2631&amp;I2631&amp;H2631&amp;J2631&lt;&gt;""),"Information on this lesion exists, but no evaluation result is entered.  ","")</f>
        <v/>
      </c>
      <c r="BE2633" s="37" t="str">
        <f ca="1">IF(C2631="","",IF(AZ2585="","",IF(AZ2585&gt;NOW(),"Visit date is in the future.  ","")))</f>
        <v/>
      </c>
      <c r="BF2633" s="37" t="str">
        <f t="shared" ref="BF2633" ca="1" si="1286">IF(AZ2631&lt;&gt;"",IF(AZ2631&gt;NOW(),"Assessment date is in the future.  ",""),"")</f>
        <v/>
      </c>
      <c r="BG2633" s="37" t="str">
        <f t="shared" ref="BG2633" si="1287">IF(AND(C2631&lt;&gt;"",F2631&lt;&gt;""),"The result cannot be provided if indicated as Not Done.  ","")</f>
        <v/>
      </c>
      <c r="BH2633" s="37" t="str">
        <f>IF(AZ2585="","",IF(AZ2585&lt;=AZ2579,"Visit date is not after visit or assessment dates in the prior visit.  ",""))</f>
        <v/>
      </c>
      <c r="BI2633" s="37" t="str">
        <f>IF(AZ2631&lt;&gt;"",IF(AZ2631&lt;=AZ2579,"Assessment date is not after visit or assessment dates in the prior visit.  ",""),"")</f>
        <v/>
      </c>
      <c r="BJ2633" s="37" t="str">
        <f>IF(AND(C2582="",OR(C2631&lt;&gt;"",F2631&lt;&gt;"")),"The Visit ID is missing.  ","")</f>
        <v/>
      </c>
      <c r="BK2633" s="37" t="str">
        <f>IF(AND(OR(C2631&lt;&gt;"",F2631&lt;&gt;""),C$61=""),"No V0 lesion information exists for this same lesion (if you are adding a NEW lesion, go to New Lesion section).  ","")</f>
        <v/>
      </c>
      <c r="BL2633" s="37" t="str">
        <f t="shared" ref="BL2633" si="1288">IF(AND(C2631&lt;&gt;"",D2631=""),"Select a Unit.  ","")</f>
        <v/>
      </c>
      <c r="BM2633" s="37" t="str">
        <f>IF(AND(C2631&lt;&gt;"",COUNTIF(AJ$2:AJ$21,C2582)&gt;1),"Visit ID already used.  ","")</f>
        <v/>
      </c>
      <c r="CA2633" s="37" t="str">
        <f ca="1">IF(BA2633&amp;BB2633&amp;BC2633&amp;BD2633&amp;BE2633&amp;BF2633&amp;BG2633&amp;BH2633&amp;BI2633&amp;BJ2633&amp;BK2633&amp;BL2633&amp;BM2633&amp;BN2633&amp;BO2633&amp;BP2633&amp;BQ2633&amp;BR2633&amp;BS2633&amp;BT2633&amp;BU2633&amp;BV2533&amp;BW2633&amp;BX2633&amp;BY2633&amp;BZ2633&lt;&gt;"","V17Issue","V17Clean")</f>
        <v>V17Clean</v>
      </c>
    </row>
    <row r="2634" spans="1:79" x14ac:dyDescent="0.25">
      <c r="A2634" s="51"/>
      <c r="B2634" s="91"/>
      <c r="C2634" s="91"/>
      <c r="D2634" s="91"/>
      <c r="E2634" s="91"/>
      <c r="F2634" s="91"/>
      <c r="G2634" s="91"/>
      <c r="H2634" s="91"/>
      <c r="I2634" s="91"/>
      <c r="J2634" s="91"/>
      <c r="K2634" s="91"/>
      <c r="L2634" s="91"/>
      <c r="M2634" s="91"/>
      <c r="N2634" s="91"/>
      <c r="O2634" s="91"/>
      <c r="P2634" s="91"/>
      <c r="Q2634" s="51"/>
      <c r="R2634" s="67"/>
      <c r="S2634" s="67"/>
      <c r="T2634" s="67"/>
      <c r="U2634" s="67"/>
      <c r="V2634" s="67"/>
      <c r="W2634" s="67"/>
      <c r="X2634" s="67"/>
      <c r="Y2634" s="67"/>
      <c r="Z2634" s="67"/>
      <c r="AA2634" s="67"/>
      <c r="AB2634" s="67"/>
      <c r="AC2634" s="67"/>
      <c r="AD2634" s="67"/>
      <c r="AE2634" s="67"/>
      <c r="AF2634" s="67"/>
      <c r="AG2634" s="67"/>
      <c r="AH2634" s="67"/>
      <c r="AI2634" s="67"/>
      <c r="AK2634" s="67"/>
      <c r="AL2634" s="67"/>
      <c r="AM2634" s="67"/>
      <c r="AN2634" s="63" t="s">
        <v>5865</v>
      </c>
      <c r="AO2634" s="67"/>
      <c r="AP2634" s="67"/>
      <c r="AQ2634" s="67"/>
      <c r="AR2634" s="67"/>
      <c r="AS2634" s="67"/>
      <c r="AT2634" s="67"/>
      <c r="AU2634" s="67"/>
      <c r="AV2634" s="67"/>
      <c r="AW2634" s="67"/>
      <c r="AX2634" s="67"/>
      <c r="AY2634" s="67"/>
      <c r="AZ2634" s="37" t="str">
        <f>IFERROR(IF(COUNTA(H2634,I2634,J2634)=3,DATE(J2634,MATCH(I2634,{"Jan";"Feb";"Mar";"Apr";"May";"Jun";"Jul";"Aug";"Sep";"Oct";"Nov";"Dec"},0),H2634),""),"")</f>
        <v/>
      </c>
    </row>
    <row r="2635" spans="1:79" x14ac:dyDescent="0.25">
      <c r="A2635" s="51"/>
      <c r="B2635" s="4"/>
      <c r="C2635" s="25"/>
      <c r="D2635" s="25"/>
      <c r="E2635" s="25"/>
      <c r="F2635" s="25"/>
      <c r="G2635" s="4"/>
      <c r="H2635" s="19" t="s">
        <v>92</v>
      </c>
      <c r="I2635" s="4"/>
      <c r="J2635" s="4"/>
      <c r="K2635" s="4"/>
      <c r="L2635" s="51"/>
      <c r="M2635" s="4"/>
      <c r="N2635" s="4"/>
      <c r="O2635" s="4"/>
      <c r="P2635" s="4"/>
      <c r="Q2635" s="51"/>
      <c r="R2635" s="67"/>
      <c r="S2635" s="67"/>
      <c r="T2635" s="67"/>
      <c r="U2635" s="67"/>
      <c r="V2635" s="67"/>
      <c r="W2635" s="67"/>
      <c r="X2635" s="67"/>
      <c r="Y2635" s="67"/>
      <c r="Z2635" s="67"/>
      <c r="AA2635" s="67"/>
      <c r="AB2635" s="67"/>
      <c r="AC2635" s="67"/>
      <c r="AD2635" s="67"/>
      <c r="AE2635" s="67"/>
      <c r="AF2635" s="67"/>
      <c r="AG2635" s="67"/>
      <c r="AH2635" s="67"/>
      <c r="AI2635" s="67"/>
      <c r="AK2635" s="67"/>
      <c r="AL2635" s="67"/>
      <c r="AM2635" s="67"/>
      <c r="AN2635" s="63" t="s">
        <v>5866</v>
      </c>
      <c r="AO2635" s="67"/>
      <c r="AP2635" s="67"/>
      <c r="AQ2635" s="67"/>
      <c r="AR2635" s="67"/>
      <c r="AS2635" s="67"/>
      <c r="AT2635" s="67"/>
      <c r="AU2635" s="67"/>
      <c r="AV2635" s="67"/>
      <c r="AW2635" s="67"/>
      <c r="AX2635" s="67"/>
      <c r="AY2635" s="67"/>
      <c r="AZ2635" s="37" t="str">
        <f>IFERROR(IF(COUNTA(H2635,I2635,J2635)=3,DATE(J2635,MATCH(I2635,{"Jan";"Feb";"Mar";"Apr";"May";"Jun";"Jul";"Aug";"Sep";"Oct";"Nov";"Dec"},0),H2635),""),"")</f>
        <v/>
      </c>
    </row>
    <row r="2636" spans="1:79" x14ac:dyDescent="0.25">
      <c r="A2636" s="51"/>
      <c r="B2636" s="4"/>
      <c r="C2636" s="25" t="s">
        <v>35</v>
      </c>
      <c r="D2636" s="25" t="s">
        <v>36</v>
      </c>
      <c r="E2636" s="25"/>
      <c r="F2636" s="25" t="s">
        <v>315</v>
      </c>
      <c r="G2636" s="4"/>
      <c r="H2636" s="25" t="s">
        <v>47</v>
      </c>
      <c r="I2636" s="25" t="s">
        <v>48</v>
      </c>
      <c r="J2636" s="25" t="s">
        <v>49</v>
      </c>
      <c r="K2636" s="4"/>
      <c r="L2636" s="51"/>
      <c r="M2636" s="4"/>
      <c r="N2636" s="4"/>
      <c r="O2636" s="4"/>
      <c r="P2636" s="4"/>
      <c r="Q2636" s="51"/>
      <c r="R2636" s="67"/>
      <c r="S2636" s="67"/>
      <c r="T2636" s="67"/>
      <c r="U2636" s="67"/>
      <c r="V2636" s="67"/>
      <c r="W2636" s="67"/>
      <c r="X2636" s="67"/>
      <c r="Y2636" s="67"/>
      <c r="Z2636" s="67"/>
      <c r="AA2636" s="67"/>
      <c r="AB2636" s="67"/>
      <c r="AC2636" s="67"/>
      <c r="AD2636" s="67"/>
      <c r="AE2636" s="67"/>
      <c r="AF2636" s="67"/>
      <c r="AG2636" s="67"/>
      <c r="AH2636" s="67"/>
      <c r="AI2636" s="67"/>
      <c r="AK2636" s="67"/>
      <c r="AL2636" s="67"/>
      <c r="AM2636" s="67"/>
      <c r="AN2636" s="63" t="s">
        <v>5867</v>
      </c>
      <c r="AO2636" s="67"/>
      <c r="AP2636" s="67"/>
      <c r="AQ2636" s="67"/>
      <c r="AR2636" s="67"/>
      <c r="AS2636" s="67"/>
      <c r="AT2636" s="67"/>
      <c r="AU2636" s="67"/>
      <c r="AV2636" s="67"/>
      <c r="AW2636" s="67"/>
      <c r="AX2636" s="67"/>
      <c r="AY2636" s="67"/>
      <c r="AZ2636" s="37" t="str">
        <f>IFERROR(IF(COUNTA(H2636,I2636,J2636)=3,DATE(J2636,MATCH(I2636,{"Jan";"Feb";"Mar";"Apr";"May";"Jun";"Jul";"Aug";"Sep";"Oct";"Nov";"Dec"},0),H2636),""),"")</f>
        <v/>
      </c>
    </row>
    <row r="2637" spans="1:79" x14ac:dyDescent="0.25">
      <c r="A2637" s="51"/>
      <c r="B2637" s="34" t="str">
        <f xml:space="preserve"> C2582&amp;"  Target Lesion (T9)"</f>
        <v>V17  Target Lesion (T9)</v>
      </c>
      <c r="C2637" s="16"/>
      <c r="D2637" s="15" t="s">
        <v>9</v>
      </c>
      <c r="E2637" s="4"/>
      <c r="F2637" s="17"/>
      <c r="G2637" s="4"/>
      <c r="H2637" s="32"/>
      <c r="I2637" s="32"/>
      <c r="J2637" s="32"/>
      <c r="K2637" s="4"/>
      <c r="L2637" s="51"/>
      <c r="M2637" s="51"/>
      <c r="N2637" s="51"/>
      <c r="O2637" s="51"/>
      <c r="P2637" s="51"/>
      <c r="Q2637" s="51"/>
      <c r="R2637" s="67"/>
      <c r="S2637" s="67"/>
      <c r="T2637" s="67"/>
      <c r="U2637" s="67"/>
      <c r="V2637" s="67"/>
      <c r="W2637" s="67"/>
      <c r="X2637" s="67"/>
      <c r="Y2637" s="67"/>
      <c r="Z2637" s="67"/>
      <c r="AA2637" s="67"/>
      <c r="AB2637" s="67"/>
      <c r="AC2637" s="67"/>
      <c r="AD2637" s="67"/>
      <c r="AE2637" s="67"/>
      <c r="AF2637" s="67"/>
      <c r="AG2637" s="67"/>
      <c r="AH2637" s="67"/>
      <c r="AI2637" s="67"/>
      <c r="AK2637" s="67"/>
      <c r="AL2637" s="67"/>
      <c r="AM2637" s="67"/>
      <c r="AN2637" s="63" t="s">
        <v>5868</v>
      </c>
      <c r="AO2637" s="67"/>
      <c r="AP2637" s="67"/>
      <c r="AQ2637" s="67"/>
      <c r="AR2637" s="67"/>
      <c r="AS2637" s="67"/>
      <c r="AT2637" s="67"/>
      <c r="AU2637" s="67"/>
      <c r="AV2637" s="67"/>
      <c r="AW2637" s="67"/>
      <c r="AX2637" s="67"/>
      <c r="AY2637" s="67"/>
      <c r="AZ2637" s="37" t="str">
        <f>IFERROR(IF(COUNTA(H2637,I2637,J2637)=3,DATE(J2637,MATCH(I2637,{"Jan";"Feb";"Mar";"Apr";"May";"Jun";"Jul";"Aug";"Sep";"Oct";"Nov";"Dec"},0),H2637),""),"")</f>
        <v/>
      </c>
    </row>
    <row r="2638" spans="1:79" x14ac:dyDescent="0.25">
      <c r="A2638" s="51"/>
      <c r="B2638" s="23" t="s">
        <v>2703</v>
      </c>
      <c r="C2638" s="23" t="s">
        <v>2704</v>
      </c>
      <c r="D2638" s="23" t="s">
        <v>2705</v>
      </c>
      <c r="E2638" s="26"/>
      <c r="F2638" s="23" t="s">
        <v>2706</v>
      </c>
      <c r="G2638" s="26"/>
      <c r="H2638" s="23" t="s">
        <v>2707</v>
      </c>
      <c r="I2638" s="23" t="s">
        <v>2708</v>
      </c>
      <c r="J2638" s="23" t="s">
        <v>2709</v>
      </c>
      <c r="K2638" s="4"/>
      <c r="L2638" s="27"/>
      <c r="M2638" s="28"/>
      <c r="N2638" s="27"/>
      <c r="O2638" s="28"/>
      <c r="P2638" s="27"/>
      <c r="Q2638" s="51"/>
      <c r="R2638" s="67"/>
      <c r="S2638" s="67"/>
      <c r="T2638" s="67"/>
      <c r="U2638" s="67"/>
      <c r="V2638" s="67"/>
      <c r="W2638" s="67"/>
      <c r="X2638" s="67"/>
      <c r="Y2638" s="67"/>
      <c r="Z2638" s="67"/>
      <c r="AA2638" s="67"/>
      <c r="AB2638" s="67"/>
      <c r="AC2638" s="67"/>
      <c r="AD2638" s="67"/>
      <c r="AE2638" s="67"/>
      <c r="AF2638" s="67"/>
      <c r="AG2638" s="67"/>
      <c r="AH2638" s="67"/>
      <c r="AI2638" s="67"/>
      <c r="AK2638" s="67"/>
      <c r="AL2638" s="67"/>
      <c r="AM2638" s="67"/>
      <c r="AN2638" s="63" t="s">
        <v>5869</v>
      </c>
      <c r="AO2638" s="67"/>
      <c r="AP2638" s="67"/>
      <c r="AQ2638" s="67"/>
      <c r="AR2638" s="67"/>
      <c r="AS2638" s="67"/>
      <c r="AT2638" s="67"/>
      <c r="AU2638" s="67"/>
      <c r="AV2638" s="67"/>
      <c r="AW2638" s="67"/>
      <c r="AX2638" s="67"/>
      <c r="AY2638" s="67"/>
      <c r="AZ2638" s="37" t="str">
        <f>IFERROR(IF(COUNTA(H2638,I2638,J2638)=3,DATE(J2638,MATCH(I2638,{"Jan";"Feb";"Mar";"Apr";"May";"Jun";"Jul";"Aug";"Sep";"Oct";"Nov";"Dec"},0),H2638),""),"")</f>
        <v/>
      </c>
    </row>
    <row r="2639" spans="1:79" x14ac:dyDescent="0.25">
      <c r="A2639" s="51"/>
      <c r="B2639" s="90" t="str">
        <f ca="1">BA2639&amp;BB2639&amp;BC2639&amp;BD2639&amp;BE2639&amp;BF2639&amp;BG2639&amp;BH2639&amp;BI2639&amp;BJ2639&amp;BK2639&amp;BL2639&amp;BM2639</f>
        <v/>
      </c>
      <c r="C2639" s="91"/>
      <c r="D2639" s="91"/>
      <c r="E2639" s="91"/>
      <c r="F2639" s="91"/>
      <c r="G2639" s="91"/>
      <c r="H2639" s="91"/>
      <c r="I2639" s="91"/>
      <c r="J2639" s="91"/>
      <c r="K2639" s="91"/>
      <c r="L2639" s="91"/>
      <c r="M2639" s="91"/>
      <c r="N2639" s="91"/>
      <c r="O2639" s="91"/>
      <c r="P2639" s="91"/>
      <c r="Q2639" s="51"/>
      <c r="R2639" s="67"/>
      <c r="S2639" s="67"/>
      <c r="T2639" s="67"/>
      <c r="U2639" s="67"/>
      <c r="V2639" s="67"/>
      <c r="W2639" s="67"/>
      <c r="X2639" s="67"/>
      <c r="Y2639" s="67"/>
      <c r="Z2639" s="67"/>
      <c r="AA2639" s="67"/>
      <c r="AB2639" s="67"/>
      <c r="AC2639" s="67"/>
      <c r="AD2639" s="67"/>
      <c r="AE2639" s="67"/>
      <c r="AF2639" s="67"/>
      <c r="AG2639" s="67"/>
      <c r="AH2639" s="67"/>
      <c r="AI2639" s="67"/>
      <c r="AK2639" s="67"/>
      <c r="AL2639" s="67"/>
      <c r="AM2639" s="67"/>
      <c r="AN2639" s="63" t="s">
        <v>5870</v>
      </c>
      <c r="AO2639" s="67"/>
      <c r="AP2639" s="67"/>
      <c r="AQ2639" s="67"/>
      <c r="AR2639" s="67"/>
      <c r="AS2639" s="67"/>
      <c r="AT2639" s="67"/>
      <c r="AU2639" s="67"/>
      <c r="AV2639" s="67"/>
      <c r="AW2639" s="67"/>
      <c r="AX2639" s="67"/>
      <c r="AY2639" s="67"/>
      <c r="AZ2639" s="37" t="str">
        <f>IFERROR(IF(COUNTA(H2639,I2639,J2639)=3,DATE(J2639,MATCH(I2639,{"Jan";"Feb";"Mar";"Apr";"May";"Jun";"Jul";"Aug";"Sep";"Oct";"Nov";"Dec"},0),H2639),""),"")</f>
        <v/>
      </c>
      <c r="BA2639" s="37" t="str">
        <f>IF(AND(C2585="",H2637="",C2637&lt;&gt;""),"Please enter a complete visit or assessment date.  ","")</f>
        <v/>
      </c>
      <c r="BB2639" s="37" t="str">
        <f>IF(C2637="","",IF(AND(COUNTA(C2585,D2585,E2585)&gt;1,COUNTA(C2585,D2585,E2585)&lt;3),"Please enter a complete visit date.  ",IF(COUNTA(C2585,D2585,E2585)=0,"",IF(COUNTIF(AN$2:AN$7306,C2585&amp;D2585&amp;E2585)&gt;0,"","Enter a valid visit date.  "))))</f>
        <v/>
      </c>
      <c r="BC2639" s="37" t="str">
        <f>IF(AND(COUNTA(H2637,I2637,J2637)&gt;1,COUNTA(H2637,I2637,J2637)&lt;3),"Please enter a complete assessment date.  ",IF(COUNTA(H2637,I2637,J2637)=0,"",IF(COUNTIF(AN$2:AN$7306,H2637&amp;I2637&amp;J2637)&gt;0,"","Enter a valid assessment date.  ")))</f>
        <v/>
      </c>
      <c r="BD2639" s="37" t="str">
        <f t="shared" ref="BD2639" si="1289">IF(AND(C2637="",H2637&amp;I2637&amp;H2637&amp;J2637&lt;&gt;""),"Information on this lesion exists, but no evaluation result is entered.  ","")</f>
        <v/>
      </c>
      <c r="BE2639" s="37" t="str">
        <f ca="1">IF(C2637="","",IF(AZ2585="","",IF(AZ2585&gt;NOW(),"Visit date is in the future.  ","")))</f>
        <v/>
      </c>
      <c r="BF2639" s="37" t="str">
        <f t="shared" ref="BF2639" ca="1" si="1290">IF(AZ2637&lt;&gt;"",IF(AZ2637&gt;NOW(),"Assessment date is in the future.  ",""),"")</f>
        <v/>
      </c>
      <c r="BG2639" s="37" t="str">
        <f t="shared" ref="BG2639" si="1291">IF(AND(C2637&lt;&gt;"",F2637&lt;&gt;""),"The result cannot be provided if indicated as Not Done.  ","")</f>
        <v/>
      </c>
      <c r="BH2639" s="37" t="str">
        <f>IF(AZ2585="","",IF(AZ2585&lt;=AZ2579,"Visit date is not after visit or assessment dates in the prior visit.  ",""))</f>
        <v/>
      </c>
      <c r="BI2639" s="37" t="str">
        <f>IF(AZ2637&lt;&gt;"",IF(AZ2637&lt;=AZ2579,"Assessment date is not after visit or assessment dates in the prior visit.  ",""),"")</f>
        <v/>
      </c>
      <c r="BJ2639" s="37" t="str">
        <f>IF(AND(C2582="",OR(C2637&lt;&gt;"",F2637&lt;&gt;"")),"The Visit ID is missing.  ","")</f>
        <v/>
      </c>
      <c r="BK2639" s="37" t="str">
        <f>IF(AND(OR(C2637&lt;&gt;"",F2637&lt;&gt;""),C$67=""),"No V0 lesion information exists for this same lesion (if you are adding a NEW lesion, go to New Lesion section).  ","")</f>
        <v/>
      </c>
      <c r="BL2639" s="37" t="str">
        <f t="shared" ref="BL2639" si="1292">IF(AND(C2637&lt;&gt;"",D2637=""),"Select a Unit.  ","")</f>
        <v/>
      </c>
      <c r="BM2639" s="37" t="str">
        <f>IF(AND(C2637&lt;&gt;"",COUNTIF(AJ$2:AJ$21,C2582)&gt;1),"Visit ID already used.  ","")</f>
        <v/>
      </c>
      <c r="CA2639" s="37" t="str">
        <f ca="1">IF(BA2639&amp;BB2639&amp;BC2639&amp;BD2639&amp;BE2639&amp;BF2639&amp;BG2639&amp;BH2639&amp;BI2639&amp;BJ2639&amp;BK2639&amp;BL2639&amp;BM2639&amp;BN2639&amp;BO2639&amp;BP2639&amp;BQ2639&amp;BR2639&amp;BS2639&amp;BT2639&amp;BU2639&amp;BV2539&amp;BW2639&amp;BX2639&amp;BY2639&amp;BZ2639&lt;&gt;"","V17Issue","V17Clean")</f>
        <v>V17Clean</v>
      </c>
    </row>
    <row r="2640" spans="1:79" x14ac:dyDescent="0.25">
      <c r="A2640" s="51"/>
      <c r="B2640" s="91"/>
      <c r="C2640" s="91"/>
      <c r="D2640" s="91"/>
      <c r="E2640" s="91"/>
      <c r="F2640" s="91"/>
      <c r="G2640" s="91"/>
      <c r="H2640" s="91"/>
      <c r="I2640" s="91"/>
      <c r="J2640" s="91"/>
      <c r="K2640" s="91"/>
      <c r="L2640" s="91"/>
      <c r="M2640" s="91"/>
      <c r="N2640" s="91"/>
      <c r="O2640" s="91"/>
      <c r="P2640" s="91"/>
      <c r="Q2640" s="51"/>
      <c r="R2640" s="67"/>
      <c r="S2640" s="67"/>
      <c r="T2640" s="67"/>
      <c r="U2640" s="67"/>
      <c r="V2640" s="67"/>
      <c r="W2640" s="67"/>
      <c r="X2640" s="67"/>
      <c r="Y2640" s="67"/>
      <c r="Z2640" s="67"/>
      <c r="AA2640" s="67"/>
      <c r="AB2640" s="67"/>
      <c r="AC2640" s="67"/>
      <c r="AD2640" s="67"/>
      <c r="AE2640" s="67"/>
      <c r="AF2640" s="67"/>
      <c r="AG2640" s="67"/>
      <c r="AH2640" s="67"/>
      <c r="AI2640" s="67"/>
      <c r="AK2640" s="67"/>
      <c r="AL2640" s="67"/>
      <c r="AM2640" s="67"/>
      <c r="AN2640" s="63" t="s">
        <v>5871</v>
      </c>
      <c r="AO2640" s="67"/>
      <c r="AP2640" s="67"/>
      <c r="AQ2640" s="67"/>
      <c r="AR2640" s="67"/>
      <c r="AS2640" s="67"/>
      <c r="AT2640" s="67"/>
      <c r="AU2640" s="67"/>
      <c r="AV2640" s="67"/>
      <c r="AW2640" s="67"/>
      <c r="AX2640" s="67"/>
      <c r="AY2640" s="67"/>
      <c r="AZ2640" s="37" t="str">
        <f>IFERROR(IF(COUNTA(H2640,I2640,J2640)=3,DATE(J2640,MATCH(I2640,{"Jan";"Feb";"Mar";"Apr";"May";"Jun";"Jul";"Aug";"Sep";"Oct";"Nov";"Dec"},0),H2640),""),"")</f>
        <v/>
      </c>
    </row>
    <row r="2641" spans="1:79" x14ac:dyDescent="0.25">
      <c r="A2641" s="51"/>
      <c r="B2641" s="4"/>
      <c r="C2641" s="25"/>
      <c r="D2641" s="25"/>
      <c r="E2641" s="25"/>
      <c r="F2641" s="25"/>
      <c r="G2641" s="4"/>
      <c r="H2641" s="19" t="s">
        <v>92</v>
      </c>
      <c r="I2641" s="4"/>
      <c r="J2641" s="4"/>
      <c r="K2641" s="4"/>
      <c r="L2641" s="51"/>
      <c r="M2641" s="4"/>
      <c r="N2641" s="4"/>
      <c r="O2641" s="4"/>
      <c r="P2641" s="4"/>
      <c r="Q2641" s="51"/>
      <c r="R2641" s="67"/>
      <c r="S2641" s="67"/>
      <c r="T2641" s="67"/>
      <c r="U2641" s="67"/>
      <c r="V2641" s="67"/>
      <c r="W2641" s="67"/>
      <c r="X2641" s="67"/>
      <c r="Y2641" s="67"/>
      <c r="Z2641" s="67"/>
      <c r="AA2641" s="67"/>
      <c r="AB2641" s="67"/>
      <c r="AC2641" s="67"/>
      <c r="AD2641" s="67"/>
      <c r="AE2641" s="67"/>
      <c r="AF2641" s="67"/>
      <c r="AG2641" s="67"/>
      <c r="AH2641" s="67"/>
      <c r="AI2641" s="67"/>
      <c r="AK2641" s="67"/>
      <c r="AL2641" s="67"/>
      <c r="AM2641" s="67"/>
      <c r="AN2641" s="63" t="s">
        <v>5872</v>
      </c>
      <c r="AO2641" s="67"/>
      <c r="AP2641" s="67"/>
      <c r="AQ2641" s="67"/>
      <c r="AR2641" s="67"/>
      <c r="AS2641" s="67"/>
      <c r="AT2641" s="67"/>
      <c r="AU2641" s="67"/>
      <c r="AV2641" s="67"/>
      <c r="AW2641" s="67"/>
      <c r="AX2641" s="67"/>
      <c r="AY2641" s="67"/>
      <c r="AZ2641" s="37" t="str">
        <f>IFERROR(IF(COUNTA(H2641,I2641,J2641)=3,DATE(J2641,MATCH(I2641,{"Jan";"Feb";"Mar";"Apr";"May";"Jun";"Jul";"Aug";"Sep";"Oct";"Nov";"Dec"},0),H2641),""),"")</f>
        <v/>
      </c>
    </row>
    <row r="2642" spans="1:79" x14ac:dyDescent="0.25">
      <c r="A2642" s="51"/>
      <c r="B2642" s="4"/>
      <c r="C2642" s="25" t="s">
        <v>35</v>
      </c>
      <c r="D2642" s="25" t="s">
        <v>36</v>
      </c>
      <c r="E2642" s="25"/>
      <c r="F2642" s="25" t="s">
        <v>315</v>
      </c>
      <c r="G2642" s="4"/>
      <c r="H2642" s="25" t="s">
        <v>47</v>
      </c>
      <c r="I2642" s="25" t="s">
        <v>48</v>
      </c>
      <c r="J2642" s="25" t="s">
        <v>49</v>
      </c>
      <c r="K2642" s="4"/>
      <c r="L2642" s="51"/>
      <c r="M2642" s="4"/>
      <c r="N2642" s="4"/>
      <c r="O2642" s="4"/>
      <c r="P2642" s="4"/>
      <c r="Q2642" s="51"/>
      <c r="R2642" s="67"/>
      <c r="S2642" s="67"/>
      <c r="T2642" s="67"/>
      <c r="U2642" s="67"/>
      <c r="V2642" s="67"/>
      <c r="W2642" s="67"/>
      <c r="X2642" s="67"/>
      <c r="Y2642" s="67"/>
      <c r="Z2642" s="67"/>
      <c r="AA2642" s="67"/>
      <c r="AB2642" s="67"/>
      <c r="AC2642" s="67"/>
      <c r="AD2642" s="67"/>
      <c r="AE2642" s="67"/>
      <c r="AF2642" s="67"/>
      <c r="AG2642" s="67"/>
      <c r="AH2642" s="67"/>
      <c r="AI2642" s="67"/>
      <c r="AK2642" s="67"/>
      <c r="AL2642" s="67"/>
      <c r="AM2642" s="67"/>
      <c r="AN2642" s="63" t="s">
        <v>5873</v>
      </c>
      <c r="AO2642" s="67"/>
      <c r="AP2642" s="67"/>
      <c r="AQ2642" s="67"/>
      <c r="AR2642" s="67"/>
      <c r="AS2642" s="67"/>
      <c r="AT2642" s="67"/>
      <c r="AU2642" s="67"/>
      <c r="AV2642" s="67"/>
      <c r="AW2642" s="67"/>
      <c r="AX2642" s="67"/>
      <c r="AY2642" s="67"/>
      <c r="AZ2642" s="37" t="str">
        <f>IFERROR(IF(COUNTA(H2642,I2642,J2642)=3,DATE(J2642,MATCH(I2642,{"Jan";"Feb";"Mar";"Apr";"May";"Jun";"Jul";"Aug";"Sep";"Oct";"Nov";"Dec"},0),H2642),""),"")</f>
        <v/>
      </c>
    </row>
    <row r="2643" spans="1:79" x14ac:dyDescent="0.25">
      <c r="A2643" s="51"/>
      <c r="B2643" s="34" t="str">
        <f xml:space="preserve"> C2582&amp;" Target Lesion (T10)"</f>
        <v>V17 Target Lesion (T10)</v>
      </c>
      <c r="C2643" s="16"/>
      <c r="D2643" s="15" t="s">
        <v>9</v>
      </c>
      <c r="E2643" s="4"/>
      <c r="F2643" s="17"/>
      <c r="G2643" s="4"/>
      <c r="H2643" s="32"/>
      <c r="I2643" s="32"/>
      <c r="J2643" s="32"/>
      <c r="K2643" s="4"/>
      <c r="L2643" s="51"/>
      <c r="M2643" s="51"/>
      <c r="N2643" s="51"/>
      <c r="O2643" s="51"/>
      <c r="P2643" s="51"/>
      <c r="Q2643" s="51"/>
      <c r="R2643" s="67"/>
      <c r="S2643" s="67"/>
      <c r="T2643" s="67"/>
      <c r="U2643" s="67"/>
      <c r="V2643" s="67"/>
      <c r="W2643" s="67"/>
      <c r="X2643" s="67"/>
      <c r="Y2643" s="67"/>
      <c r="Z2643" s="67"/>
      <c r="AA2643" s="67"/>
      <c r="AB2643" s="67"/>
      <c r="AC2643" s="67"/>
      <c r="AD2643" s="67"/>
      <c r="AE2643" s="67"/>
      <c r="AF2643" s="67"/>
      <c r="AG2643" s="67"/>
      <c r="AH2643" s="67"/>
      <c r="AI2643" s="67"/>
      <c r="AK2643" s="67"/>
      <c r="AL2643" s="67"/>
      <c r="AM2643" s="67"/>
      <c r="AN2643" s="63" t="s">
        <v>5874</v>
      </c>
      <c r="AO2643" s="67"/>
      <c r="AP2643" s="67"/>
      <c r="AQ2643" s="67"/>
      <c r="AR2643" s="67"/>
      <c r="AS2643" s="67"/>
      <c r="AT2643" s="67"/>
      <c r="AU2643" s="67"/>
      <c r="AV2643" s="67"/>
      <c r="AW2643" s="67"/>
      <c r="AX2643" s="67"/>
      <c r="AY2643" s="67"/>
      <c r="AZ2643" s="37" t="str">
        <f>IFERROR(IF(COUNTA(H2643,I2643,J2643)=3,DATE(J2643,MATCH(I2643,{"Jan";"Feb";"Mar";"Apr";"May";"Jun";"Jul";"Aug";"Sep";"Oct";"Nov";"Dec"},0),H2643),""),"")</f>
        <v/>
      </c>
    </row>
    <row r="2644" spans="1:79" x14ac:dyDescent="0.25">
      <c r="A2644" s="51"/>
      <c r="B2644" s="23" t="s">
        <v>2710</v>
      </c>
      <c r="C2644" s="23" t="s">
        <v>2711</v>
      </c>
      <c r="D2644" s="23" t="s">
        <v>2712</v>
      </c>
      <c r="E2644" s="26"/>
      <c r="F2644" s="23" t="s">
        <v>2713</v>
      </c>
      <c r="G2644" s="26"/>
      <c r="H2644" s="23" t="s">
        <v>2714</v>
      </c>
      <c r="I2644" s="23" t="s">
        <v>2715</v>
      </c>
      <c r="J2644" s="23" t="s">
        <v>2716</v>
      </c>
      <c r="K2644" s="4"/>
      <c r="L2644" s="27"/>
      <c r="M2644" s="28"/>
      <c r="N2644" s="27"/>
      <c r="O2644" s="28"/>
      <c r="P2644" s="27"/>
      <c r="Q2644" s="51"/>
      <c r="R2644" s="67"/>
      <c r="S2644" s="67"/>
      <c r="T2644" s="67"/>
      <c r="U2644" s="67"/>
      <c r="V2644" s="67"/>
      <c r="W2644" s="67"/>
      <c r="X2644" s="67"/>
      <c r="Y2644" s="67"/>
      <c r="Z2644" s="67"/>
      <c r="AA2644" s="67"/>
      <c r="AB2644" s="67"/>
      <c r="AC2644" s="67"/>
      <c r="AD2644" s="67"/>
      <c r="AE2644" s="67"/>
      <c r="AF2644" s="67"/>
      <c r="AG2644" s="67"/>
      <c r="AH2644" s="67"/>
      <c r="AI2644" s="67"/>
      <c r="AK2644" s="67"/>
      <c r="AL2644" s="67"/>
      <c r="AM2644" s="67"/>
      <c r="AN2644" s="63" t="s">
        <v>5875</v>
      </c>
      <c r="AO2644" s="67"/>
      <c r="AP2644" s="67"/>
      <c r="AQ2644" s="67"/>
      <c r="AR2644" s="67"/>
      <c r="AS2644" s="67"/>
      <c r="AT2644" s="67"/>
      <c r="AU2644" s="67"/>
      <c r="AV2644" s="67"/>
      <c r="AW2644" s="67"/>
      <c r="AX2644" s="67"/>
      <c r="AY2644" s="67"/>
      <c r="AZ2644" s="37" t="str">
        <f>IFERROR(IF(COUNTA(H2644,I2644,J2644)=3,DATE(J2644,MATCH(I2644,{"Jan";"Feb";"Mar";"Apr";"May";"Jun";"Jul";"Aug";"Sep";"Oct";"Nov";"Dec"},0),H2644),""),"")</f>
        <v/>
      </c>
    </row>
    <row r="2645" spans="1:79" x14ac:dyDescent="0.25">
      <c r="A2645" s="51"/>
      <c r="B2645" s="90" t="str">
        <f ca="1">BA2645&amp;BB2645&amp;BC2645&amp;BD2645&amp;BE2645&amp;BF2645&amp;BG2645&amp;BH2645&amp;BI2645&amp;BJ2645&amp;BK2645&amp;BL2645&amp;BM2645</f>
        <v/>
      </c>
      <c r="C2645" s="91"/>
      <c r="D2645" s="91"/>
      <c r="E2645" s="91"/>
      <c r="F2645" s="91"/>
      <c r="G2645" s="91"/>
      <c r="H2645" s="91"/>
      <c r="I2645" s="91"/>
      <c r="J2645" s="91"/>
      <c r="K2645" s="91"/>
      <c r="L2645" s="91"/>
      <c r="M2645" s="91"/>
      <c r="N2645" s="91"/>
      <c r="O2645" s="91"/>
      <c r="P2645" s="91"/>
      <c r="Q2645" s="51"/>
      <c r="R2645" s="67"/>
      <c r="S2645" s="67"/>
      <c r="T2645" s="67"/>
      <c r="U2645" s="67"/>
      <c r="V2645" s="67"/>
      <c r="W2645" s="67"/>
      <c r="X2645" s="67"/>
      <c r="Y2645" s="67"/>
      <c r="Z2645" s="67"/>
      <c r="AA2645" s="67"/>
      <c r="AB2645" s="67"/>
      <c r="AC2645" s="67"/>
      <c r="AD2645" s="67"/>
      <c r="AE2645" s="67"/>
      <c r="AF2645" s="67"/>
      <c r="AG2645" s="67"/>
      <c r="AH2645" s="67"/>
      <c r="AI2645" s="67"/>
      <c r="AK2645" s="67"/>
      <c r="AL2645" s="67"/>
      <c r="AM2645" s="67"/>
      <c r="AN2645" s="63" t="s">
        <v>5876</v>
      </c>
      <c r="AO2645" s="67"/>
      <c r="AP2645" s="67"/>
      <c r="AQ2645" s="67"/>
      <c r="AR2645" s="67"/>
      <c r="AS2645" s="67"/>
      <c r="AT2645" s="67"/>
      <c r="AU2645" s="67"/>
      <c r="AV2645" s="67"/>
      <c r="AW2645" s="67"/>
      <c r="AX2645" s="67"/>
      <c r="AY2645" s="67"/>
      <c r="AZ2645" s="37" t="str">
        <f>IFERROR(IF(COUNTA(H2645,I2645,J2645)=3,DATE(J2645,MATCH(I2645,{"Jan";"Feb";"Mar";"Apr";"May";"Jun";"Jul";"Aug";"Sep";"Oct";"Nov";"Dec"},0),H2645),""),"")</f>
        <v/>
      </c>
      <c r="BA2645" s="37" t="str">
        <f>IF(AND(C2585="",H2643="",C2643&lt;&gt;""),"Please enter a complete visit or assessment date.  ","")</f>
        <v/>
      </c>
      <c r="BB2645" s="37" t="str">
        <f>IF(C2643="","",IF(AND(COUNTA(C2585,D2585,E2585)&gt;1,COUNTA(C2585,D2585,E2585)&lt;3),"Please enter a complete visit date.  ",IF(COUNTA(C2585,D2585,E2585)=0,"",IF(COUNTIF(AN$2:AN$7306,C2585&amp;D2585&amp;E2585)&gt;0,"","Enter a valid visit date.  "))))</f>
        <v/>
      </c>
      <c r="BC2645" s="37" t="str">
        <f>IF(AND(COUNTA(H2643,I2643,J2643)&gt;1,COUNTA(H2643,I2643,J2643)&lt;3),"Please enter a complete assessment date.  ",IF(COUNTA(H2643,I2643,J2643)=0,"",IF(COUNTIF(AN$2:AN$7306,H2643&amp;I2643&amp;J2643)&gt;0,"","Enter a valid assessment date.  ")))</f>
        <v/>
      </c>
      <c r="BD2645" s="37" t="str">
        <f t="shared" ref="BD2645" si="1293">IF(AND(C2643="",H2643&amp;I2643&amp;H2643&amp;J2643&lt;&gt;""),"Information on this lesion exists, but no evaluation result is entered.  ","")</f>
        <v/>
      </c>
      <c r="BE2645" s="37" t="str">
        <f ca="1">IF(C2643="","",IF(AZ2585="","",IF(AZ2585&gt;NOW(),"Visit date is in the future.  ","")))</f>
        <v/>
      </c>
      <c r="BF2645" s="37" t="str">
        <f t="shared" ref="BF2645" ca="1" si="1294">IF(AZ2643&lt;&gt;"",IF(AZ2643&gt;NOW(),"Assessment date is in the future.  ",""),"")</f>
        <v/>
      </c>
      <c r="BG2645" s="37" t="str">
        <f t="shared" ref="BG2645" si="1295">IF(AND(C2643&lt;&gt;"",F2643&lt;&gt;""),"The result cannot be provided if indicated as Not Done.  ","")</f>
        <v/>
      </c>
      <c r="BH2645" s="37" t="str">
        <f>IF(AZ2585="","",IF(AZ2585&lt;=AZ2579,"Visit date is not after visit or assessment dates in the prior visit.  ",""))</f>
        <v/>
      </c>
      <c r="BI2645" s="37" t="str">
        <f>IF(AZ2643&lt;&gt;"",IF(AZ2643&lt;=AZ2579,"Assessment date is not after visit or assessment dates in the prior visit.  ",""),"")</f>
        <v/>
      </c>
      <c r="BJ2645" s="37" t="str">
        <f>IF(AND(C2582="",OR(C2643&lt;&gt;"",F2643&lt;&gt;"")),"The Visit ID is missing.  ","")</f>
        <v/>
      </c>
      <c r="BK2645" s="37" t="str">
        <f>IF(AND(OR(C2643&lt;&gt;"",F2643&lt;&gt;""),C$73=""),"No V0 lesion information exists for this same lesion (if you are adding a NEW lesion, go to New Lesion section).  ","")</f>
        <v/>
      </c>
      <c r="BL2645" s="37" t="str">
        <f t="shared" ref="BL2645" si="1296">IF(AND(C2643&lt;&gt;"",D2643=""),"Select a Unit.  ","")</f>
        <v/>
      </c>
      <c r="BM2645" s="37" t="str">
        <f>IF(AND(C2643&lt;&gt;"",COUNTIF(AJ$2:AJ$21,C2582)&gt;1),"Visit ID already used.  ","")</f>
        <v/>
      </c>
      <c r="CA2645" s="37" t="str">
        <f ca="1">IF(BA2645&amp;BB2645&amp;BC2645&amp;BD2645&amp;BE2645&amp;BF2645&amp;BG2645&amp;BH2645&amp;BI2645&amp;BJ2645&amp;BK2645&amp;BL2645&amp;BM2645&amp;BN2645&amp;BO2645&amp;BP2645&amp;BQ2645&amp;BR2645&amp;BS2645&amp;BT2645&amp;BU2645&amp;BV2545&amp;BW2645&amp;BX2645&amp;BY2645&amp;BZ2645&lt;&gt;"","V17Issue","V17Clean")</f>
        <v>V17Clean</v>
      </c>
    </row>
    <row r="2646" spans="1:79" x14ac:dyDescent="0.25">
      <c r="A2646" s="51"/>
      <c r="B2646" s="91"/>
      <c r="C2646" s="91"/>
      <c r="D2646" s="91"/>
      <c r="E2646" s="91"/>
      <c r="F2646" s="91"/>
      <c r="G2646" s="91"/>
      <c r="H2646" s="91"/>
      <c r="I2646" s="91"/>
      <c r="J2646" s="91"/>
      <c r="K2646" s="91"/>
      <c r="L2646" s="91"/>
      <c r="M2646" s="91"/>
      <c r="N2646" s="91"/>
      <c r="O2646" s="91"/>
      <c r="P2646" s="91"/>
      <c r="Q2646" s="51"/>
      <c r="R2646" s="67"/>
      <c r="S2646" s="67"/>
      <c r="T2646" s="67"/>
      <c r="U2646" s="67"/>
      <c r="V2646" s="67"/>
      <c r="W2646" s="67"/>
      <c r="X2646" s="67"/>
      <c r="Y2646" s="67"/>
      <c r="Z2646" s="67"/>
      <c r="AA2646" s="67"/>
      <c r="AB2646" s="67"/>
      <c r="AC2646" s="67"/>
      <c r="AD2646" s="67"/>
      <c r="AE2646" s="67"/>
      <c r="AF2646" s="67"/>
      <c r="AG2646" s="67"/>
      <c r="AH2646" s="67"/>
      <c r="AI2646" s="67"/>
      <c r="AK2646" s="67"/>
      <c r="AL2646" s="67"/>
      <c r="AM2646" s="67"/>
      <c r="AN2646" s="63" t="s">
        <v>5877</v>
      </c>
      <c r="AO2646" s="67"/>
      <c r="AP2646" s="67"/>
      <c r="AQ2646" s="67"/>
      <c r="AR2646" s="67"/>
      <c r="AS2646" s="67"/>
      <c r="AT2646" s="67"/>
      <c r="AU2646" s="67"/>
      <c r="AV2646" s="67"/>
      <c r="AW2646" s="67"/>
      <c r="AX2646" s="67"/>
      <c r="AY2646" s="67"/>
      <c r="AZ2646" s="37" t="str">
        <f>IFERROR(IF(COUNTA(H2646,I2646,J2646)=3,DATE(J2646,MATCH(I2646,{"Jan";"Feb";"Mar";"Apr";"May";"Jun";"Jul";"Aug";"Sep";"Oct";"Nov";"Dec"},0),H2646),""),"")</f>
        <v/>
      </c>
    </row>
    <row r="2647" spans="1:79" x14ac:dyDescent="0.25">
      <c r="A2647" s="51"/>
      <c r="B2647" s="51"/>
      <c r="C2647" s="29"/>
      <c r="D2647" s="29"/>
      <c r="E2647" s="29"/>
      <c r="F2647" s="29"/>
      <c r="G2647" s="29"/>
      <c r="H2647" s="29"/>
      <c r="I2647" s="29"/>
      <c r="J2647" s="51"/>
      <c r="K2647" s="51"/>
      <c r="L2647" s="51"/>
      <c r="M2647" s="51"/>
      <c r="N2647" s="51"/>
      <c r="O2647" s="51"/>
      <c r="P2647" s="51"/>
      <c r="Q2647" s="51"/>
      <c r="R2647" s="67"/>
      <c r="S2647" s="67"/>
      <c r="T2647" s="67"/>
      <c r="U2647" s="67"/>
      <c r="V2647" s="67"/>
      <c r="W2647" s="67"/>
      <c r="X2647" s="67"/>
      <c r="Y2647" s="67"/>
      <c r="Z2647" s="67"/>
      <c r="AA2647" s="67"/>
      <c r="AB2647" s="67"/>
      <c r="AC2647" s="67"/>
      <c r="AD2647" s="67"/>
      <c r="AE2647" s="67"/>
      <c r="AF2647" s="67"/>
      <c r="AG2647" s="67"/>
      <c r="AH2647" s="67"/>
      <c r="AI2647" s="67"/>
      <c r="AK2647" s="67"/>
      <c r="AL2647" s="67"/>
      <c r="AM2647" s="67"/>
      <c r="AN2647" s="63" t="s">
        <v>5878</v>
      </c>
      <c r="AO2647" s="67"/>
      <c r="AP2647" s="67"/>
      <c r="AQ2647" s="67"/>
      <c r="AR2647" s="67"/>
      <c r="AS2647" s="67"/>
      <c r="AT2647" s="67"/>
      <c r="AU2647" s="67"/>
      <c r="AV2647" s="67"/>
      <c r="AW2647" s="67"/>
      <c r="AX2647" s="67"/>
      <c r="AY2647" s="67"/>
      <c r="AZ2647" s="37" t="str">
        <f>IFERROR(IF(COUNTA(H2647,I2647,J2647)=3,DATE(J2647,MATCH(I2647,{"Jan";"Feb";"Mar";"Apr";"May";"Jun";"Jul";"Aug";"Sep";"Oct";"Nov";"Dec"},0),H2647),""),"")</f>
        <v/>
      </c>
      <c r="BA2647" s="67"/>
      <c r="BB2647" s="67"/>
    </row>
    <row r="2648" spans="1:79" x14ac:dyDescent="0.25">
      <c r="A2648" s="51"/>
      <c r="B2648" s="51"/>
      <c r="C2648" s="51"/>
      <c r="D2648" s="51"/>
      <c r="E2648" s="51"/>
      <c r="F2648" s="51"/>
      <c r="G2648" s="51"/>
      <c r="H2648" s="19" t="s">
        <v>92</v>
      </c>
      <c r="I2648" s="4"/>
      <c r="J2648" s="4"/>
      <c r="K2648" s="4"/>
      <c r="L2648" s="51"/>
      <c r="M2648" s="51"/>
      <c r="N2648" s="51"/>
      <c r="O2648" s="51"/>
      <c r="P2648" s="51"/>
      <c r="Q2648" s="4"/>
      <c r="AN2648" s="63" t="s">
        <v>5879</v>
      </c>
      <c r="AZ2648" s="37" t="str">
        <f>IFERROR(IF(COUNTA(H2648,I2648,J2648)=3,DATE(J2648,MATCH(I2648,{"Jan";"Feb";"Mar";"Apr";"May";"Jun";"Jul";"Aug";"Sep";"Oct";"Nov";"Dec"},0),H2648),""),"")</f>
        <v/>
      </c>
    </row>
    <row r="2649" spans="1:79" x14ac:dyDescent="0.25">
      <c r="A2649" s="51"/>
      <c r="B2649" s="4"/>
      <c r="C2649" s="25" t="s">
        <v>186</v>
      </c>
      <c r="D2649" s="25"/>
      <c r="E2649" s="25"/>
      <c r="F2649" s="25" t="s">
        <v>315</v>
      </c>
      <c r="G2649" s="4"/>
      <c r="H2649" s="25" t="s">
        <v>47</v>
      </c>
      <c r="I2649" s="25" t="s">
        <v>48</v>
      </c>
      <c r="J2649" s="25" t="s">
        <v>49</v>
      </c>
      <c r="K2649" s="4"/>
      <c r="L2649" s="51"/>
      <c r="M2649" s="51"/>
      <c r="N2649" s="51"/>
      <c r="O2649" s="4"/>
      <c r="P2649" s="4"/>
      <c r="Q2649" s="4"/>
      <c r="AN2649" s="63" t="s">
        <v>5880</v>
      </c>
      <c r="AZ2649" s="37" t="str">
        <f>IFERROR(IF(COUNTA(H2649,I2649,J2649)=3,DATE(J2649,MATCH(I2649,{"Jan";"Feb";"Mar";"Apr";"May";"Jun";"Jul";"Aug";"Sep";"Oct";"Nov";"Dec"},0),H2649),""),"")</f>
        <v/>
      </c>
    </row>
    <row r="2650" spans="1:79" x14ac:dyDescent="0.25">
      <c r="A2650" s="51"/>
      <c r="B2650" s="34" t="str">
        <f xml:space="preserve"> C2582&amp;" Non-Target Lesion (NT1)"</f>
        <v>V17 Non-Target Lesion (NT1)</v>
      </c>
      <c r="C2650" s="74"/>
      <c r="D2650" s="75"/>
      <c r="E2650" s="4"/>
      <c r="F2650" s="17"/>
      <c r="G2650" s="4"/>
      <c r="H2650" s="32"/>
      <c r="I2650" s="32"/>
      <c r="J2650" s="32"/>
      <c r="K2650" s="4"/>
      <c r="L2650" s="51"/>
      <c r="M2650" s="51"/>
      <c r="N2650" s="51"/>
      <c r="O2650" s="4"/>
      <c r="P2650" s="4"/>
      <c r="Q2650" s="4"/>
      <c r="AN2650" s="63" t="s">
        <v>5881</v>
      </c>
      <c r="AZ2650" s="37" t="str">
        <f>IFERROR(IF(COUNTA(H2650,I2650,J2650)=3,DATE(J2650,MATCH(I2650,{"Jan";"Feb";"Mar";"Apr";"May";"Jun";"Jul";"Aug";"Sep";"Oct";"Nov";"Dec"},0),H2650),""),"")</f>
        <v/>
      </c>
    </row>
    <row r="2651" spans="1:79" x14ac:dyDescent="0.25">
      <c r="A2651" s="51"/>
      <c r="B2651" s="23" t="s">
        <v>2717</v>
      </c>
      <c r="C2651" s="23" t="s">
        <v>2718</v>
      </c>
      <c r="D2651" s="23"/>
      <c r="E2651" s="26"/>
      <c r="F2651" s="23" t="s">
        <v>2719</v>
      </c>
      <c r="G2651" s="26"/>
      <c r="H2651" s="23" t="s">
        <v>2720</v>
      </c>
      <c r="I2651" s="23" t="s">
        <v>2721</v>
      </c>
      <c r="J2651" s="23" t="s">
        <v>2722</v>
      </c>
      <c r="K2651" s="4"/>
      <c r="L2651" s="23"/>
      <c r="M2651" s="26"/>
      <c r="N2651" s="23"/>
      <c r="O2651" s="4"/>
      <c r="P2651" s="4"/>
      <c r="Q2651" s="4"/>
      <c r="AN2651" s="63" t="s">
        <v>5882</v>
      </c>
      <c r="AZ2651" s="37" t="str">
        <f>IFERROR(IF(COUNTA(H2651,I2651,J2651)=3,DATE(J2651,MATCH(I2651,{"Jan";"Feb";"Mar";"Apr";"May";"Jun";"Jul";"Aug";"Sep";"Oct";"Nov";"Dec"},0),H2651),""),"")</f>
        <v/>
      </c>
    </row>
    <row r="2652" spans="1:79" x14ac:dyDescent="0.25">
      <c r="A2652" s="51"/>
      <c r="B2652" s="90" t="str">
        <f ca="1">BA2652&amp;BB2652&amp;BC2652&amp;BD2652&amp;BE2652&amp;BF2652&amp;BG2652&amp;BH2652&amp;BI2652&amp;BJ2652&amp;BK2652&amp;BL2652&amp;BM2652</f>
        <v/>
      </c>
      <c r="C2652" s="91"/>
      <c r="D2652" s="91"/>
      <c r="E2652" s="91"/>
      <c r="F2652" s="91"/>
      <c r="G2652" s="91"/>
      <c r="H2652" s="91"/>
      <c r="I2652" s="91"/>
      <c r="J2652" s="91"/>
      <c r="K2652" s="91"/>
      <c r="L2652" s="91"/>
      <c r="M2652" s="91"/>
      <c r="N2652" s="91"/>
      <c r="O2652" s="91"/>
      <c r="P2652" s="91"/>
      <c r="Q2652" s="4"/>
      <c r="AN2652" s="63" t="s">
        <v>5883</v>
      </c>
      <c r="AZ2652" s="37" t="str">
        <f>IFERROR(IF(COUNTA(H2652,I2652,J2652)=3,DATE(J2652,MATCH(I2652,{"Jan";"Feb";"Mar";"Apr";"May";"Jun";"Jul";"Aug";"Sep";"Oct";"Nov";"Dec"},0),H2652),""),"")</f>
        <v/>
      </c>
      <c r="BA2652" s="37" t="str">
        <f>IF(AND(C2585="",H2650="",C2650&lt;&gt;""),"Please enter a complete visit or assessment date.  ","")</f>
        <v/>
      </c>
      <c r="BB2652" s="37" t="str">
        <f>IF(C2650="","",IF(AND(COUNTA(C2585,D2585,E2585)&gt;1,COUNTA(C2585,D2585,E2585)&lt;3),"Please enter a complete visit date.  ",IF(COUNTA(C2585,D2585,E2585)=0,"",IF(COUNTIF(AN$2:AN$7306,C2585&amp;D2585&amp;E2585)&gt;0,"","Enter a valid visit date.  "))))</f>
        <v/>
      </c>
      <c r="BC2652" s="37" t="str">
        <f>IF(AND(COUNTA(H2650,I2650,J2650)&gt;1,COUNTA(H2650,I2650,J2650)&lt;3),"Please enter a complete assessment date.  ",IF(COUNTA(H2650,I2650,J2650)=0,"",IF(COUNTIF(AN$2:AN$7306,H2650&amp;I2650&amp;J2650)&gt;0,"","Enter a valid assessment date.  ")))</f>
        <v/>
      </c>
      <c r="BD2652" s="37" t="str">
        <f t="shared" ref="BD2652" si="1297">IF(AND(C2650="",H2650&amp;I2650&amp;H2650&amp;J2650&lt;&gt;""),"Information on this lesion exists, but no evaluation result is entered.  ","")</f>
        <v/>
      </c>
      <c r="BE2652" s="37" t="str">
        <f ca="1">IF(C2650="","",IF(AZ2585="","",IF(AZ2585&gt;NOW(),"Visit date is in the future.  ","")))</f>
        <v/>
      </c>
      <c r="BF2652" s="37" t="str">
        <f ca="1">IF(AZ2650&lt;&gt;"",IF(AZ2650&gt;NOW(),"Assessment date is in the future.  ",""),"")</f>
        <v/>
      </c>
      <c r="BG2652" s="37" t="str">
        <f>IF(AND(C2650&lt;&gt;"",F2650&lt;&gt;""),"The result cannot be provided if indicated as Not Done.  ","")</f>
        <v/>
      </c>
      <c r="BH2652" s="37" t="str">
        <f>IF(AZ2585="","",IF(AZ2585&lt;=AZ2579,"Visit date is not after visit or assessment dates in the prior visit.  ",""))</f>
        <v/>
      </c>
      <c r="BI2652" s="37" t="str">
        <f>IF(AZ2650&lt;&gt;"",IF(AZ2650&lt;=AZ2579,"Assessment date is not after visit or assessment dates in the prior visit.  ",""),"")</f>
        <v/>
      </c>
      <c r="BJ2652" s="37" t="str">
        <f>IF(AND(C2582="",OR(C2650&lt;&gt;"",F2650&lt;&gt;"")),"The Visit ID is missing.  ","")</f>
        <v/>
      </c>
      <c r="BK2652" s="37" t="str">
        <f>IF(AND(OR(C2650&lt;&gt;"",F2650&lt;&gt;""),C$80=""),"No V0 lesion information exists for this same lesion (if you are adding a NEW lesion, go to New Lesion section).  ","")</f>
        <v/>
      </c>
      <c r="BM2652" s="37" t="str">
        <f>IF(AND(C2650&lt;&gt;"",COUNTIF(AJ$2:AJ$21,C2582)&gt;1),"Visit ID already used.  ","")</f>
        <v/>
      </c>
      <c r="CA2652" s="37" t="str">
        <f ca="1">IF(BA2652&amp;BB2652&amp;BC2652&amp;BD2652&amp;BE2652&amp;BF2652&amp;BG2652&amp;BH2652&amp;BI2652&amp;BJ2652&amp;BK2652&amp;BL2652&amp;BM2652&amp;BN2652&amp;BO2652&amp;BP2652&amp;BQ2652&amp;BR2652&amp;BS2652&amp;BT2652&amp;BU2652&amp;BV2552&amp;BW2652&amp;BX2652&amp;BY2652&amp;BZ2652&lt;&gt;"","V17Issue","V17Clean")</f>
        <v>V17Clean</v>
      </c>
    </row>
    <row r="2653" spans="1:79" x14ac:dyDescent="0.25">
      <c r="A2653" s="51"/>
      <c r="B2653" s="91"/>
      <c r="C2653" s="91"/>
      <c r="D2653" s="91"/>
      <c r="E2653" s="91"/>
      <c r="F2653" s="91"/>
      <c r="G2653" s="91"/>
      <c r="H2653" s="91"/>
      <c r="I2653" s="91"/>
      <c r="J2653" s="91"/>
      <c r="K2653" s="91"/>
      <c r="L2653" s="91"/>
      <c r="M2653" s="91"/>
      <c r="N2653" s="91"/>
      <c r="O2653" s="91"/>
      <c r="P2653" s="91"/>
      <c r="Q2653" s="4"/>
      <c r="AN2653" s="63" t="s">
        <v>5884</v>
      </c>
      <c r="AZ2653" s="37" t="str">
        <f>IFERROR(IF(COUNTA(H2653,I2653,J2653)=3,DATE(J2653,MATCH(I2653,{"Jan";"Feb";"Mar";"Apr";"May";"Jun";"Jul";"Aug";"Sep";"Oct";"Nov";"Dec"},0),H2653),""),"")</f>
        <v/>
      </c>
    </row>
    <row r="2654" spans="1:79" x14ac:dyDescent="0.25">
      <c r="A2654" s="51"/>
      <c r="B2654" s="51"/>
      <c r="C2654" s="51"/>
      <c r="D2654" s="51"/>
      <c r="E2654" s="51"/>
      <c r="F2654" s="51"/>
      <c r="G2654" s="51"/>
      <c r="H2654" s="19"/>
      <c r="I2654" s="4"/>
      <c r="J2654" s="4"/>
      <c r="K2654" s="4"/>
      <c r="L2654" s="51"/>
      <c r="M2654" s="51"/>
      <c r="N2654" s="51"/>
      <c r="O2654" s="51"/>
      <c r="P2654" s="51"/>
      <c r="Q2654" s="4"/>
      <c r="AN2654" s="63" t="s">
        <v>5885</v>
      </c>
      <c r="AZ2654" s="37" t="str">
        <f>IFERROR(IF(COUNTA(H2654,I2654,J2654)=3,DATE(J2654,MATCH(I2654,{"Jan";"Feb";"Mar";"Apr";"May";"Jun";"Jul";"Aug";"Sep";"Oct";"Nov";"Dec"},0),H2654),""),"")</f>
        <v/>
      </c>
    </row>
    <row r="2655" spans="1:79" x14ac:dyDescent="0.25">
      <c r="A2655" s="51"/>
      <c r="B2655" s="51"/>
      <c r="C2655" s="51"/>
      <c r="D2655" s="51"/>
      <c r="E2655" s="51"/>
      <c r="F2655" s="51"/>
      <c r="G2655" s="51"/>
      <c r="H2655" s="19" t="s">
        <v>92</v>
      </c>
      <c r="I2655" s="4"/>
      <c r="J2655" s="4"/>
      <c r="K2655" s="4"/>
      <c r="L2655" s="51"/>
      <c r="M2655" s="51"/>
      <c r="N2655" s="51"/>
      <c r="O2655" s="51"/>
      <c r="P2655" s="51"/>
      <c r="Q2655" s="4"/>
      <c r="AN2655" s="63" t="s">
        <v>5886</v>
      </c>
      <c r="AZ2655" s="37" t="str">
        <f>IFERROR(IF(COUNTA(H2655,I2655,J2655)=3,DATE(J2655,MATCH(I2655,{"Jan";"Feb";"Mar";"Apr";"May";"Jun";"Jul";"Aug";"Sep";"Oct";"Nov";"Dec"},0),H2655),""),"")</f>
        <v/>
      </c>
    </row>
    <row r="2656" spans="1:79" x14ac:dyDescent="0.25">
      <c r="A2656" s="51"/>
      <c r="B2656" s="4"/>
      <c r="C2656" s="25" t="s">
        <v>186</v>
      </c>
      <c r="D2656" s="25"/>
      <c r="E2656" s="25"/>
      <c r="F2656" s="25" t="s">
        <v>315</v>
      </c>
      <c r="G2656" s="4"/>
      <c r="H2656" s="25" t="s">
        <v>47</v>
      </c>
      <c r="I2656" s="25" t="s">
        <v>48</v>
      </c>
      <c r="J2656" s="25" t="s">
        <v>49</v>
      </c>
      <c r="K2656" s="4"/>
      <c r="L2656" s="51"/>
      <c r="M2656" s="51"/>
      <c r="N2656" s="51"/>
      <c r="O2656" s="51"/>
      <c r="P2656" s="51"/>
      <c r="Q2656" s="4"/>
      <c r="AN2656" s="63" t="s">
        <v>5887</v>
      </c>
      <c r="AZ2656" s="37" t="str">
        <f>IFERROR(IF(COUNTA(H2656,I2656,J2656)=3,DATE(J2656,MATCH(I2656,{"Jan";"Feb";"Mar";"Apr";"May";"Jun";"Jul";"Aug";"Sep";"Oct";"Nov";"Dec"},0),H2656),""),"")</f>
        <v/>
      </c>
    </row>
    <row r="2657" spans="1:79" x14ac:dyDescent="0.25">
      <c r="A2657" s="51"/>
      <c r="B2657" s="34" t="str">
        <f xml:space="preserve"> C2582&amp;" Non-Target Lesion (NT2)"</f>
        <v>V17 Non-Target Lesion (NT2)</v>
      </c>
      <c r="C2657" s="74"/>
      <c r="D2657" s="75"/>
      <c r="E2657" s="4"/>
      <c r="F2657" s="17"/>
      <c r="G2657" s="4"/>
      <c r="H2657" s="32"/>
      <c r="I2657" s="32"/>
      <c r="J2657" s="32"/>
      <c r="K2657" s="4"/>
      <c r="L2657" s="51"/>
      <c r="M2657" s="51"/>
      <c r="N2657" s="51"/>
      <c r="O2657" s="51"/>
      <c r="P2657" s="51"/>
      <c r="Q2657" s="4"/>
      <c r="AN2657" s="63" t="s">
        <v>5888</v>
      </c>
      <c r="AZ2657" s="37" t="str">
        <f>IFERROR(IF(COUNTA(H2657,I2657,J2657)=3,DATE(J2657,MATCH(I2657,{"Jan";"Feb";"Mar";"Apr";"May";"Jun";"Jul";"Aug";"Sep";"Oct";"Nov";"Dec"},0),H2657),""),"")</f>
        <v/>
      </c>
    </row>
    <row r="2658" spans="1:79" x14ac:dyDescent="0.25">
      <c r="A2658" s="51"/>
      <c r="B2658" s="23" t="s">
        <v>2723</v>
      </c>
      <c r="C2658" s="23" t="s">
        <v>2724</v>
      </c>
      <c r="D2658" s="23"/>
      <c r="E2658" s="26"/>
      <c r="F2658" s="23" t="s">
        <v>2725</v>
      </c>
      <c r="G2658" s="26"/>
      <c r="H2658" s="23" t="s">
        <v>2726</v>
      </c>
      <c r="I2658" s="23" t="s">
        <v>2727</v>
      </c>
      <c r="J2658" s="23" t="s">
        <v>2728</v>
      </c>
      <c r="K2658" s="4"/>
      <c r="L2658" s="51"/>
      <c r="M2658" s="51"/>
      <c r="N2658" s="51"/>
      <c r="O2658" s="51"/>
      <c r="P2658" s="51"/>
      <c r="Q2658" s="4"/>
      <c r="AN2658" s="63" t="s">
        <v>5889</v>
      </c>
      <c r="AZ2658" s="37" t="str">
        <f>IFERROR(IF(COUNTA(H2658,I2658,J2658)=3,DATE(J2658,MATCH(I2658,{"Jan";"Feb";"Mar";"Apr";"May";"Jun";"Jul";"Aug";"Sep";"Oct";"Nov";"Dec"},0),H2658),""),"")</f>
        <v/>
      </c>
    </row>
    <row r="2659" spans="1:79" x14ac:dyDescent="0.25">
      <c r="A2659" s="51"/>
      <c r="B2659" s="90" t="str">
        <f ca="1">BA2659&amp;BB2659&amp;BC2659&amp;BD2659&amp;BE2659&amp;BF2659&amp;BG2659&amp;BH2659&amp;BI2659&amp;BJ2659&amp;BK2659&amp;BL2659&amp;BM2659</f>
        <v/>
      </c>
      <c r="C2659" s="91"/>
      <c r="D2659" s="91"/>
      <c r="E2659" s="91"/>
      <c r="F2659" s="91"/>
      <c r="G2659" s="91"/>
      <c r="H2659" s="91"/>
      <c r="I2659" s="91"/>
      <c r="J2659" s="91"/>
      <c r="K2659" s="91"/>
      <c r="L2659" s="91"/>
      <c r="M2659" s="91"/>
      <c r="N2659" s="91"/>
      <c r="O2659" s="91"/>
      <c r="P2659" s="91"/>
      <c r="Q2659" s="4"/>
      <c r="AN2659" s="63" t="s">
        <v>5890</v>
      </c>
      <c r="AZ2659" s="37" t="str">
        <f>IFERROR(IF(COUNTA(H2659,I2659,J2659)=3,DATE(J2659,MATCH(I2659,{"Jan";"Feb";"Mar";"Apr";"May";"Jun";"Jul";"Aug";"Sep";"Oct";"Nov";"Dec"},0),H2659),""),"")</f>
        <v/>
      </c>
      <c r="BA2659" s="37" t="str">
        <f>IF(AND(C2585="",H2657="",C2657&lt;&gt;""),"Please enter a complete visit or assessment date.  ","")</f>
        <v/>
      </c>
      <c r="BB2659" s="37" t="str">
        <f>IF(C2657="","",IF(AND(COUNTA(C2585,D2585,E2585)&gt;1,COUNTA(C2585,D2585,E2585)&lt;3),"Please enter a complete visit date.  ",IF(COUNTA(C2585,D2585,E2585)=0,"",IF(COUNTIF(AN$2:AN$7306,C2585&amp;D2585&amp;E2585)&gt;0,"","Enter a valid visit date.  "))))</f>
        <v/>
      </c>
      <c r="BC2659" s="37" t="str">
        <f>IF(AND(COUNTA(H2657,I2657,J2657)&gt;1,COUNTA(H2657,I2657,J2657)&lt;3),"Please enter a complete assessment date.  ",IF(COUNTA(H2657,I2657,J2657)=0,"",IF(COUNTIF(AN$2:AN$7306,H2657&amp;I2657&amp;J2657)&gt;0,"","Enter a valid assessment date.  ")))</f>
        <v/>
      </c>
      <c r="BD2659" s="37" t="str">
        <f t="shared" ref="BD2659" si="1298">IF(AND(C2657="",H2657&amp;I2657&amp;H2657&amp;J2657&lt;&gt;""),"Information on this lesion exists, but no evaluation result is entered.  ","")</f>
        <v/>
      </c>
      <c r="BE2659" s="37" t="str">
        <f ca="1">IF(C2657="","",IF(AZ2585="","",IF(AZ2585&gt;NOW(),"Visit date is in the future.  ","")))</f>
        <v/>
      </c>
      <c r="BF2659" s="37" t="str">
        <f t="shared" ref="BF2659" ca="1" si="1299">IF(AZ2657&lt;&gt;"",IF(AZ2657&gt;NOW(),"Assessment date is in the future.  ",""),"")</f>
        <v/>
      </c>
      <c r="BG2659" s="37" t="str">
        <f t="shared" ref="BG2659" si="1300">IF(AND(C2657&lt;&gt;"",F2657&lt;&gt;""),"The result cannot be provided if indicated as Not Done.  ","")</f>
        <v/>
      </c>
      <c r="BH2659" s="37" t="str">
        <f>IF(AZ2585="","",IF(AZ2585&lt;=AZ2579,"Visit date is not after visit or assessment dates in the prior visit.  ",""))</f>
        <v/>
      </c>
      <c r="BI2659" s="37" t="str">
        <f>IF(AZ2657&lt;&gt;"",IF(AZ2657&lt;=AZ2579,"Assessment date is not after visit or assessment dates in the prior visit.  ",""),"")</f>
        <v/>
      </c>
      <c r="BJ2659" s="37" t="str">
        <f>IF(AND(C2582="",OR(C2657&lt;&gt;"",F2657&lt;&gt;"")),"The Visit ID is missing.  ","")</f>
        <v/>
      </c>
      <c r="BK2659" s="37" t="str">
        <f>IF(AND(OR(C2657&lt;&gt;"",F2657&lt;&gt;""),C$87=""),"No V0 lesion information exists for this same lesion (if you are adding a NEW lesion, go to New Lesion section).  ","")</f>
        <v/>
      </c>
      <c r="BM2659" s="37" t="str">
        <f>IF(AND(C2657&lt;&gt;"",COUNTIF(AJ$2:AJ$21,C2582)&gt;1),"Visit ID already used.  ","")</f>
        <v/>
      </c>
      <c r="CA2659" s="37" t="str">
        <f ca="1">IF(BA2659&amp;BB2659&amp;BC2659&amp;BD2659&amp;BE2659&amp;BF2659&amp;BG2659&amp;BH2659&amp;BI2659&amp;BJ2659&amp;BK2659&amp;BL2659&amp;BM2659&amp;BN2659&amp;BO2659&amp;BP2659&amp;BQ2659&amp;BR2659&amp;BS2659&amp;BT2659&amp;BU2659&amp;BV2559&amp;BW2659&amp;BX2659&amp;BY2659&amp;BZ2659&lt;&gt;"","V17Issue","V17Clean")</f>
        <v>V17Clean</v>
      </c>
    </row>
    <row r="2660" spans="1:79" x14ac:dyDescent="0.25">
      <c r="A2660" s="51"/>
      <c r="B2660" s="91"/>
      <c r="C2660" s="91"/>
      <c r="D2660" s="91"/>
      <c r="E2660" s="91"/>
      <c r="F2660" s="91"/>
      <c r="G2660" s="91"/>
      <c r="H2660" s="91"/>
      <c r="I2660" s="91"/>
      <c r="J2660" s="91"/>
      <c r="K2660" s="91"/>
      <c r="L2660" s="91"/>
      <c r="M2660" s="91"/>
      <c r="N2660" s="91"/>
      <c r="O2660" s="91"/>
      <c r="P2660" s="91"/>
      <c r="Q2660" s="4"/>
      <c r="AN2660" s="63" t="s">
        <v>5891</v>
      </c>
      <c r="AZ2660" s="37" t="str">
        <f>IFERROR(IF(COUNTA(H2660,I2660,J2660)=3,DATE(J2660,MATCH(I2660,{"Jan";"Feb";"Mar";"Apr";"May";"Jun";"Jul";"Aug";"Sep";"Oct";"Nov";"Dec"},0),H2660),""),"")</f>
        <v/>
      </c>
    </row>
    <row r="2661" spans="1:79" x14ac:dyDescent="0.25">
      <c r="A2661" s="51"/>
      <c r="B2661" s="51"/>
      <c r="C2661" s="51"/>
      <c r="D2661" s="51"/>
      <c r="E2661" s="51"/>
      <c r="F2661" s="51"/>
      <c r="G2661" s="51"/>
      <c r="H2661" s="19"/>
      <c r="I2661" s="4"/>
      <c r="J2661" s="4"/>
      <c r="K2661" s="4"/>
      <c r="L2661" s="51"/>
      <c r="M2661" s="51"/>
      <c r="N2661" s="51"/>
      <c r="O2661" s="51"/>
      <c r="P2661" s="51"/>
      <c r="Q2661" s="4"/>
      <c r="AN2661" s="63" t="s">
        <v>5892</v>
      </c>
      <c r="AZ2661" s="37" t="str">
        <f>IFERROR(IF(COUNTA(H2661,I2661,J2661)=3,DATE(J2661,MATCH(I2661,{"Jan";"Feb";"Mar";"Apr";"May";"Jun";"Jul";"Aug";"Sep";"Oct";"Nov";"Dec"},0),H2661),""),"")</f>
        <v/>
      </c>
    </row>
    <row r="2662" spans="1:79" x14ac:dyDescent="0.25">
      <c r="A2662" s="51"/>
      <c r="B2662" s="51"/>
      <c r="C2662" s="51"/>
      <c r="D2662" s="51"/>
      <c r="E2662" s="51"/>
      <c r="F2662" s="51"/>
      <c r="G2662" s="51"/>
      <c r="H2662" s="19" t="s">
        <v>92</v>
      </c>
      <c r="I2662" s="4"/>
      <c r="J2662" s="4"/>
      <c r="K2662" s="4"/>
      <c r="L2662" s="51"/>
      <c r="M2662" s="51"/>
      <c r="N2662" s="51"/>
      <c r="O2662" s="51"/>
      <c r="P2662" s="51"/>
      <c r="Q2662" s="4"/>
      <c r="AN2662" s="63" t="s">
        <v>5893</v>
      </c>
      <c r="AZ2662" s="37" t="str">
        <f>IFERROR(IF(COUNTA(H2662,I2662,J2662)=3,DATE(J2662,MATCH(I2662,{"Jan";"Feb";"Mar";"Apr";"May";"Jun";"Jul";"Aug";"Sep";"Oct";"Nov";"Dec"},0),H2662),""),"")</f>
        <v/>
      </c>
    </row>
    <row r="2663" spans="1:79" x14ac:dyDescent="0.25">
      <c r="A2663" s="51"/>
      <c r="B2663" s="4"/>
      <c r="C2663" s="25" t="s">
        <v>186</v>
      </c>
      <c r="D2663" s="25"/>
      <c r="E2663" s="25"/>
      <c r="F2663" s="25" t="s">
        <v>315</v>
      </c>
      <c r="G2663" s="4"/>
      <c r="H2663" s="25" t="s">
        <v>47</v>
      </c>
      <c r="I2663" s="25" t="s">
        <v>48</v>
      </c>
      <c r="J2663" s="25" t="s">
        <v>49</v>
      </c>
      <c r="K2663" s="4"/>
      <c r="L2663" s="51"/>
      <c r="M2663" s="51"/>
      <c r="N2663" s="51"/>
      <c r="O2663" s="51"/>
      <c r="P2663" s="51"/>
      <c r="Q2663" s="4"/>
      <c r="AN2663" s="63" t="s">
        <v>5894</v>
      </c>
      <c r="AZ2663" s="37" t="str">
        <f>IFERROR(IF(COUNTA(H2663,I2663,J2663)=3,DATE(J2663,MATCH(I2663,{"Jan";"Feb";"Mar";"Apr";"May";"Jun";"Jul";"Aug";"Sep";"Oct";"Nov";"Dec"},0),H2663),""),"")</f>
        <v/>
      </c>
    </row>
    <row r="2664" spans="1:79" x14ac:dyDescent="0.25">
      <c r="A2664" s="51"/>
      <c r="B2664" s="34" t="str">
        <f xml:space="preserve"> C2582&amp;" Non-Target Lesion (NT3)"</f>
        <v>V17 Non-Target Lesion (NT3)</v>
      </c>
      <c r="C2664" s="74"/>
      <c r="D2664" s="75"/>
      <c r="E2664" s="4"/>
      <c r="F2664" s="17"/>
      <c r="G2664" s="4"/>
      <c r="H2664" s="32"/>
      <c r="I2664" s="32"/>
      <c r="J2664" s="32"/>
      <c r="K2664" s="4"/>
      <c r="L2664" s="51"/>
      <c r="M2664" s="51"/>
      <c r="N2664" s="51"/>
      <c r="O2664" s="51"/>
      <c r="P2664" s="51"/>
      <c r="Q2664" s="4"/>
      <c r="AN2664" s="63" t="s">
        <v>5895</v>
      </c>
      <c r="AZ2664" s="37" t="str">
        <f>IFERROR(IF(COUNTA(H2664,I2664,J2664)=3,DATE(J2664,MATCH(I2664,{"Jan";"Feb";"Mar";"Apr";"May";"Jun";"Jul";"Aug";"Sep";"Oct";"Nov";"Dec"},0),H2664),""),"")</f>
        <v/>
      </c>
    </row>
    <row r="2665" spans="1:79" x14ac:dyDescent="0.25">
      <c r="A2665" s="51"/>
      <c r="B2665" s="23" t="s">
        <v>2729</v>
      </c>
      <c r="C2665" s="23" t="s">
        <v>2730</v>
      </c>
      <c r="D2665" s="23"/>
      <c r="E2665" s="26"/>
      <c r="F2665" s="23" t="s">
        <v>2731</v>
      </c>
      <c r="G2665" s="26"/>
      <c r="H2665" s="23" t="s">
        <v>2732</v>
      </c>
      <c r="I2665" s="23" t="s">
        <v>2733</v>
      </c>
      <c r="J2665" s="23" t="s">
        <v>2734</v>
      </c>
      <c r="K2665" s="4"/>
      <c r="L2665" s="51"/>
      <c r="M2665" s="51"/>
      <c r="N2665" s="51"/>
      <c r="O2665" s="51"/>
      <c r="P2665" s="51"/>
      <c r="Q2665" s="4"/>
      <c r="AN2665" s="63" t="s">
        <v>5896</v>
      </c>
      <c r="AZ2665" s="37" t="str">
        <f>IFERROR(IF(COUNTA(H2665,I2665,J2665)=3,DATE(J2665,MATCH(I2665,{"Jan";"Feb";"Mar";"Apr";"May";"Jun";"Jul";"Aug";"Sep";"Oct";"Nov";"Dec"},0),H2665),""),"")</f>
        <v/>
      </c>
    </row>
    <row r="2666" spans="1:79" x14ac:dyDescent="0.25">
      <c r="A2666" s="51"/>
      <c r="B2666" s="90" t="str">
        <f ca="1">BA2666&amp;BB2666&amp;BC2666&amp;BD2666&amp;BE2666&amp;BF2666&amp;BG2666&amp;BH2666&amp;BI2666&amp;BJ2666&amp;BK2666&amp;BL2666&amp;BM2666</f>
        <v/>
      </c>
      <c r="C2666" s="91"/>
      <c r="D2666" s="91"/>
      <c r="E2666" s="91"/>
      <c r="F2666" s="91"/>
      <c r="G2666" s="91"/>
      <c r="H2666" s="91"/>
      <c r="I2666" s="91"/>
      <c r="J2666" s="91"/>
      <c r="K2666" s="91"/>
      <c r="L2666" s="91"/>
      <c r="M2666" s="91"/>
      <c r="N2666" s="91"/>
      <c r="O2666" s="91"/>
      <c r="P2666" s="91"/>
      <c r="Q2666" s="4"/>
      <c r="AN2666" s="63" t="s">
        <v>5897</v>
      </c>
      <c r="AZ2666" s="37" t="str">
        <f>IFERROR(IF(COUNTA(H2666,I2666,J2666)=3,DATE(J2666,MATCH(I2666,{"Jan";"Feb";"Mar";"Apr";"May";"Jun";"Jul";"Aug";"Sep";"Oct";"Nov";"Dec"},0),H2666),""),"")</f>
        <v/>
      </c>
      <c r="BA2666" s="37" t="str">
        <f>IF(AND(C2585="",H2664="",C2664&lt;&gt;""),"Please enter a complete visit or assessment date.  ","")</f>
        <v/>
      </c>
      <c r="BB2666" s="37" t="str">
        <f>IF(C2664="","",IF(AND(COUNTA(C2585,D2585,E2585)&gt;1,COUNTA(C2585,D2585,E2585)&lt;3),"Please enter a complete visit date.  ",IF(COUNTA(C2585,D2585,E2585)=0,"",IF(COUNTIF(AN$2:AN$7306,C2585&amp;D2585&amp;E2585)&gt;0,"","Enter a valid visit date.  "))))</f>
        <v/>
      </c>
      <c r="BC2666" s="37" t="str">
        <f>IF(AND(COUNTA(H2664,I2664,J2664)&gt;1,COUNTA(H2664,I2664,J2664)&lt;3),"Please enter a complete assessment date.  ",IF(COUNTA(H2664,I2664,J2664)=0,"",IF(COUNTIF(AN$2:AN$7306,H2664&amp;I2664&amp;J2664)&gt;0,"","Enter a valid assessment date.  ")))</f>
        <v/>
      </c>
      <c r="BD2666" s="37" t="str">
        <f t="shared" ref="BD2666" si="1301">IF(AND(C2664="",H2664&amp;I2664&amp;H2664&amp;J2664&lt;&gt;""),"Information on this lesion exists, but no evaluation result is entered.  ","")</f>
        <v/>
      </c>
      <c r="BE2666" s="37" t="str">
        <f ca="1">IF(C2664="","",IF(AZ2585="","",IF(AZ2585&gt;NOW(),"Visit date is in the future.  ","")))</f>
        <v/>
      </c>
      <c r="BF2666" s="37" t="str">
        <f t="shared" ref="BF2666" ca="1" si="1302">IF(AZ2664&lt;&gt;"",IF(AZ2664&gt;NOW(),"Assessment date is in the future.  ",""),"")</f>
        <v/>
      </c>
      <c r="BG2666" s="37" t="str">
        <f t="shared" ref="BG2666" si="1303">IF(AND(C2664&lt;&gt;"",F2664&lt;&gt;""),"The result cannot be provided if indicated as Not Done.  ","")</f>
        <v/>
      </c>
      <c r="BH2666" s="37" t="str">
        <f>IF(AZ2585="","",IF(AZ2585&lt;=AZ2579,"Visit date is not after visit or assessment dates in the prior visit.  ",""))</f>
        <v/>
      </c>
      <c r="BI2666" s="37" t="str">
        <f>IF(AZ2664&lt;&gt;"",IF(AZ2664&lt;=AZ2579,"Assessment date is not after visit or assessment dates in the prior visit.  ",""),"")</f>
        <v/>
      </c>
      <c r="BJ2666" s="37" t="str">
        <f>IF(AND(C2582="",OR(C2664&lt;&gt;"",F2664&lt;&gt;"")),"The Visit ID is missing.  ","")</f>
        <v/>
      </c>
      <c r="BK2666" s="37" t="str">
        <f>IF(AND(OR(C2664&lt;&gt;"",F2664&lt;&gt;""),C$94=""),"No V0 lesion information exists for this same lesion (if you are adding a NEW lesion, go to New Lesion section).  ","")</f>
        <v/>
      </c>
      <c r="BM2666" s="37" t="str">
        <f>IF(AND(C2664&lt;&gt;"",COUNTIF(AJ$2:AJ$21,C2582)&gt;1),"Visit ID already used.  ","")</f>
        <v/>
      </c>
      <c r="CA2666" s="37" t="str">
        <f ca="1">IF(BA2666&amp;BB2666&amp;BC2666&amp;BD2666&amp;BE2666&amp;BF2666&amp;BG2666&amp;BH2666&amp;BI2666&amp;BJ2666&amp;BK2666&amp;BL2666&amp;BM2666&amp;BN2666&amp;BO2666&amp;BP2666&amp;BQ2666&amp;BR2666&amp;BS2666&amp;BT2666&amp;BU2666&amp;BV2566&amp;BW2666&amp;BX2666&amp;BY2666&amp;BZ2666&lt;&gt;"","V17Issue","V17Clean")</f>
        <v>V17Clean</v>
      </c>
    </row>
    <row r="2667" spans="1:79" x14ac:dyDescent="0.25">
      <c r="A2667" s="51"/>
      <c r="B2667" s="91"/>
      <c r="C2667" s="91"/>
      <c r="D2667" s="91"/>
      <c r="E2667" s="91"/>
      <c r="F2667" s="91"/>
      <c r="G2667" s="91"/>
      <c r="H2667" s="91"/>
      <c r="I2667" s="91"/>
      <c r="J2667" s="91"/>
      <c r="K2667" s="91"/>
      <c r="L2667" s="91"/>
      <c r="M2667" s="91"/>
      <c r="N2667" s="91"/>
      <c r="O2667" s="91"/>
      <c r="P2667" s="91"/>
      <c r="Q2667" s="4"/>
      <c r="AN2667" s="63" t="s">
        <v>5898</v>
      </c>
      <c r="AZ2667" s="37" t="str">
        <f>IFERROR(IF(COUNTA(H2667,I2667,J2667)=3,DATE(J2667,MATCH(I2667,{"Jan";"Feb";"Mar";"Apr";"May";"Jun";"Jul";"Aug";"Sep";"Oct";"Nov";"Dec"},0),H2667),""),"")</f>
        <v/>
      </c>
    </row>
    <row r="2668" spans="1:79" x14ac:dyDescent="0.25">
      <c r="A2668" s="51"/>
      <c r="B2668" s="51"/>
      <c r="C2668" s="51"/>
      <c r="D2668" s="51"/>
      <c r="E2668" s="51"/>
      <c r="F2668" s="51"/>
      <c r="G2668" s="51"/>
      <c r="H2668" s="19"/>
      <c r="I2668" s="4"/>
      <c r="J2668" s="4"/>
      <c r="K2668" s="4"/>
      <c r="L2668" s="51"/>
      <c r="M2668" s="51"/>
      <c r="N2668" s="51"/>
      <c r="O2668" s="51"/>
      <c r="P2668" s="51"/>
      <c r="Q2668" s="4"/>
      <c r="AN2668" s="63" t="s">
        <v>5899</v>
      </c>
      <c r="AZ2668" s="37" t="str">
        <f>IFERROR(IF(COUNTA(H2668,I2668,J2668)=3,DATE(J2668,MATCH(I2668,{"Jan";"Feb";"Mar";"Apr";"May";"Jun";"Jul";"Aug";"Sep";"Oct";"Nov";"Dec"},0),H2668),""),"")</f>
        <v/>
      </c>
    </row>
    <row r="2669" spans="1:79" x14ac:dyDescent="0.25">
      <c r="A2669" s="51"/>
      <c r="B2669" s="51"/>
      <c r="C2669" s="51"/>
      <c r="D2669" s="51"/>
      <c r="E2669" s="51"/>
      <c r="F2669" s="51"/>
      <c r="G2669" s="51"/>
      <c r="H2669" s="19" t="s">
        <v>92</v>
      </c>
      <c r="I2669" s="4"/>
      <c r="J2669" s="4"/>
      <c r="K2669" s="4"/>
      <c r="L2669" s="51"/>
      <c r="M2669" s="51"/>
      <c r="N2669" s="51"/>
      <c r="O2669" s="51"/>
      <c r="P2669" s="51"/>
      <c r="Q2669" s="4"/>
      <c r="AN2669" s="63" t="s">
        <v>5900</v>
      </c>
      <c r="AZ2669" s="37" t="str">
        <f>IFERROR(IF(COUNTA(H2669,I2669,J2669)=3,DATE(J2669,MATCH(I2669,{"Jan";"Feb";"Mar";"Apr";"May";"Jun";"Jul";"Aug";"Sep";"Oct";"Nov";"Dec"},0),H2669),""),"")</f>
        <v/>
      </c>
    </row>
    <row r="2670" spans="1:79" x14ac:dyDescent="0.25">
      <c r="A2670" s="51"/>
      <c r="B2670" s="4"/>
      <c r="C2670" s="25" t="s">
        <v>186</v>
      </c>
      <c r="D2670" s="25"/>
      <c r="E2670" s="25"/>
      <c r="F2670" s="25" t="s">
        <v>315</v>
      </c>
      <c r="G2670" s="4"/>
      <c r="H2670" s="25" t="s">
        <v>47</v>
      </c>
      <c r="I2670" s="25" t="s">
        <v>48</v>
      </c>
      <c r="J2670" s="25" t="s">
        <v>49</v>
      </c>
      <c r="K2670" s="4"/>
      <c r="L2670" s="51"/>
      <c r="M2670" s="51"/>
      <c r="N2670" s="51"/>
      <c r="O2670" s="51"/>
      <c r="P2670" s="51"/>
      <c r="Q2670" s="4"/>
      <c r="AN2670" s="63" t="s">
        <v>5901</v>
      </c>
      <c r="AZ2670" s="37" t="str">
        <f>IFERROR(IF(COUNTA(H2670,I2670,J2670)=3,DATE(J2670,MATCH(I2670,{"Jan";"Feb";"Mar";"Apr";"May";"Jun";"Jul";"Aug";"Sep";"Oct";"Nov";"Dec"},0),H2670),""),"")</f>
        <v/>
      </c>
    </row>
    <row r="2671" spans="1:79" x14ac:dyDescent="0.25">
      <c r="A2671" s="51"/>
      <c r="B2671" s="34" t="str">
        <f xml:space="preserve"> C2582&amp;" Non-Target Lesion (NT4)"</f>
        <v>V17 Non-Target Lesion (NT4)</v>
      </c>
      <c r="C2671" s="74"/>
      <c r="D2671" s="75"/>
      <c r="E2671" s="4"/>
      <c r="F2671" s="17"/>
      <c r="G2671" s="4"/>
      <c r="H2671" s="32"/>
      <c r="I2671" s="32"/>
      <c r="J2671" s="32"/>
      <c r="K2671" s="4"/>
      <c r="L2671" s="51"/>
      <c r="M2671" s="51"/>
      <c r="N2671" s="51"/>
      <c r="O2671" s="51"/>
      <c r="P2671" s="51"/>
      <c r="Q2671" s="4"/>
      <c r="AN2671" s="63" t="s">
        <v>5902</v>
      </c>
      <c r="AZ2671" s="37" t="str">
        <f>IFERROR(IF(COUNTA(H2671,I2671,J2671)=3,DATE(J2671,MATCH(I2671,{"Jan";"Feb";"Mar";"Apr";"May";"Jun";"Jul";"Aug";"Sep";"Oct";"Nov";"Dec"},0),H2671),""),"")</f>
        <v/>
      </c>
    </row>
    <row r="2672" spans="1:79" x14ac:dyDescent="0.25">
      <c r="A2672" s="51"/>
      <c r="B2672" s="23" t="s">
        <v>2735</v>
      </c>
      <c r="C2672" s="23" t="s">
        <v>2736</v>
      </c>
      <c r="D2672" s="23"/>
      <c r="E2672" s="26"/>
      <c r="F2672" s="23" t="s">
        <v>2737</v>
      </c>
      <c r="G2672" s="26"/>
      <c r="H2672" s="23" t="s">
        <v>2738</v>
      </c>
      <c r="I2672" s="23" t="s">
        <v>2739</v>
      </c>
      <c r="J2672" s="23" t="s">
        <v>2740</v>
      </c>
      <c r="K2672" s="4"/>
      <c r="L2672" s="51"/>
      <c r="M2672" s="51"/>
      <c r="N2672" s="51"/>
      <c r="O2672" s="51"/>
      <c r="P2672" s="51"/>
      <c r="Q2672" s="4"/>
      <c r="AN2672" s="63" t="s">
        <v>5903</v>
      </c>
      <c r="AZ2672" s="37" t="str">
        <f>IFERROR(IF(COUNTA(H2672,I2672,J2672)=3,DATE(J2672,MATCH(I2672,{"Jan";"Feb";"Mar";"Apr";"May";"Jun";"Jul";"Aug";"Sep";"Oct";"Nov";"Dec"},0),H2672),""),"")</f>
        <v/>
      </c>
    </row>
    <row r="2673" spans="1:79" x14ac:dyDescent="0.25">
      <c r="A2673" s="51"/>
      <c r="B2673" s="90" t="str">
        <f ca="1">BA2673&amp;BB2673&amp;BC2673&amp;BD2673&amp;BE2673&amp;BF2673&amp;BG2673&amp;BH2673&amp;BI2673&amp;BJ2673&amp;BK2673&amp;BL2673&amp;BM2673</f>
        <v/>
      </c>
      <c r="C2673" s="91"/>
      <c r="D2673" s="91"/>
      <c r="E2673" s="91"/>
      <c r="F2673" s="91"/>
      <c r="G2673" s="91"/>
      <c r="H2673" s="91"/>
      <c r="I2673" s="91"/>
      <c r="J2673" s="91"/>
      <c r="K2673" s="91"/>
      <c r="L2673" s="91"/>
      <c r="M2673" s="91"/>
      <c r="N2673" s="91"/>
      <c r="O2673" s="91"/>
      <c r="P2673" s="91"/>
      <c r="Q2673" s="4"/>
      <c r="AN2673" s="63" t="s">
        <v>5904</v>
      </c>
      <c r="AZ2673" s="37" t="str">
        <f>IFERROR(IF(COUNTA(H2673,I2673,J2673)=3,DATE(J2673,MATCH(I2673,{"Jan";"Feb";"Mar";"Apr";"May";"Jun";"Jul";"Aug";"Sep";"Oct";"Nov";"Dec"},0),H2673),""),"")</f>
        <v/>
      </c>
      <c r="BA2673" s="37" t="str">
        <f>IF(AND(C2585="",H2671="",C2671&lt;&gt;""),"Please enter a complete visit or assessment date.  ","")</f>
        <v/>
      </c>
      <c r="BB2673" s="37" t="str">
        <f>IF(C2671="","",IF(AND(COUNTA(C2585,D2585,E2585)&gt;1,COUNTA(C2585,D2585,E2585)&lt;3),"Please enter a complete visit date.  ",IF(COUNTA(C2585,D2585,E2585)=0,"",IF(COUNTIF(AN$2:AN$7306,C2585&amp;D2585&amp;E2585)&gt;0,"","Enter a valid visit date.  "))))</f>
        <v/>
      </c>
      <c r="BC2673" s="37" t="str">
        <f>IF(AND(COUNTA(H2671,I2671,J2671)&gt;1,COUNTA(H2671,I2671,J2671)&lt;3),"Please enter a complete assessment date.  ",IF(COUNTA(H2671,I2671,J2671)=0,"",IF(COUNTIF(AN$2:AN$7306,H2671&amp;I2671&amp;J2671)&gt;0,"","Enter a valid assessment date.  ")))</f>
        <v/>
      </c>
      <c r="BD2673" s="37" t="str">
        <f t="shared" ref="BD2673" si="1304">IF(AND(C2671="",H2671&amp;I2671&amp;H2671&amp;J2671&lt;&gt;""),"Information on this lesion exists, but no evaluation result is entered.  ","")</f>
        <v/>
      </c>
      <c r="BE2673" s="37" t="str">
        <f ca="1">IF(C2671="","",IF(AZ2585="","",IF(AZ2585&gt;NOW(),"Visit date is in the future.  ","")))</f>
        <v/>
      </c>
      <c r="BF2673" s="37" t="str">
        <f t="shared" ref="BF2673" ca="1" si="1305">IF(AZ2671&lt;&gt;"",IF(AZ2671&gt;NOW(),"Assessment date is in the future.  ",""),"")</f>
        <v/>
      </c>
      <c r="BG2673" s="37" t="str">
        <f t="shared" ref="BG2673" si="1306">IF(AND(C2671&lt;&gt;"",F2671&lt;&gt;""),"The result cannot be provided if indicated as Not Done.  ","")</f>
        <v/>
      </c>
      <c r="BH2673" s="37" t="str">
        <f>IF(AZ2585="","",IF(AZ2585&lt;=AZ2579,"Visit date is not after visit or assessment dates in the prior visit.  ",""))</f>
        <v/>
      </c>
      <c r="BI2673" s="37" t="str">
        <f>IF(AZ2671&lt;&gt;"",IF(AZ2671&lt;=AZ2579,"Assessment date is not after visit or assessment dates in the prior visit.  ",""),"")</f>
        <v/>
      </c>
      <c r="BJ2673" s="37" t="str">
        <f>IF(AND(C2582="",OR(C2671&lt;&gt;"",F2671&lt;&gt;"")),"The Visit ID is missing.  ","")</f>
        <v/>
      </c>
      <c r="BK2673" s="37" t="str">
        <f>IF(AND(OR(C2671&lt;&gt;"",F2671&lt;&gt;""),C$101=""),"No V0 lesion information exists for this same lesion (if you are adding a NEW lesion, go to New Lesion section).  ","")</f>
        <v/>
      </c>
      <c r="BM2673" s="37" t="str">
        <f>IF(AND(C2671&lt;&gt;"",COUNTIF(AJ$2:AJ$21,C2582)&gt;1),"Visit ID already used.  ","")</f>
        <v/>
      </c>
      <c r="CA2673" s="37" t="str">
        <f ca="1">IF(BA2673&amp;BB2673&amp;BC2673&amp;BD2673&amp;BE2673&amp;BF2673&amp;BG2673&amp;BH2673&amp;BI2673&amp;BJ2673&amp;BK2673&amp;BL2673&amp;BM2673&amp;BN2673&amp;BO2673&amp;BP2673&amp;BQ2673&amp;BR2673&amp;BS2673&amp;BT2673&amp;BU2673&amp;BV2573&amp;BW2673&amp;BX2673&amp;BY2673&amp;BZ2673&lt;&gt;"","V17Issue","V17Clean")</f>
        <v>V17Clean</v>
      </c>
    </row>
    <row r="2674" spans="1:79" x14ac:dyDescent="0.25">
      <c r="A2674" s="51"/>
      <c r="B2674" s="91"/>
      <c r="C2674" s="91"/>
      <c r="D2674" s="91"/>
      <c r="E2674" s="91"/>
      <c r="F2674" s="91"/>
      <c r="G2674" s="91"/>
      <c r="H2674" s="91"/>
      <c r="I2674" s="91"/>
      <c r="J2674" s="91"/>
      <c r="K2674" s="91"/>
      <c r="L2674" s="91"/>
      <c r="M2674" s="91"/>
      <c r="N2674" s="91"/>
      <c r="O2674" s="91"/>
      <c r="P2674" s="91"/>
      <c r="Q2674" s="4"/>
      <c r="AN2674" s="63" t="s">
        <v>5905</v>
      </c>
      <c r="AZ2674" s="37" t="str">
        <f>IFERROR(IF(COUNTA(H2674,I2674,J2674)=3,DATE(J2674,MATCH(I2674,{"Jan";"Feb";"Mar";"Apr";"May";"Jun";"Jul";"Aug";"Sep";"Oct";"Nov";"Dec"},0),H2674),""),"")</f>
        <v/>
      </c>
    </row>
    <row r="2675" spans="1:79" x14ac:dyDescent="0.25">
      <c r="A2675" s="51"/>
      <c r="B2675" s="51"/>
      <c r="C2675" s="51"/>
      <c r="D2675" s="51"/>
      <c r="E2675" s="51"/>
      <c r="F2675" s="51"/>
      <c r="G2675" s="51"/>
      <c r="H2675" s="19"/>
      <c r="I2675" s="4"/>
      <c r="J2675" s="4"/>
      <c r="K2675" s="4"/>
      <c r="L2675" s="51"/>
      <c r="M2675" s="51"/>
      <c r="N2675" s="51"/>
      <c r="O2675" s="51"/>
      <c r="P2675" s="51"/>
      <c r="Q2675" s="4"/>
      <c r="AN2675" s="63" t="s">
        <v>5906</v>
      </c>
      <c r="AZ2675" s="37" t="str">
        <f>IFERROR(IF(COUNTA(H2675,I2675,J2675)=3,DATE(J2675,MATCH(I2675,{"Jan";"Feb";"Mar";"Apr";"May";"Jun";"Jul";"Aug";"Sep";"Oct";"Nov";"Dec"},0),H2675),""),"")</f>
        <v/>
      </c>
    </row>
    <row r="2676" spans="1:79" x14ac:dyDescent="0.25">
      <c r="A2676" s="51"/>
      <c r="B2676" s="51"/>
      <c r="C2676" s="51"/>
      <c r="D2676" s="51"/>
      <c r="E2676" s="51"/>
      <c r="F2676" s="51"/>
      <c r="G2676" s="51"/>
      <c r="H2676" s="19" t="s">
        <v>92</v>
      </c>
      <c r="I2676" s="4"/>
      <c r="J2676" s="4"/>
      <c r="K2676" s="4"/>
      <c r="L2676" s="51"/>
      <c r="M2676" s="51"/>
      <c r="N2676" s="51"/>
      <c r="O2676" s="51"/>
      <c r="P2676" s="51"/>
      <c r="Q2676" s="4"/>
      <c r="AN2676" s="63" t="s">
        <v>5907</v>
      </c>
      <c r="AZ2676" s="37" t="str">
        <f>IFERROR(IF(COUNTA(H2676,I2676,J2676)=3,DATE(J2676,MATCH(I2676,{"Jan";"Feb";"Mar";"Apr";"May";"Jun";"Jul";"Aug";"Sep";"Oct";"Nov";"Dec"},0),H2676),""),"")</f>
        <v/>
      </c>
    </row>
    <row r="2677" spans="1:79" x14ac:dyDescent="0.25">
      <c r="A2677" s="51"/>
      <c r="B2677" s="4"/>
      <c r="C2677" s="25" t="s">
        <v>186</v>
      </c>
      <c r="D2677" s="25"/>
      <c r="E2677" s="25"/>
      <c r="F2677" s="25" t="s">
        <v>315</v>
      </c>
      <c r="G2677" s="4"/>
      <c r="H2677" s="25" t="s">
        <v>47</v>
      </c>
      <c r="I2677" s="25" t="s">
        <v>48</v>
      </c>
      <c r="J2677" s="25" t="s">
        <v>49</v>
      </c>
      <c r="K2677" s="4"/>
      <c r="L2677" s="51"/>
      <c r="M2677" s="51"/>
      <c r="N2677" s="51"/>
      <c r="O2677" s="51"/>
      <c r="P2677" s="51"/>
      <c r="Q2677" s="4"/>
      <c r="AN2677" s="63" t="s">
        <v>5908</v>
      </c>
      <c r="AZ2677" s="37" t="str">
        <f>IFERROR(IF(COUNTA(H2677,I2677,J2677)=3,DATE(J2677,MATCH(I2677,{"Jan";"Feb";"Mar";"Apr";"May";"Jun";"Jul";"Aug";"Sep";"Oct";"Nov";"Dec"},0),H2677),""),"")</f>
        <v/>
      </c>
    </row>
    <row r="2678" spans="1:79" x14ac:dyDescent="0.25">
      <c r="A2678" s="51"/>
      <c r="B2678" s="34" t="str">
        <f xml:space="preserve"> C2582&amp;" Non-Target Lesion (NT5)"</f>
        <v>V17 Non-Target Lesion (NT5)</v>
      </c>
      <c r="C2678" s="74"/>
      <c r="D2678" s="75"/>
      <c r="E2678" s="4"/>
      <c r="F2678" s="17"/>
      <c r="G2678" s="4"/>
      <c r="H2678" s="32"/>
      <c r="I2678" s="32"/>
      <c r="J2678" s="32"/>
      <c r="K2678" s="4"/>
      <c r="L2678" s="51"/>
      <c r="M2678" s="51"/>
      <c r="N2678" s="51"/>
      <c r="O2678" s="51"/>
      <c r="P2678" s="51"/>
      <c r="Q2678" s="4"/>
      <c r="AN2678" s="63" t="s">
        <v>5909</v>
      </c>
      <c r="AZ2678" s="37" t="str">
        <f>IFERROR(IF(COUNTA(H2678,I2678,J2678)=3,DATE(J2678,MATCH(I2678,{"Jan";"Feb";"Mar";"Apr";"May";"Jun";"Jul";"Aug";"Sep";"Oct";"Nov";"Dec"},0),H2678),""),"")</f>
        <v/>
      </c>
    </row>
    <row r="2679" spans="1:79" x14ac:dyDescent="0.25">
      <c r="A2679" s="51"/>
      <c r="B2679" s="23" t="s">
        <v>2741</v>
      </c>
      <c r="C2679" s="23" t="s">
        <v>2742</v>
      </c>
      <c r="D2679" s="23"/>
      <c r="E2679" s="26"/>
      <c r="F2679" s="23" t="s">
        <v>2743</v>
      </c>
      <c r="G2679" s="26"/>
      <c r="H2679" s="23" t="s">
        <v>2744</v>
      </c>
      <c r="I2679" s="23" t="s">
        <v>2745</v>
      </c>
      <c r="J2679" s="23" t="s">
        <v>2746</v>
      </c>
      <c r="K2679" s="4"/>
      <c r="L2679" s="51"/>
      <c r="M2679" s="51"/>
      <c r="N2679" s="51"/>
      <c r="O2679" s="51"/>
      <c r="P2679" s="51"/>
      <c r="Q2679" s="4"/>
      <c r="AN2679" s="63" t="s">
        <v>5910</v>
      </c>
      <c r="AZ2679" s="37" t="str">
        <f>IFERROR(IF(COUNTA(H2679,I2679,J2679)=3,DATE(J2679,MATCH(I2679,{"Jan";"Feb";"Mar";"Apr";"May";"Jun";"Jul";"Aug";"Sep";"Oct";"Nov";"Dec"},0),H2679),""),"")</f>
        <v/>
      </c>
    </row>
    <row r="2680" spans="1:79" x14ac:dyDescent="0.25">
      <c r="A2680" s="51"/>
      <c r="B2680" s="90" t="str">
        <f ca="1">BA2680&amp;BB2680&amp;BC2680&amp;BD2680&amp;BE2680&amp;BF2680&amp;BG2680&amp;BH2680&amp;BI2680&amp;BJ2680&amp;BK2680&amp;BL2680&amp;BM2680</f>
        <v/>
      </c>
      <c r="C2680" s="91"/>
      <c r="D2680" s="91"/>
      <c r="E2680" s="91"/>
      <c r="F2680" s="91"/>
      <c r="G2680" s="91"/>
      <c r="H2680" s="91"/>
      <c r="I2680" s="91"/>
      <c r="J2680" s="91"/>
      <c r="K2680" s="91"/>
      <c r="L2680" s="91"/>
      <c r="M2680" s="91"/>
      <c r="N2680" s="91"/>
      <c r="O2680" s="91"/>
      <c r="P2680" s="91"/>
      <c r="Q2680" s="4"/>
      <c r="AN2680" s="63" t="s">
        <v>5911</v>
      </c>
      <c r="AZ2680" s="37" t="str">
        <f>IFERROR(IF(COUNTA(H2680,I2680,J2680)=3,DATE(J2680,MATCH(I2680,{"Jan";"Feb";"Mar";"Apr";"May";"Jun";"Jul";"Aug";"Sep";"Oct";"Nov";"Dec"},0),H2680),""),"")</f>
        <v/>
      </c>
      <c r="BA2680" s="37" t="str">
        <f>IF(AND(C2585="",H2678="",C2678&lt;&gt;""),"Please enter a complete visit or assessment date.  ","")</f>
        <v/>
      </c>
      <c r="BB2680" s="37" t="str">
        <f>IF(C2678="","",IF(AND(COUNTA(C2585,D2585,E2585)&gt;1,COUNTA(C2585,D2585,E2585)&lt;3),"Please enter a complete visit date.  ",IF(COUNTA(C2585,D2585,E2585)=0,"",IF(COUNTIF(AN$2:AN$7306,C2585&amp;D2585&amp;E2585)&gt;0,"","Enter a valid visit date.  "))))</f>
        <v/>
      </c>
      <c r="BC2680" s="37" t="str">
        <f>IF(AND(COUNTA(H2678,I2678,J2678)&gt;1,COUNTA(H2678,I2678,J2678)&lt;3),"Please enter a complete assessment date.  ",IF(COUNTA(H2678,I2678,J2678)=0,"",IF(COUNTIF(AN$2:AN$7306,H2678&amp;I2678&amp;J2678)&gt;0,"","Enter a valid assessment date.  ")))</f>
        <v/>
      </c>
      <c r="BD2680" s="37" t="str">
        <f t="shared" ref="BD2680" si="1307">IF(AND(C2678="",H2678&amp;I2678&amp;H2678&amp;J2678&lt;&gt;""),"Information on this lesion exists, but no evaluation result is entered.  ","")</f>
        <v/>
      </c>
      <c r="BE2680" s="37" t="str">
        <f ca="1">IF(C2678="","",IF(AZ2585="","",IF(AZ2585&gt;NOW(),"Visit date is in the future.  ","")))</f>
        <v/>
      </c>
      <c r="BF2680" s="37" t="str">
        <f t="shared" ref="BF2680" ca="1" si="1308">IF(AZ2678&lt;&gt;"",IF(AZ2678&gt;NOW(),"Assessment date is in the future.  ",""),"")</f>
        <v/>
      </c>
      <c r="BG2680" s="37" t="str">
        <f t="shared" ref="BG2680" si="1309">IF(AND(C2678&lt;&gt;"",F2678&lt;&gt;""),"The result cannot be provided if indicated as Not Done.  ","")</f>
        <v/>
      </c>
      <c r="BH2680" s="37" t="str">
        <f>IF(AZ2585="","",IF(AZ2585&lt;=AZ2579,"Visit date is not after visit or assessment dates in the prior visit.  ",""))</f>
        <v/>
      </c>
      <c r="BI2680" s="37" t="str">
        <f>IF(AZ2678&lt;&gt;"",IF(AZ2678&lt;=AZ2579,"Assessment date is not after visit or assessment dates in the prior visit.  ",""),"")</f>
        <v/>
      </c>
      <c r="BJ2680" s="37" t="str">
        <f>IF(AND(C2582="",OR(C2678&lt;&gt;"",F2678&lt;&gt;"")),"The Visit ID is missing.  ","")</f>
        <v/>
      </c>
      <c r="BK2680" s="37" t="str">
        <f>IF(AND(OR(C2678&lt;&gt;"",F2678&lt;&gt;""),C$108=""),"No V0 lesion information exists for this same lesion (if you are adding a NEW lesion, go to New Lesion section).  ","")</f>
        <v/>
      </c>
      <c r="BM2680" s="37" t="str">
        <f>IF(AND(C2678&lt;&gt;"",COUNTIF(AJ$2:AJ$21,C2582)&gt;1),"Visit ID already used.  ","")</f>
        <v/>
      </c>
      <c r="CA2680" s="37" t="str">
        <f ca="1">IF(BA2680&amp;BB2680&amp;BC2680&amp;BD2680&amp;BE2680&amp;BF2680&amp;BG2680&amp;BH2680&amp;BI2680&amp;BJ2680&amp;BK2680&amp;BL2680&amp;BM2680&amp;BN2680&amp;BO2680&amp;BP2680&amp;BQ2680&amp;BR2680&amp;BS2680&amp;BT2680&amp;BU2680&amp;BV2580&amp;BW2680&amp;BX2680&amp;BY2680&amp;BZ2680&lt;&gt;"","V17Issue","V17Clean")</f>
        <v>V17Clean</v>
      </c>
    </row>
    <row r="2681" spans="1:79" x14ac:dyDescent="0.25">
      <c r="A2681" s="51"/>
      <c r="B2681" s="91"/>
      <c r="C2681" s="91"/>
      <c r="D2681" s="91"/>
      <c r="E2681" s="91"/>
      <c r="F2681" s="91"/>
      <c r="G2681" s="91"/>
      <c r="H2681" s="91"/>
      <c r="I2681" s="91"/>
      <c r="J2681" s="91"/>
      <c r="K2681" s="91"/>
      <c r="L2681" s="91"/>
      <c r="M2681" s="91"/>
      <c r="N2681" s="91"/>
      <c r="O2681" s="91"/>
      <c r="P2681" s="91"/>
      <c r="Q2681" s="4"/>
      <c r="AN2681" s="63" t="s">
        <v>5912</v>
      </c>
      <c r="AZ2681" s="37" t="str">
        <f>IFERROR(IF(COUNTA(H2681,I2681,J2681)=3,DATE(J2681,MATCH(I2681,{"Jan";"Feb";"Mar";"Apr";"May";"Jun";"Jul";"Aug";"Sep";"Oct";"Nov";"Dec"},0),H2681),""),"")</f>
        <v/>
      </c>
    </row>
    <row r="2682" spans="1:79" x14ac:dyDescent="0.25">
      <c r="A2682" s="51"/>
      <c r="B2682" s="51"/>
      <c r="C2682" s="51"/>
      <c r="D2682" s="51"/>
      <c r="E2682" s="51"/>
      <c r="F2682" s="51"/>
      <c r="G2682" s="51"/>
      <c r="H2682" s="19"/>
      <c r="I2682" s="4"/>
      <c r="J2682" s="4"/>
      <c r="K2682" s="4"/>
      <c r="L2682" s="51"/>
      <c r="M2682" s="51"/>
      <c r="N2682" s="51"/>
      <c r="O2682" s="51"/>
      <c r="P2682" s="51"/>
      <c r="Q2682" s="4"/>
      <c r="AN2682" s="63" t="s">
        <v>5913</v>
      </c>
      <c r="AZ2682" s="37" t="str">
        <f>IFERROR(IF(COUNTA(H2682,I2682,J2682)=3,DATE(J2682,MATCH(I2682,{"Jan";"Feb";"Mar";"Apr";"May";"Jun";"Jul";"Aug";"Sep";"Oct";"Nov";"Dec"},0),H2682),""),"")</f>
        <v/>
      </c>
    </row>
    <row r="2683" spans="1:79" x14ac:dyDescent="0.25">
      <c r="A2683" s="51"/>
      <c r="B2683" s="51"/>
      <c r="C2683" s="51"/>
      <c r="D2683" s="51"/>
      <c r="E2683" s="51"/>
      <c r="F2683" s="51"/>
      <c r="G2683" s="51"/>
      <c r="H2683" s="19" t="s">
        <v>92</v>
      </c>
      <c r="I2683" s="4"/>
      <c r="J2683" s="4"/>
      <c r="K2683" s="4"/>
      <c r="L2683" s="51"/>
      <c r="M2683" s="51"/>
      <c r="N2683" s="51"/>
      <c r="O2683" s="51"/>
      <c r="P2683" s="51"/>
      <c r="Q2683" s="4"/>
      <c r="AN2683" s="63" t="s">
        <v>5914</v>
      </c>
      <c r="AZ2683" s="37" t="str">
        <f>IFERROR(IF(COUNTA(H2683,I2683,J2683)=3,DATE(J2683,MATCH(I2683,{"Jan";"Feb";"Mar";"Apr";"May";"Jun";"Jul";"Aug";"Sep";"Oct";"Nov";"Dec"},0),H2683),""),"")</f>
        <v/>
      </c>
    </row>
    <row r="2684" spans="1:79" x14ac:dyDescent="0.25">
      <c r="A2684" s="51"/>
      <c r="B2684" s="4"/>
      <c r="C2684" s="25" t="s">
        <v>186</v>
      </c>
      <c r="D2684" s="25"/>
      <c r="E2684" s="25"/>
      <c r="F2684" s="25" t="s">
        <v>315</v>
      </c>
      <c r="G2684" s="4"/>
      <c r="H2684" s="25" t="s">
        <v>47</v>
      </c>
      <c r="I2684" s="25" t="s">
        <v>48</v>
      </c>
      <c r="J2684" s="25" t="s">
        <v>49</v>
      </c>
      <c r="K2684" s="4"/>
      <c r="L2684" s="51"/>
      <c r="M2684" s="51"/>
      <c r="N2684" s="51"/>
      <c r="O2684" s="51"/>
      <c r="P2684" s="51"/>
      <c r="Q2684" s="4"/>
      <c r="AN2684" s="63" t="s">
        <v>5915</v>
      </c>
      <c r="AZ2684" s="37" t="str">
        <f>IFERROR(IF(COUNTA(H2684,I2684,J2684)=3,DATE(J2684,MATCH(I2684,{"Jan";"Feb";"Mar";"Apr";"May";"Jun";"Jul";"Aug";"Sep";"Oct";"Nov";"Dec"},0),H2684),""),"")</f>
        <v/>
      </c>
    </row>
    <row r="2685" spans="1:79" x14ac:dyDescent="0.25">
      <c r="A2685" s="51"/>
      <c r="B2685" s="34" t="str">
        <f xml:space="preserve"> C2582&amp;" Non-Target Lesion (NT6)"</f>
        <v>V17 Non-Target Lesion (NT6)</v>
      </c>
      <c r="C2685" s="74"/>
      <c r="D2685" s="75"/>
      <c r="E2685" s="4"/>
      <c r="F2685" s="17"/>
      <c r="G2685" s="4"/>
      <c r="H2685" s="32"/>
      <c r="I2685" s="32"/>
      <c r="J2685" s="32"/>
      <c r="K2685" s="4"/>
      <c r="L2685" s="51"/>
      <c r="M2685" s="51"/>
      <c r="N2685" s="51"/>
      <c r="O2685" s="51"/>
      <c r="P2685" s="51"/>
      <c r="Q2685" s="4"/>
      <c r="AN2685" s="63" t="s">
        <v>5916</v>
      </c>
      <c r="AZ2685" s="37" t="str">
        <f>IFERROR(IF(COUNTA(H2685,I2685,J2685)=3,DATE(J2685,MATCH(I2685,{"Jan";"Feb";"Mar";"Apr";"May";"Jun";"Jul";"Aug";"Sep";"Oct";"Nov";"Dec"},0),H2685),""),"")</f>
        <v/>
      </c>
    </row>
    <row r="2686" spans="1:79" x14ac:dyDescent="0.25">
      <c r="A2686" s="51"/>
      <c r="B2686" s="23" t="s">
        <v>2747</v>
      </c>
      <c r="C2686" s="23" t="s">
        <v>2748</v>
      </c>
      <c r="D2686" s="23"/>
      <c r="E2686" s="26"/>
      <c r="F2686" s="23" t="s">
        <v>2749</v>
      </c>
      <c r="G2686" s="26"/>
      <c r="H2686" s="23" t="s">
        <v>2750</v>
      </c>
      <c r="I2686" s="23" t="s">
        <v>2751</v>
      </c>
      <c r="J2686" s="23" t="s">
        <v>2752</v>
      </c>
      <c r="K2686" s="4"/>
      <c r="L2686" s="51"/>
      <c r="M2686" s="51"/>
      <c r="N2686" s="51"/>
      <c r="O2686" s="51"/>
      <c r="P2686" s="51"/>
      <c r="Q2686" s="4"/>
      <c r="AN2686" s="63" t="s">
        <v>5917</v>
      </c>
      <c r="AZ2686" s="37" t="str">
        <f>IFERROR(IF(COUNTA(H2686,I2686,J2686)=3,DATE(J2686,MATCH(I2686,{"Jan";"Feb";"Mar";"Apr";"May";"Jun";"Jul";"Aug";"Sep";"Oct";"Nov";"Dec"},0),H2686),""),"")</f>
        <v/>
      </c>
    </row>
    <row r="2687" spans="1:79" x14ac:dyDescent="0.25">
      <c r="A2687" s="51"/>
      <c r="B2687" s="90" t="str">
        <f ca="1">BA2687&amp;BB2687&amp;BC2687&amp;BD2687&amp;BE2687&amp;BF2687&amp;BG2687&amp;BH2687&amp;BI2687&amp;BJ2687&amp;BK2687&amp;BL2687&amp;BM2687</f>
        <v/>
      </c>
      <c r="C2687" s="91"/>
      <c r="D2687" s="91"/>
      <c r="E2687" s="91"/>
      <c r="F2687" s="91"/>
      <c r="G2687" s="91"/>
      <c r="H2687" s="91"/>
      <c r="I2687" s="91"/>
      <c r="J2687" s="91"/>
      <c r="K2687" s="91"/>
      <c r="L2687" s="91"/>
      <c r="M2687" s="91"/>
      <c r="N2687" s="91"/>
      <c r="O2687" s="91"/>
      <c r="P2687" s="91"/>
      <c r="Q2687" s="4"/>
      <c r="AN2687" s="63" t="s">
        <v>5918</v>
      </c>
      <c r="AZ2687" s="37" t="str">
        <f>IFERROR(IF(COUNTA(H2687,I2687,J2687)=3,DATE(J2687,MATCH(I2687,{"Jan";"Feb";"Mar";"Apr";"May";"Jun";"Jul";"Aug";"Sep";"Oct";"Nov";"Dec"},0),H2687),""),"")</f>
        <v/>
      </c>
      <c r="BA2687" s="37" t="str">
        <f>IF(AND(C2585="",H2685="",C2685&lt;&gt;""),"Please enter a complete visit or assessment date.  ","")</f>
        <v/>
      </c>
      <c r="BB2687" s="37" t="str">
        <f>IF(C2685="","",IF(AND(COUNTA(C2585,D2585,E2585)&gt;1,COUNTA(C2585,D2585,E2585)&lt;3),"Please enter a complete visit date.  ",IF(COUNTA(C2585,D2585,E2585)=0,"",IF(COUNTIF(AN$2:AN$7306,C2585&amp;D2585&amp;E2585)&gt;0,"","Enter a valid visit date.  "))))</f>
        <v/>
      </c>
      <c r="BC2687" s="37" t="str">
        <f>IF(AND(COUNTA(H2685,I2685,J2685)&gt;1,COUNTA(H2685,I2685,J2685)&lt;3),"Please enter a complete assessment date.  ",IF(COUNTA(H2685,I2685,J2685)=0,"",IF(COUNTIF(AN$2:AN$7306,H2685&amp;I2685&amp;J2685)&gt;0,"","Enter a valid assessment date.  ")))</f>
        <v/>
      </c>
      <c r="BD2687" s="37" t="str">
        <f t="shared" ref="BD2687" si="1310">IF(AND(C2685="",H2685&amp;I2685&amp;H2685&amp;J2685&lt;&gt;""),"Information on this lesion exists, but no evaluation result is entered.  ","")</f>
        <v/>
      </c>
      <c r="BE2687" s="37" t="str">
        <f ca="1">IF(C2685="","",IF(AZ2585="","",IF(AZ2585&gt;NOW(),"Visit date is in the future.  ","")))</f>
        <v/>
      </c>
      <c r="BF2687" s="37" t="str">
        <f t="shared" ref="BF2687" ca="1" si="1311">IF(AZ2685&lt;&gt;"",IF(AZ2685&gt;NOW(),"Assessment date is in the future.  ",""),"")</f>
        <v/>
      </c>
      <c r="BG2687" s="37" t="str">
        <f t="shared" ref="BG2687" si="1312">IF(AND(C2685&lt;&gt;"",F2685&lt;&gt;""),"The result cannot be provided if indicated as Not Done.  ","")</f>
        <v/>
      </c>
      <c r="BH2687" s="37" t="str">
        <f>IF(AZ2585="","",IF(AZ2585&lt;=AZ2579,"Visit date is not after visit or assessment dates in the prior visit.  ",""))</f>
        <v/>
      </c>
      <c r="BI2687" s="37" t="str">
        <f>IF(AZ2685&lt;&gt;"",IF(AZ2685&lt;=AZ2579,"Assessment date is not after visit or assessment dates in the prior visit.  ",""),"")</f>
        <v/>
      </c>
      <c r="BJ2687" s="37" t="str">
        <f>IF(AND(C2582="",OR(C2685&lt;&gt;"",F2685&lt;&gt;"")),"The Visit ID is missing.  ","")</f>
        <v/>
      </c>
      <c r="BK2687" s="37" t="str">
        <f>IF(AND(OR(C2685&lt;&gt;"",F2685&lt;&gt;""),C$115=""),"No V0 lesion information exists for this same lesion (if you are adding a NEW lesion, go to New Lesion section).  ","")</f>
        <v/>
      </c>
      <c r="BM2687" s="37" t="str">
        <f>IF(AND(C2685&lt;&gt;"",COUNTIF(AJ$2:AJ$21,C2582)&gt;1),"Visit ID already used.  ","")</f>
        <v/>
      </c>
      <c r="CA2687" s="37" t="str">
        <f ca="1">IF(BA2687&amp;BB2687&amp;BC2687&amp;BD2687&amp;BE2687&amp;BF2687&amp;BG2687&amp;BH2687&amp;BI2687&amp;BJ2687&amp;BK2687&amp;BL2687&amp;BM2687&amp;BN2687&amp;BO2687&amp;BP2687&amp;BQ2687&amp;BR2687&amp;BS2687&amp;BT2687&amp;BU2687&amp;BV2587&amp;BW2687&amp;BX2687&amp;BY2687&amp;BZ2687&lt;&gt;"","V17Issue","V17Clean")</f>
        <v>V17Clean</v>
      </c>
    </row>
    <row r="2688" spans="1:79" x14ac:dyDescent="0.25">
      <c r="A2688" s="51"/>
      <c r="B2688" s="91"/>
      <c r="C2688" s="91"/>
      <c r="D2688" s="91"/>
      <c r="E2688" s="91"/>
      <c r="F2688" s="91"/>
      <c r="G2688" s="91"/>
      <c r="H2688" s="91"/>
      <c r="I2688" s="91"/>
      <c r="J2688" s="91"/>
      <c r="K2688" s="91"/>
      <c r="L2688" s="91"/>
      <c r="M2688" s="91"/>
      <c r="N2688" s="91"/>
      <c r="O2688" s="91"/>
      <c r="P2688" s="91"/>
      <c r="Q2688" s="4"/>
      <c r="AN2688" s="63" t="s">
        <v>5919</v>
      </c>
      <c r="AZ2688" s="37" t="str">
        <f>IFERROR(IF(COUNTA(H2688,I2688,J2688)=3,DATE(J2688,MATCH(I2688,{"Jan";"Feb";"Mar";"Apr";"May";"Jun";"Jul";"Aug";"Sep";"Oct";"Nov";"Dec"},0),H2688),""),"")</f>
        <v/>
      </c>
    </row>
    <row r="2689" spans="1:79" x14ac:dyDescent="0.25">
      <c r="A2689" s="51"/>
      <c r="B2689" s="51"/>
      <c r="C2689" s="51"/>
      <c r="D2689" s="51"/>
      <c r="E2689" s="51"/>
      <c r="F2689" s="51"/>
      <c r="G2689" s="51"/>
      <c r="H2689" s="19"/>
      <c r="I2689" s="4"/>
      <c r="J2689" s="4"/>
      <c r="K2689" s="4"/>
      <c r="L2689" s="51"/>
      <c r="M2689" s="51"/>
      <c r="N2689" s="51"/>
      <c r="O2689" s="51"/>
      <c r="P2689" s="51"/>
      <c r="Q2689" s="4"/>
      <c r="AN2689" s="63" t="s">
        <v>5920</v>
      </c>
      <c r="AZ2689" s="37" t="str">
        <f>IFERROR(IF(COUNTA(H2689,I2689,J2689)=3,DATE(J2689,MATCH(I2689,{"Jan";"Feb";"Mar";"Apr";"May";"Jun";"Jul";"Aug";"Sep";"Oct";"Nov";"Dec"},0),H2689),""),"")</f>
        <v/>
      </c>
    </row>
    <row r="2690" spans="1:79" x14ac:dyDescent="0.25">
      <c r="A2690" s="51"/>
      <c r="B2690" s="51"/>
      <c r="C2690" s="51"/>
      <c r="D2690" s="51"/>
      <c r="E2690" s="51"/>
      <c r="F2690" s="51"/>
      <c r="G2690" s="51"/>
      <c r="H2690" s="19" t="s">
        <v>92</v>
      </c>
      <c r="I2690" s="4"/>
      <c r="J2690" s="4"/>
      <c r="K2690" s="4"/>
      <c r="L2690" s="51"/>
      <c r="M2690" s="51"/>
      <c r="N2690" s="51"/>
      <c r="O2690" s="51"/>
      <c r="P2690" s="51"/>
      <c r="Q2690" s="4"/>
      <c r="AN2690" s="63" t="s">
        <v>5921</v>
      </c>
      <c r="AZ2690" s="37" t="str">
        <f>IFERROR(IF(COUNTA(H2690,I2690,J2690)=3,DATE(J2690,MATCH(I2690,{"Jan";"Feb";"Mar";"Apr";"May";"Jun";"Jul";"Aug";"Sep";"Oct";"Nov";"Dec"},0),H2690),""),"")</f>
        <v/>
      </c>
    </row>
    <row r="2691" spans="1:79" x14ac:dyDescent="0.25">
      <c r="A2691" s="51"/>
      <c r="B2691" s="4"/>
      <c r="C2691" s="25" t="s">
        <v>186</v>
      </c>
      <c r="D2691" s="25"/>
      <c r="E2691" s="25"/>
      <c r="F2691" s="25" t="s">
        <v>315</v>
      </c>
      <c r="G2691" s="4"/>
      <c r="H2691" s="25" t="s">
        <v>47</v>
      </c>
      <c r="I2691" s="25" t="s">
        <v>48</v>
      </c>
      <c r="J2691" s="25" t="s">
        <v>49</v>
      </c>
      <c r="K2691" s="4"/>
      <c r="L2691" s="51"/>
      <c r="M2691" s="51"/>
      <c r="N2691" s="51"/>
      <c r="O2691" s="51"/>
      <c r="P2691" s="51"/>
      <c r="Q2691" s="4"/>
      <c r="AN2691" s="63" t="s">
        <v>5922</v>
      </c>
      <c r="AZ2691" s="37" t="str">
        <f>IFERROR(IF(COUNTA(H2691,I2691,J2691)=3,DATE(J2691,MATCH(I2691,{"Jan";"Feb";"Mar";"Apr";"May";"Jun";"Jul";"Aug";"Sep";"Oct";"Nov";"Dec"},0),H2691),""),"")</f>
        <v/>
      </c>
    </row>
    <row r="2692" spans="1:79" x14ac:dyDescent="0.25">
      <c r="A2692" s="51"/>
      <c r="B2692" s="34" t="str">
        <f xml:space="preserve"> C2582&amp;" Non-Target Lesion (NT7)"</f>
        <v>V17 Non-Target Lesion (NT7)</v>
      </c>
      <c r="C2692" s="74"/>
      <c r="D2692" s="75"/>
      <c r="E2692" s="4"/>
      <c r="F2692" s="17"/>
      <c r="G2692" s="4"/>
      <c r="H2692" s="32"/>
      <c r="I2692" s="32"/>
      <c r="J2692" s="32"/>
      <c r="K2692" s="4"/>
      <c r="L2692" s="51"/>
      <c r="M2692" s="51"/>
      <c r="N2692" s="51"/>
      <c r="O2692" s="51"/>
      <c r="P2692" s="51"/>
      <c r="Q2692" s="4"/>
      <c r="AN2692" s="63" t="s">
        <v>5923</v>
      </c>
      <c r="AZ2692" s="37" t="str">
        <f>IFERROR(IF(COUNTA(H2692,I2692,J2692)=3,DATE(J2692,MATCH(I2692,{"Jan";"Feb";"Mar";"Apr";"May";"Jun";"Jul";"Aug";"Sep";"Oct";"Nov";"Dec"},0),H2692),""),"")</f>
        <v/>
      </c>
    </row>
    <row r="2693" spans="1:79" x14ac:dyDescent="0.25">
      <c r="A2693" s="51"/>
      <c r="B2693" s="23" t="s">
        <v>2753</v>
      </c>
      <c r="C2693" s="23" t="s">
        <v>2754</v>
      </c>
      <c r="D2693" s="23"/>
      <c r="E2693" s="26"/>
      <c r="F2693" s="23" t="s">
        <v>2755</v>
      </c>
      <c r="G2693" s="26"/>
      <c r="H2693" s="23" t="s">
        <v>2756</v>
      </c>
      <c r="I2693" s="23" t="s">
        <v>2757</v>
      </c>
      <c r="J2693" s="23" t="s">
        <v>2758</v>
      </c>
      <c r="K2693" s="4"/>
      <c r="L2693" s="51"/>
      <c r="M2693" s="51"/>
      <c r="N2693" s="51"/>
      <c r="O2693" s="51"/>
      <c r="P2693" s="51"/>
      <c r="Q2693" s="4"/>
      <c r="AN2693" s="63" t="s">
        <v>5924</v>
      </c>
      <c r="AZ2693" s="37" t="str">
        <f>IFERROR(IF(COUNTA(H2693,I2693,J2693)=3,DATE(J2693,MATCH(I2693,{"Jan";"Feb";"Mar";"Apr";"May";"Jun";"Jul";"Aug";"Sep";"Oct";"Nov";"Dec"},0),H2693),""),"")</f>
        <v/>
      </c>
    </row>
    <row r="2694" spans="1:79" x14ac:dyDescent="0.25">
      <c r="A2694" s="51"/>
      <c r="B2694" s="90" t="str">
        <f ca="1">BA2694&amp;BB2694&amp;BC2694&amp;BD2694&amp;BE2694&amp;BF2694&amp;BG2694&amp;BH2694&amp;BI2694&amp;BJ2694&amp;BK2694&amp;BL2694&amp;BM2694</f>
        <v/>
      </c>
      <c r="C2694" s="91"/>
      <c r="D2694" s="91"/>
      <c r="E2694" s="91"/>
      <c r="F2694" s="91"/>
      <c r="G2694" s="91"/>
      <c r="H2694" s="91"/>
      <c r="I2694" s="91"/>
      <c r="J2694" s="91"/>
      <c r="K2694" s="91"/>
      <c r="L2694" s="91"/>
      <c r="M2694" s="91"/>
      <c r="N2694" s="91"/>
      <c r="O2694" s="91"/>
      <c r="P2694" s="91"/>
      <c r="Q2694" s="4"/>
      <c r="AN2694" s="63" t="s">
        <v>5925</v>
      </c>
      <c r="AZ2694" s="37" t="str">
        <f>IFERROR(IF(COUNTA(H2694,I2694,J2694)=3,DATE(J2694,MATCH(I2694,{"Jan";"Feb";"Mar";"Apr";"May";"Jun";"Jul";"Aug";"Sep";"Oct";"Nov";"Dec"},0),H2694),""),"")</f>
        <v/>
      </c>
      <c r="BA2694" s="37" t="str">
        <f>IF(AND(C2585="",H2692="",C2692&lt;&gt;""),"Please enter a complete visit or assessment date.  ","")</f>
        <v/>
      </c>
      <c r="BB2694" s="37" t="str">
        <f>IF(C2692="","",IF(AND(COUNTA(C2585,D2585,E2585)&gt;1,COUNTA(C2585,D2585,E2585)&lt;3),"Please enter a complete visit date.  ",IF(COUNTA(C2585,D2585,E2585)=0,"",IF(COUNTIF(AN$2:AN$7306,C2585&amp;D2585&amp;E2585)&gt;0,"","Enter a valid visit date.  "))))</f>
        <v/>
      </c>
      <c r="BC2694" s="37" t="str">
        <f>IF(AND(COUNTA(H2692,I2692,J2692)&gt;1,COUNTA(H2692,I2692,J2692)&lt;3),"Please enter a complete assessment date.  ",IF(COUNTA(H2692,I2692,J2692)=0,"",IF(COUNTIF(AN$2:AN$7306,H2692&amp;I2692&amp;J2692)&gt;0,"","Enter a valid assessment date.  ")))</f>
        <v/>
      </c>
      <c r="BD2694" s="37" t="str">
        <f t="shared" ref="BD2694" si="1313">IF(AND(C2692="",H2692&amp;I2692&amp;H2692&amp;J2692&lt;&gt;""),"Information on this lesion exists, but no evaluation result is entered.  ","")</f>
        <v/>
      </c>
      <c r="BE2694" s="37" t="str">
        <f ca="1">IF(C2692="","",IF(AZ2585="","",IF(AZ2585&gt;NOW(),"Visit date is in the future.  ","")))</f>
        <v/>
      </c>
      <c r="BF2694" s="37" t="str">
        <f t="shared" ref="BF2694" ca="1" si="1314">IF(AZ2692&lt;&gt;"",IF(AZ2692&gt;NOW(),"Assessment date is in the future.  ",""),"")</f>
        <v/>
      </c>
      <c r="BG2694" s="37" t="str">
        <f t="shared" ref="BG2694" si="1315">IF(AND(C2692&lt;&gt;"",F2692&lt;&gt;""),"The result cannot be provided if indicated as Not Done.  ","")</f>
        <v/>
      </c>
      <c r="BH2694" s="37" t="str">
        <f>IF(AZ2585="","",IF(AZ2585&lt;=AZ2579,"Visit date is not after visit or assessment dates in the prior visit.  ",""))</f>
        <v/>
      </c>
      <c r="BI2694" s="37" t="str">
        <f>IF(AZ2692&lt;&gt;"",IF(AZ2692&lt;=AZ2579,"Assessment date is not after visit or assessment dates in the prior visit.  ",""),"")</f>
        <v/>
      </c>
      <c r="BJ2694" s="37" t="str">
        <f>IF(AND(C2582="",OR(C2692&lt;&gt;"",F2692&lt;&gt;"")),"The Visit ID is missing.  ","")</f>
        <v/>
      </c>
      <c r="BK2694" s="37" t="str">
        <f>IF(AND(OR(C2692&lt;&gt;"",F2692&lt;&gt;""),C$122=""),"No V0 lesion information exists for this same lesion (if you are adding a NEW lesion, go to New Lesion section).  ","")</f>
        <v/>
      </c>
      <c r="BM2694" s="37" t="str">
        <f>IF(AND(C2692&lt;&gt;"",COUNTIF(AJ$2:AJ$21,C2582)&gt;1),"Visit ID already used.  ","")</f>
        <v/>
      </c>
      <c r="CA2694" s="37" t="str">
        <f ca="1">IF(BA2694&amp;BB2694&amp;BC2694&amp;BD2694&amp;BE2694&amp;BF2694&amp;BG2694&amp;BH2694&amp;BI2694&amp;BJ2694&amp;BK2694&amp;BL2694&amp;BM2694&amp;BN2694&amp;BO2694&amp;BP2694&amp;BQ2694&amp;BR2694&amp;BS2694&amp;BT2694&amp;BU2694&amp;BV2594&amp;BW2694&amp;BX2694&amp;BY2694&amp;BZ2694&lt;&gt;"","V17Issue","V17Clean")</f>
        <v>V17Clean</v>
      </c>
    </row>
    <row r="2695" spans="1:79" x14ac:dyDescent="0.25">
      <c r="A2695" s="51"/>
      <c r="B2695" s="91"/>
      <c r="C2695" s="91"/>
      <c r="D2695" s="91"/>
      <c r="E2695" s="91"/>
      <c r="F2695" s="91"/>
      <c r="G2695" s="91"/>
      <c r="H2695" s="91"/>
      <c r="I2695" s="91"/>
      <c r="J2695" s="91"/>
      <c r="K2695" s="91"/>
      <c r="L2695" s="91"/>
      <c r="M2695" s="91"/>
      <c r="N2695" s="91"/>
      <c r="O2695" s="91"/>
      <c r="P2695" s="91"/>
      <c r="Q2695" s="4"/>
      <c r="AN2695" s="63" t="s">
        <v>5926</v>
      </c>
      <c r="AZ2695" s="37" t="str">
        <f>IFERROR(IF(COUNTA(H2695,I2695,J2695)=3,DATE(J2695,MATCH(I2695,{"Jan";"Feb";"Mar";"Apr";"May";"Jun";"Jul";"Aug";"Sep";"Oct";"Nov";"Dec"},0),H2695),""),"")</f>
        <v/>
      </c>
    </row>
    <row r="2696" spans="1:79" x14ac:dyDescent="0.25">
      <c r="A2696" s="51"/>
      <c r="B2696" s="51"/>
      <c r="C2696" s="51"/>
      <c r="D2696" s="51"/>
      <c r="E2696" s="51"/>
      <c r="F2696" s="51"/>
      <c r="G2696" s="51"/>
      <c r="H2696" s="19"/>
      <c r="I2696" s="4"/>
      <c r="J2696" s="4"/>
      <c r="K2696" s="4"/>
      <c r="L2696" s="51"/>
      <c r="M2696" s="51"/>
      <c r="N2696" s="51"/>
      <c r="O2696" s="51"/>
      <c r="P2696" s="51"/>
      <c r="Q2696" s="4"/>
      <c r="AN2696" s="63" t="s">
        <v>5927</v>
      </c>
      <c r="AZ2696" s="37" t="str">
        <f>IFERROR(IF(COUNTA(H2696,I2696,J2696)=3,DATE(J2696,MATCH(I2696,{"Jan";"Feb";"Mar";"Apr";"May";"Jun";"Jul";"Aug";"Sep";"Oct";"Nov";"Dec"},0),H2696),""),"")</f>
        <v/>
      </c>
    </row>
    <row r="2697" spans="1:79" x14ac:dyDescent="0.25">
      <c r="A2697" s="51"/>
      <c r="B2697" s="51"/>
      <c r="C2697" s="51"/>
      <c r="D2697" s="51"/>
      <c r="E2697" s="51"/>
      <c r="F2697" s="51"/>
      <c r="G2697" s="51"/>
      <c r="H2697" s="19" t="s">
        <v>92</v>
      </c>
      <c r="I2697" s="4"/>
      <c r="J2697" s="4"/>
      <c r="K2697" s="4"/>
      <c r="L2697" s="51"/>
      <c r="M2697" s="51"/>
      <c r="N2697" s="51"/>
      <c r="O2697" s="51"/>
      <c r="P2697" s="51"/>
      <c r="Q2697" s="4"/>
      <c r="AN2697" s="63" t="s">
        <v>5928</v>
      </c>
      <c r="AZ2697" s="37" t="str">
        <f>IFERROR(IF(COUNTA(H2697,I2697,J2697)=3,DATE(J2697,MATCH(I2697,{"Jan";"Feb";"Mar";"Apr";"May";"Jun";"Jul";"Aug";"Sep";"Oct";"Nov";"Dec"},0),H2697),""),"")</f>
        <v/>
      </c>
    </row>
    <row r="2698" spans="1:79" x14ac:dyDescent="0.25">
      <c r="A2698" s="51"/>
      <c r="B2698" s="4"/>
      <c r="C2698" s="25" t="s">
        <v>186</v>
      </c>
      <c r="D2698" s="25"/>
      <c r="E2698" s="25"/>
      <c r="F2698" s="25" t="s">
        <v>315</v>
      </c>
      <c r="G2698" s="4"/>
      <c r="H2698" s="25" t="s">
        <v>47</v>
      </c>
      <c r="I2698" s="25" t="s">
        <v>48</v>
      </c>
      <c r="J2698" s="25" t="s">
        <v>49</v>
      </c>
      <c r="K2698" s="4"/>
      <c r="L2698" s="51"/>
      <c r="M2698" s="51"/>
      <c r="N2698" s="51"/>
      <c r="O2698" s="51"/>
      <c r="P2698" s="51"/>
      <c r="Q2698" s="4"/>
      <c r="AN2698" s="63" t="s">
        <v>5929</v>
      </c>
      <c r="AZ2698" s="37" t="str">
        <f>IFERROR(IF(COUNTA(H2698,I2698,J2698)=3,DATE(J2698,MATCH(I2698,{"Jan";"Feb";"Mar";"Apr";"May";"Jun";"Jul";"Aug";"Sep";"Oct";"Nov";"Dec"},0),H2698),""),"")</f>
        <v/>
      </c>
    </row>
    <row r="2699" spans="1:79" x14ac:dyDescent="0.25">
      <c r="A2699" s="51"/>
      <c r="B2699" s="34" t="str">
        <f xml:space="preserve"> C2582&amp;" Non-Target Lesion (NT8)"</f>
        <v>V17 Non-Target Lesion (NT8)</v>
      </c>
      <c r="C2699" s="74"/>
      <c r="D2699" s="75"/>
      <c r="E2699" s="4"/>
      <c r="F2699" s="17"/>
      <c r="G2699" s="4"/>
      <c r="H2699" s="32"/>
      <c r="I2699" s="32"/>
      <c r="J2699" s="32"/>
      <c r="K2699" s="4"/>
      <c r="L2699" s="51"/>
      <c r="M2699" s="51"/>
      <c r="N2699" s="51"/>
      <c r="O2699" s="51"/>
      <c r="P2699" s="51"/>
      <c r="Q2699" s="4"/>
      <c r="AN2699" s="63" t="s">
        <v>5930</v>
      </c>
      <c r="AZ2699" s="37" t="str">
        <f>IFERROR(IF(COUNTA(H2699,I2699,J2699)=3,DATE(J2699,MATCH(I2699,{"Jan";"Feb";"Mar";"Apr";"May";"Jun";"Jul";"Aug";"Sep";"Oct";"Nov";"Dec"},0),H2699),""),"")</f>
        <v/>
      </c>
    </row>
    <row r="2700" spans="1:79" x14ac:dyDescent="0.25">
      <c r="A2700" s="51"/>
      <c r="B2700" s="23" t="s">
        <v>2759</v>
      </c>
      <c r="C2700" s="23" t="s">
        <v>2760</v>
      </c>
      <c r="D2700" s="23"/>
      <c r="E2700" s="26"/>
      <c r="F2700" s="23" t="s">
        <v>2761</v>
      </c>
      <c r="G2700" s="26"/>
      <c r="H2700" s="23" t="s">
        <v>2762</v>
      </c>
      <c r="I2700" s="23" t="s">
        <v>2763</v>
      </c>
      <c r="J2700" s="23" t="s">
        <v>2764</v>
      </c>
      <c r="K2700" s="4"/>
      <c r="L2700" s="51"/>
      <c r="M2700" s="51"/>
      <c r="N2700" s="51"/>
      <c r="O2700" s="51"/>
      <c r="P2700" s="51"/>
      <c r="Q2700" s="4"/>
      <c r="AN2700" s="63" t="s">
        <v>5931</v>
      </c>
      <c r="AZ2700" s="37" t="str">
        <f>IFERROR(IF(COUNTA(H2700,I2700,J2700)=3,DATE(J2700,MATCH(I2700,{"Jan";"Feb";"Mar";"Apr";"May";"Jun";"Jul";"Aug";"Sep";"Oct";"Nov";"Dec"},0),H2700),""),"")</f>
        <v/>
      </c>
    </row>
    <row r="2701" spans="1:79" x14ac:dyDescent="0.25">
      <c r="A2701" s="51"/>
      <c r="B2701" s="90" t="str">
        <f ca="1">BA2701&amp;BB2701&amp;BC2701&amp;BD2701&amp;BE2701&amp;BF2701&amp;BG2701&amp;BH2701&amp;BI2701&amp;BJ2701&amp;BK2701&amp;BL2701&amp;BM2701</f>
        <v/>
      </c>
      <c r="C2701" s="91"/>
      <c r="D2701" s="91"/>
      <c r="E2701" s="91"/>
      <c r="F2701" s="91"/>
      <c r="G2701" s="91"/>
      <c r="H2701" s="91"/>
      <c r="I2701" s="91"/>
      <c r="J2701" s="91"/>
      <c r="K2701" s="91"/>
      <c r="L2701" s="91"/>
      <c r="M2701" s="91"/>
      <c r="N2701" s="91"/>
      <c r="O2701" s="91"/>
      <c r="P2701" s="91"/>
      <c r="Q2701" s="4"/>
      <c r="AN2701" s="63" t="s">
        <v>5932</v>
      </c>
      <c r="AZ2701" s="37" t="str">
        <f>IFERROR(IF(COUNTA(H2701,I2701,J2701)=3,DATE(J2701,MATCH(I2701,{"Jan";"Feb";"Mar";"Apr";"May";"Jun";"Jul";"Aug";"Sep";"Oct";"Nov";"Dec"},0),H2701),""),"")</f>
        <v/>
      </c>
      <c r="BA2701" s="37" t="str">
        <f>IF(AND(C2585="",H2699="",C2699&lt;&gt;""),"Please enter a complete visit or assessment date.  ","")</f>
        <v/>
      </c>
      <c r="BB2701" s="37" t="str">
        <f>IF(C2699="","",IF(AND(COUNTA(C2585,D2585,E2585)&gt;1,COUNTA(C2585,D2585,E2585)&lt;3),"Please enter a complete visit date.  ",IF(COUNTA(C2585,D2585,E2585)=0,"",IF(COUNTIF(AN$2:AN$7306,C2585&amp;D2585&amp;E2585)&gt;0,"","Enter a valid visit date.  "))))</f>
        <v/>
      </c>
      <c r="BC2701" s="37" t="str">
        <f>IF(AND(COUNTA(H2699,I2699,J2699)&gt;1,COUNTA(H2699,I2699,J2699)&lt;3),"Please enter a complete assessment date.  ",IF(COUNTA(H2699,I2699,J2699)=0,"",IF(COUNTIF(AN$2:AN$7306,H2699&amp;I2699&amp;J2699)&gt;0,"","Enter a valid assessment date.  ")))</f>
        <v/>
      </c>
      <c r="BD2701" s="37" t="str">
        <f t="shared" ref="BD2701" si="1316">IF(AND(C2699="",H2699&amp;I2699&amp;H2699&amp;J2699&lt;&gt;""),"Information on this lesion exists, but no evaluation result is entered.  ","")</f>
        <v/>
      </c>
      <c r="BE2701" s="37" t="str">
        <f ca="1">IF(C2699="","",IF(AZ2585="","",IF(AZ2585&gt;NOW(),"Visit date is in the future.  ","")))</f>
        <v/>
      </c>
      <c r="BF2701" s="37" t="str">
        <f t="shared" ref="BF2701" ca="1" si="1317">IF(AZ2699&lt;&gt;"",IF(AZ2699&gt;NOW(),"Assessment date is in the future.  ",""),"")</f>
        <v/>
      </c>
      <c r="BG2701" s="37" t="str">
        <f t="shared" ref="BG2701" si="1318">IF(AND(C2699&lt;&gt;"",F2699&lt;&gt;""),"The result cannot be provided if indicated as Not Done.  ","")</f>
        <v/>
      </c>
      <c r="BH2701" s="37" t="str">
        <f>IF(AZ2585="","",IF(AZ2585&lt;=AZ2579,"Visit date is not after visit or assessment dates in the prior visit.  ",""))</f>
        <v/>
      </c>
      <c r="BI2701" s="37" t="str">
        <f>IF(AZ2699&lt;&gt;"",IF(AZ2699&lt;=AZ2579,"Assessment date is not after visit or assessment dates in the prior visit.  ",""),"")</f>
        <v/>
      </c>
      <c r="BJ2701" s="37" t="str">
        <f>IF(AND(C2582="",OR(C2699&lt;&gt;"",F2699&lt;&gt;"")),"The Visit ID is missing.  ","")</f>
        <v/>
      </c>
      <c r="BK2701" s="37" t="str">
        <f>IF(AND(OR(C2699&lt;&gt;"",F2699&lt;&gt;""),C$129=""),"No V0 lesion information exists for this same lesion (if you are adding a NEW lesion, go to New Lesion section).  ","")</f>
        <v/>
      </c>
      <c r="BM2701" s="37" t="str">
        <f>IF(AND(C2699&lt;&gt;"",COUNTIF(AJ$2:AJ$21,C2582)&gt;1),"Visit ID already used.  ","")</f>
        <v/>
      </c>
      <c r="CA2701" s="37" t="str">
        <f ca="1">IF(BA2701&amp;BB2701&amp;BC2701&amp;BD2701&amp;BE2701&amp;BF2701&amp;BG2701&amp;BH2701&amp;BI2701&amp;BJ2701&amp;BK2701&amp;BL2701&amp;BM2701&amp;BN2701&amp;BO2701&amp;BP2701&amp;BQ2701&amp;BR2701&amp;BS2701&amp;BT2701&amp;BU2701&amp;BV2601&amp;BW2701&amp;BX2701&amp;BY2701&amp;BZ2701&lt;&gt;"","V17Issue","V17Clean")</f>
        <v>V17Clean</v>
      </c>
    </row>
    <row r="2702" spans="1:79" x14ac:dyDescent="0.25">
      <c r="A2702" s="51"/>
      <c r="B2702" s="91"/>
      <c r="C2702" s="91"/>
      <c r="D2702" s="91"/>
      <c r="E2702" s="91"/>
      <c r="F2702" s="91"/>
      <c r="G2702" s="91"/>
      <c r="H2702" s="91"/>
      <c r="I2702" s="91"/>
      <c r="J2702" s="91"/>
      <c r="K2702" s="91"/>
      <c r="L2702" s="91"/>
      <c r="M2702" s="91"/>
      <c r="N2702" s="91"/>
      <c r="O2702" s="91"/>
      <c r="P2702" s="91"/>
      <c r="Q2702" s="4"/>
      <c r="AN2702" s="63" t="s">
        <v>5933</v>
      </c>
      <c r="AZ2702" s="37" t="str">
        <f>IFERROR(IF(COUNTA(H2702,I2702,J2702)=3,DATE(J2702,MATCH(I2702,{"Jan";"Feb";"Mar";"Apr";"May";"Jun";"Jul";"Aug";"Sep";"Oct";"Nov";"Dec"},0),H2702),""),"")</f>
        <v/>
      </c>
    </row>
    <row r="2703" spans="1:79" x14ac:dyDescent="0.25">
      <c r="A2703" s="51"/>
      <c r="B2703" s="51"/>
      <c r="C2703" s="51"/>
      <c r="D2703" s="51"/>
      <c r="E2703" s="51"/>
      <c r="F2703" s="51"/>
      <c r="G2703" s="51"/>
      <c r="H2703" s="19"/>
      <c r="I2703" s="4"/>
      <c r="J2703" s="4"/>
      <c r="K2703" s="4"/>
      <c r="L2703" s="51"/>
      <c r="M2703" s="51"/>
      <c r="N2703" s="51"/>
      <c r="O2703" s="51"/>
      <c r="P2703" s="51"/>
      <c r="Q2703" s="4"/>
      <c r="AN2703" s="63" t="s">
        <v>5934</v>
      </c>
      <c r="AZ2703" s="37" t="str">
        <f>IFERROR(IF(COUNTA(H2703,I2703,J2703)=3,DATE(J2703,MATCH(I2703,{"Jan";"Feb";"Mar";"Apr";"May";"Jun";"Jul";"Aug";"Sep";"Oct";"Nov";"Dec"},0),H2703),""),"")</f>
        <v/>
      </c>
    </row>
    <row r="2704" spans="1:79" x14ac:dyDescent="0.25">
      <c r="A2704" s="51"/>
      <c r="B2704" s="51"/>
      <c r="C2704" s="51"/>
      <c r="D2704" s="51"/>
      <c r="E2704" s="51"/>
      <c r="F2704" s="51"/>
      <c r="G2704" s="51"/>
      <c r="H2704" s="19" t="s">
        <v>92</v>
      </c>
      <c r="I2704" s="4"/>
      <c r="J2704" s="4"/>
      <c r="K2704" s="4"/>
      <c r="L2704" s="51"/>
      <c r="M2704" s="51"/>
      <c r="N2704" s="51"/>
      <c r="O2704" s="51"/>
      <c r="P2704" s="51"/>
      <c r="Q2704" s="4"/>
      <c r="AN2704" s="63" t="s">
        <v>5935</v>
      </c>
      <c r="AZ2704" s="37" t="str">
        <f>IFERROR(IF(COUNTA(H2704,I2704,J2704)=3,DATE(J2704,MATCH(I2704,{"Jan";"Feb";"Mar";"Apr";"May";"Jun";"Jul";"Aug";"Sep";"Oct";"Nov";"Dec"},0),H2704),""),"")</f>
        <v/>
      </c>
    </row>
    <row r="2705" spans="1:79" x14ac:dyDescent="0.25">
      <c r="A2705" s="51"/>
      <c r="B2705" s="4"/>
      <c r="C2705" s="25" t="s">
        <v>186</v>
      </c>
      <c r="D2705" s="25"/>
      <c r="E2705" s="25"/>
      <c r="F2705" s="25" t="s">
        <v>315</v>
      </c>
      <c r="G2705" s="4"/>
      <c r="H2705" s="25" t="s">
        <v>47</v>
      </c>
      <c r="I2705" s="25" t="s">
        <v>48</v>
      </c>
      <c r="J2705" s="25" t="s">
        <v>49</v>
      </c>
      <c r="K2705" s="4"/>
      <c r="L2705" s="51"/>
      <c r="M2705" s="51"/>
      <c r="N2705" s="51"/>
      <c r="O2705" s="51"/>
      <c r="P2705" s="51"/>
      <c r="Q2705" s="4"/>
      <c r="AN2705" s="63" t="s">
        <v>5936</v>
      </c>
      <c r="AZ2705" s="37" t="str">
        <f>IFERROR(IF(COUNTA(H2705,I2705,J2705)=3,DATE(J2705,MATCH(I2705,{"Jan";"Feb";"Mar";"Apr";"May";"Jun";"Jul";"Aug";"Sep";"Oct";"Nov";"Dec"},0),H2705),""),"")</f>
        <v/>
      </c>
    </row>
    <row r="2706" spans="1:79" x14ac:dyDescent="0.25">
      <c r="A2706" s="51"/>
      <c r="B2706" s="34" t="str">
        <f xml:space="preserve"> C2582&amp;" Non-Target Lesion (NT9)"</f>
        <v>V17 Non-Target Lesion (NT9)</v>
      </c>
      <c r="C2706" s="74"/>
      <c r="D2706" s="75"/>
      <c r="E2706" s="4"/>
      <c r="F2706" s="17"/>
      <c r="G2706" s="4"/>
      <c r="H2706" s="32"/>
      <c r="I2706" s="32"/>
      <c r="J2706" s="32"/>
      <c r="K2706" s="4"/>
      <c r="L2706" s="51"/>
      <c r="M2706" s="51"/>
      <c r="N2706" s="51"/>
      <c r="O2706" s="51"/>
      <c r="P2706" s="51"/>
      <c r="Q2706" s="4"/>
      <c r="AN2706" s="63" t="s">
        <v>5937</v>
      </c>
      <c r="AZ2706" s="37" t="str">
        <f>IFERROR(IF(COUNTA(H2706,I2706,J2706)=3,DATE(J2706,MATCH(I2706,{"Jan";"Feb";"Mar";"Apr";"May";"Jun";"Jul";"Aug";"Sep";"Oct";"Nov";"Dec"},0),H2706),""),"")</f>
        <v/>
      </c>
    </row>
    <row r="2707" spans="1:79" x14ac:dyDescent="0.25">
      <c r="A2707" s="51"/>
      <c r="B2707" s="23" t="s">
        <v>2765</v>
      </c>
      <c r="C2707" s="23" t="s">
        <v>2766</v>
      </c>
      <c r="D2707" s="23"/>
      <c r="E2707" s="26"/>
      <c r="F2707" s="23" t="s">
        <v>2767</v>
      </c>
      <c r="G2707" s="26"/>
      <c r="H2707" s="23" t="s">
        <v>2768</v>
      </c>
      <c r="I2707" s="23" t="s">
        <v>2769</v>
      </c>
      <c r="J2707" s="23" t="s">
        <v>2770</v>
      </c>
      <c r="K2707" s="4"/>
      <c r="L2707" s="51"/>
      <c r="M2707" s="51"/>
      <c r="N2707" s="51"/>
      <c r="O2707" s="51"/>
      <c r="P2707" s="51"/>
      <c r="Q2707" s="4"/>
      <c r="AN2707" s="63" t="s">
        <v>5938</v>
      </c>
      <c r="AZ2707" s="37" t="str">
        <f>IFERROR(IF(COUNTA(H2707,I2707,J2707)=3,DATE(J2707,MATCH(I2707,{"Jan";"Feb";"Mar";"Apr";"May";"Jun";"Jul";"Aug";"Sep";"Oct";"Nov";"Dec"},0),H2707),""),"")</f>
        <v/>
      </c>
    </row>
    <row r="2708" spans="1:79" x14ac:dyDescent="0.25">
      <c r="A2708" s="51"/>
      <c r="B2708" s="90" t="str">
        <f ca="1">BA2708&amp;BB2708&amp;BC2708&amp;BD2708&amp;BE2708&amp;BF2708&amp;BG2708&amp;BH2708&amp;BI2708&amp;BJ2708&amp;BK2708&amp;BL2708&amp;BM2708</f>
        <v/>
      </c>
      <c r="C2708" s="91"/>
      <c r="D2708" s="91"/>
      <c r="E2708" s="91"/>
      <c r="F2708" s="91"/>
      <c r="G2708" s="91"/>
      <c r="H2708" s="91"/>
      <c r="I2708" s="91"/>
      <c r="J2708" s="91"/>
      <c r="K2708" s="91"/>
      <c r="L2708" s="91"/>
      <c r="M2708" s="91"/>
      <c r="N2708" s="91"/>
      <c r="O2708" s="91"/>
      <c r="P2708" s="91"/>
      <c r="Q2708" s="4"/>
      <c r="AN2708" s="63" t="s">
        <v>5939</v>
      </c>
      <c r="AZ2708" s="37" t="str">
        <f>IFERROR(IF(COUNTA(H2708,I2708,J2708)=3,DATE(J2708,MATCH(I2708,{"Jan";"Feb";"Mar";"Apr";"May";"Jun";"Jul";"Aug";"Sep";"Oct";"Nov";"Dec"},0),H2708),""),"")</f>
        <v/>
      </c>
      <c r="BA2708" s="37" t="str">
        <f>IF(AND(C2585="",H2706="",C2706&lt;&gt;""),"Please enter a complete visit or assessment date.  ","")</f>
        <v/>
      </c>
      <c r="BB2708" s="37" t="str">
        <f>IF(C2706="","",IF(AND(COUNTA(C2585,D2585,E2585)&gt;1,COUNTA(C2585,D2585,E2585)&lt;3),"Please enter a complete visit date.  ",IF(COUNTA(C2585,D2585,E2585)=0,"",IF(COUNTIF(AN$2:AN$7306,C2585&amp;D2585&amp;E2585)&gt;0,"","Enter a valid visit date.  "))))</f>
        <v/>
      </c>
      <c r="BC2708" s="37" t="str">
        <f>IF(AND(COUNTA(H2706,I2706,J2706)&gt;1,COUNTA(H2706,I2706,J2706)&lt;3),"Please enter a complete assessment date.  ",IF(COUNTA(H2706,I2706,J2706)=0,"",IF(COUNTIF(AN$2:AN$7306,H2706&amp;I2706&amp;J2706)&gt;0,"","Enter a valid assessment date.  ")))</f>
        <v/>
      </c>
      <c r="BD2708" s="37" t="str">
        <f t="shared" ref="BD2708" si="1319">IF(AND(C2706="",H2706&amp;I2706&amp;H2706&amp;J2706&lt;&gt;""),"Information on this lesion exists, but no evaluation result is entered.  ","")</f>
        <v/>
      </c>
      <c r="BE2708" s="37" t="str">
        <f ca="1">IF(C2706="","",IF(AZ2585="","",IF(AZ2585&gt;NOW(),"Visit date is in the future.  ","")))</f>
        <v/>
      </c>
      <c r="BF2708" s="37" t="str">
        <f t="shared" ref="BF2708" ca="1" si="1320">IF(AZ2706&lt;&gt;"",IF(AZ2706&gt;NOW(),"Assessment date is in the future.  ",""),"")</f>
        <v/>
      </c>
      <c r="BG2708" s="37" t="str">
        <f t="shared" ref="BG2708" si="1321">IF(AND(C2706&lt;&gt;"",F2706&lt;&gt;""),"The result cannot be provided if indicated as Not Done.  ","")</f>
        <v/>
      </c>
      <c r="BH2708" s="37" t="str">
        <f>IF(AZ2585="","",IF(AZ2585&lt;=AZ2579,"Visit date is not after visit or assessment dates in the prior visit.  ",""))</f>
        <v/>
      </c>
      <c r="BI2708" s="37" t="str">
        <f>IF(AZ2706&lt;&gt;"",IF(AZ2706&lt;=AZ2579,"Assessment date is not after visit or assessment dates in the prior visit.  ",""),"")</f>
        <v/>
      </c>
      <c r="BJ2708" s="37" t="str">
        <f>IF(AND(C2582="",OR(C2706&lt;&gt;"",F2706&lt;&gt;"")),"The Visit ID is missing.  ","")</f>
        <v/>
      </c>
      <c r="BK2708" s="37" t="str">
        <f>IF(AND(OR(C2706&lt;&gt;"",F2706&lt;&gt;""),C$136=""),"No V0 lesion information exists for this same lesion (if you are adding a NEW lesion, go to New Lesion section).  ","")</f>
        <v/>
      </c>
      <c r="BM2708" s="37" t="str">
        <f>IF(AND(C2706&lt;&gt;"",COUNTIF(AJ$2:AJ$21,C2582)&gt;1),"Visit ID already used.  ","")</f>
        <v/>
      </c>
      <c r="CA2708" s="37" t="str">
        <f ca="1">IF(BA2708&amp;BB2708&amp;BC2708&amp;BD2708&amp;BE2708&amp;BF2708&amp;BG2708&amp;BH2708&amp;BI2708&amp;BJ2708&amp;BK2708&amp;BL2708&amp;BM2708&amp;BN2708&amp;BO2708&amp;BP2708&amp;BQ2708&amp;BR2708&amp;BS2708&amp;BT2708&amp;BU2708&amp;BV2608&amp;BW2708&amp;BX2708&amp;BY2708&amp;BZ2708&lt;&gt;"","V17Issue","V17Clean")</f>
        <v>V17Clean</v>
      </c>
    </row>
    <row r="2709" spans="1:79" x14ac:dyDescent="0.25">
      <c r="A2709" s="51"/>
      <c r="B2709" s="91"/>
      <c r="C2709" s="91"/>
      <c r="D2709" s="91"/>
      <c r="E2709" s="91"/>
      <c r="F2709" s="91"/>
      <c r="G2709" s="91"/>
      <c r="H2709" s="91"/>
      <c r="I2709" s="91"/>
      <c r="J2709" s="91"/>
      <c r="K2709" s="91"/>
      <c r="L2709" s="91"/>
      <c r="M2709" s="91"/>
      <c r="N2709" s="91"/>
      <c r="O2709" s="91"/>
      <c r="P2709" s="91"/>
      <c r="Q2709" s="4"/>
      <c r="AN2709" s="63" t="s">
        <v>5940</v>
      </c>
      <c r="AZ2709" s="37" t="str">
        <f>IFERROR(IF(COUNTA(H2709,I2709,J2709)=3,DATE(J2709,MATCH(I2709,{"Jan";"Feb";"Mar";"Apr";"May";"Jun";"Jul";"Aug";"Sep";"Oct";"Nov";"Dec"},0),H2709),""),"")</f>
        <v/>
      </c>
    </row>
    <row r="2710" spans="1:79" x14ac:dyDescent="0.25">
      <c r="A2710" s="51"/>
      <c r="B2710" s="51"/>
      <c r="C2710" s="51"/>
      <c r="D2710" s="51"/>
      <c r="E2710" s="51"/>
      <c r="F2710" s="51"/>
      <c r="G2710" s="51"/>
      <c r="H2710" s="19"/>
      <c r="I2710" s="4"/>
      <c r="J2710" s="4"/>
      <c r="K2710" s="4"/>
      <c r="L2710" s="51"/>
      <c r="M2710" s="51"/>
      <c r="N2710" s="51"/>
      <c r="O2710" s="51"/>
      <c r="P2710" s="51"/>
      <c r="Q2710" s="4"/>
      <c r="AN2710" s="63" t="s">
        <v>5941</v>
      </c>
      <c r="AZ2710" s="37" t="str">
        <f>IFERROR(IF(COUNTA(H2710,I2710,J2710)=3,DATE(J2710,MATCH(I2710,{"Jan";"Feb";"Mar";"Apr";"May";"Jun";"Jul";"Aug";"Sep";"Oct";"Nov";"Dec"},0),H2710),""),"")</f>
        <v/>
      </c>
    </row>
    <row r="2711" spans="1:79" x14ac:dyDescent="0.25">
      <c r="A2711" s="51"/>
      <c r="B2711" s="51"/>
      <c r="C2711" s="51"/>
      <c r="D2711" s="51"/>
      <c r="E2711" s="51"/>
      <c r="F2711" s="51"/>
      <c r="G2711" s="51"/>
      <c r="H2711" s="19" t="s">
        <v>92</v>
      </c>
      <c r="I2711" s="4"/>
      <c r="J2711" s="4"/>
      <c r="K2711" s="4"/>
      <c r="L2711" s="51"/>
      <c r="M2711" s="51"/>
      <c r="N2711" s="51"/>
      <c r="O2711" s="51"/>
      <c r="P2711" s="51"/>
      <c r="Q2711" s="4"/>
      <c r="AN2711" s="63" t="s">
        <v>5942</v>
      </c>
      <c r="AZ2711" s="37" t="str">
        <f>IFERROR(IF(COUNTA(H2711,I2711,J2711)=3,DATE(J2711,MATCH(I2711,{"Jan";"Feb";"Mar";"Apr";"May";"Jun";"Jul";"Aug";"Sep";"Oct";"Nov";"Dec"},0),H2711),""),"")</f>
        <v/>
      </c>
    </row>
    <row r="2712" spans="1:79" x14ac:dyDescent="0.25">
      <c r="A2712" s="51"/>
      <c r="B2712" s="4"/>
      <c r="C2712" s="25" t="s">
        <v>186</v>
      </c>
      <c r="D2712" s="25"/>
      <c r="E2712" s="25"/>
      <c r="F2712" s="25" t="s">
        <v>315</v>
      </c>
      <c r="G2712" s="4"/>
      <c r="H2712" s="25" t="s">
        <v>47</v>
      </c>
      <c r="I2712" s="25" t="s">
        <v>48</v>
      </c>
      <c r="J2712" s="25" t="s">
        <v>49</v>
      </c>
      <c r="K2712" s="4"/>
      <c r="L2712" s="51"/>
      <c r="M2712" s="51"/>
      <c r="N2712" s="51"/>
      <c r="O2712" s="4"/>
      <c r="P2712" s="4"/>
      <c r="Q2712" s="4"/>
      <c r="AN2712" s="63" t="s">
        <v>5943</v>
      </c>
      <c r="AZ2712" s="37" t="str">
        <f>IFERROR(IF(COUNTA(H2712,I2712,J2712)=3,DATE(J2712,MATCH(I2712,{"Jan";"Feb";"Mar";"Apr";"May";"Jun";"Jul";"Aug";"Sep";"Oct";"Nov";"Dec"},0),H2712),""),"")</f>
        <v/>
      </c>
    </row>
    <row r="2713" spans="1:79" x14ac:dyDescent="0.25">
      <c r="A2713" s="51"/>
      <c r="B2713" s="34" t="str">
        <f xml:space="preserve"> C2582&amp;" Non-Target Lesion (NT10)"</f>
        <v>V17 Non-Target Lesion (NT10)</v>
      </c>
      <c r="C2713" s="74"/>
      <c r="D2713" s="75"/>
      <c r="E2713" s="4"/>
      <c r="F2713" s="17"/>
      <c r="G2713" s="4"/>
      <c r="H2713" s="32"/>
      <c r="I2713" s="32"/>
      <c r="J2713" s="32"/>
      <c r="K2713" s="4"/>
      <c r="L2713" s="51"/>
      <c r="M2713" s="51"/>
      <c r="N2713" s="51"/>
      <c r="O2713" s="4"/>
      <c r="P2713" s="4"/>
      <c r="Q2713" s="4"/>
      <c r="AN2713" s="63" t="s">
        <v>5944</v>
      </c>
      <c r="AZ2713" s="37" t="str">
        <f>IFERROR(IF(COUNTA(H2713,I2713,J2713)=3,DATE(J2713,MATCH(I2713,{"Jan";"Feb";"Mar";"Apr";"May";"Jun";"Jul";"Aug";"Sep";"Oct";"Nov";"Dec"},0),H2713),""),"")</f>
        <v/>
      </c>
    </row>
    <row r="2714" spans="1:79" x14ac:dyDescent="0.25">
      <c r="A2714" s="51"/>
      <c r="B2714" s="23" t="s">
        <v>2771</v>
      </c>
      <c r="C2714" s="23" t="s">
        <v>2772</v>
      </c>
      <c r="D2714" s="23"/>
      <c r="E2714" s="26"/>
      <c r="F2714" s="23" t="s">
        <v>2773</v>
      </c>
      <c r="G2714" s="26"/>
      <c r="H2714" s="23" t="s">
        <v>2774</v>
      </c>
      <c r="I2714" s="23" t="s">
        <v>2775</v>
      </c>
      <c r="J2714" s="23" t="s">
        <v>2776</v>
      </c>
      <c r="K2714" s="4"/>
      <c r="L2714" s="51"/>
      <c r="M2714" s="51"/>
      <c r="N2714" s="51"/>
      <c r="O2714" s="4"/>
      <c r="P2714" s="4"/>
      <c r="Q2714" s="4"/>
      <c r="AN2714" s="63" t="s">
        <v>5945</v>
      </c>
      <c r="AZ2714" s="37" t="str">
        <f>IFERROR(IF(COUNTA(H2714,I2714,J2714)=3,DATE(J2714,MATCH(I2714,{"Jan";"Feb";"Mar";"Apr";"May";"Jun";"Jul";"Aug";"Sep";"Oct";"Nov";"Dec"},0),H2714),""),"")</f>
        <v/>
      </c>
    </row>
    <row r="2715" spans="1:79" x14ac:dyDescent="0.25">
      <c r="A2715" s="51"/>
      <c r="B2715" s="90" t="str">
        <f ca="1">BA2715&amp;BB2715&amp;BC2715&amp;BD2715&amp;BE2715&amp;BF2715&amp;BG2715&amp;BH2715&amp;BI2715&amp;BJ2715&amp;BK2715&amp;BL2715&amp;BM2715</f>
        <v/>
      </c>
      <c r="C2715" s="91"/>
      <c r="D2715" s="91"/>
      <c r="E2715" s="91"/>
      <c r="F2715" s="91"/>
      <c r="G2715" s="91"/>
      <c r="H2715" s="91"/>
      <c r="I2715" s="91"/>
      <c r="J2715" s="91"/>
      <c r="K2715" s="91"/>
      <c r="L2715" s="91"/>
      <c r="M2715" s="91"/>
      <c r="N2715" s="91"/>
      <c r="O2715" s="91"/>
      <c r="P2715" s="91"/>
      <c r="Q2715" s="4"/>
      <c r="AN2715" s="63" t="s">
        <v>5946</v>
      </c>
      <c r="AZ2715" s="37" t="str">
        <f>IFERROR(IF(COUNTA(H2715,I2715,J2715)=3,DATE(J2715,MATCH(I2715,{"Jan";"Feb";"Mar";"Apr";"May";"Jun";"Jul";"Aug";"Sep";"Oct";"Nov";"Dec"},0),H2715),""),"")</f>
        <v/>
      </c>
      <c r="BA2715" s="37" t="str">
        <f>IF(AND(C2585="",H2713="",C2713&lt;&gt;""),"Please enter a complete visit or assessment date.  ","")</f>
        <v/>
      </c>
      <c r="BB2715" s="37" t="str">
        <f>IF(C2713="","",IF(AND(COUNTA(C2585,D2585,E2585)&gt;1,COUNTA(C2585,D2585,E2585)&lt;3),"Please enter a complete visit date.  ",IF(COUNTA(C2585,D2585,E2585)=0,"",IF(COUNTIF(AN$2:AN$7306,C2585&amp;D2585&amp;E2585)&gt;0,"","Enter a valid visit date.  "))))</f>
        <v/>
      </c>
      <c r="BC2715" s="37" t="str">
        <f>IF(AND(COUNTA(H2713,I2713,J2713)&gt;1,COUNTA(H2713,I2713,J2713)&lt;3),"Please enter a complete assessment date.  ",IF(COUNTA(H2713,I2713,J2713)=0,"",IF(COUNTIF(AN$2:AN$7306,H2713&amp;I2713&amp;J2713)&gt;0,"","Enter a valid assessment date.  ")))</f>
        <v/>
      </c>
      <c r="BD2715" s="37" t="str">
        <f t="shared" ref="BD2715" si="1322">IF(AND(C2713="",H2713&amp;I2713&amp;H2713&amp;J2713&lt;&gt;""),"Information on this lesion exists, but no evaluation result is entered.  ","")</f>
        <v/>
      </c>
      <c r="BE2715" s="37" t="str">
        <f ca="1">IF(C2713="","",IF(AZ2585="","",IF(AZ2585&gt;NOW(),"Visit date is in the future.  ","")))</f>
        <v/>
      </c>
      <c r="BF2715" s="37" t="str">
        <f t="shared" ref="BF2715" ca="1" si="1323">IF(AZ2713&lt;&gt;"",IF(AZ2713&gt;NOW(),"Assessment date is in the future.  ",""),"")</f>
        <v/>
      </c>
      <c r="BG2715" s="37" t="str">
        <f t="shared" ref="BG2715" si="1324">IF(AND(C2713&lt;&gt;"",F2713&lt;&gt;""),"The result cannot be provided if indicated as Not Done.  ","")</f>
        <v/>
      </c>
      <c r="BH2715" s="37" t="str">
        <f>IF(AZ2585="","",IF(AZ2585&lt;=AZ2579,"Visit date is not after visit or assessment dates in the prior visit.  ",""))</f>
        <v/>
      </c>
      <c r="BI2715" s="37" t="str">
        <f>IF(AZ2713&lt;&gt;"",IF(AZ2713&lt;=AZ2579,"Assessment date is not after visit or assessment dates in the prior visit.  ",""),"")</f>
        <v/>
      </c>
      <c r="BJ2715" s="37" t="str">
        <f>IF(AND(C2582="",OR(C2713&lt;&gt;"",F2713&lt;&gt;"")),"The Visit ID is missing.  ","")</f>
        <v/>
      </c>
      <c r="BK2715" s="37" t="str">
        <f>IF(AND(OR(C2713&lt;&gt;"",F2713&lt;&gt;""),C$143=""),"No V0 lesion information exists for this same lesion (if you are adding a NEW lesion, go to New Lesion section).  ","")</f>
        <v/>
      </c>
      <c r="BM2715" s="37" t="str">
        <f>IF(AND(C2713&lt;&gt;"",COUNTIF(AJ$2:AJ$21,C2582)&gt;1),"Visit ID already used.  ","")</f>
        <v/>
      </c>
      <c r="CA2715" s="37" t="str">
        <f ca="1">IF(BA2715&amp;BB2715&amp;BC2715&amp;BD2715&amp;BE2715&amp;BF2715&amp;BG2715&amp;BH2715&amp;BI2715&amp;BJ2715&amp;BK2715&amp;BL2715&amp;BM2715&amp;BN2715&amp;BO2715&amp;BP2715&amp;BQ2715&amp;BR2715&amp;BS2715&amp;BT2715&amp;BU2715&amp;BV2615&amp;BW2715&amp;BX2715&amp;BY2715&amp;BZ2715&lt;&gt;"","V17Issue","V17Clean")</f>
        <v>V17Clean</v>
      </c>
    </row>
    <row r="2716" spans="1:79" x14ac:dyDescent="0.25">
      <c r="A2716" s="51"/>
      <c r="B2716" s="91"/>
      <c r="C2716" s="91"/>
      <c r="D2716" s="91"/>
      <c r="E2716" s="91"/>
      <c r="F2716" s="91"/>
      <c r="G2716" s="91"/>
      <c r="H2716" s="91"/>
      <c r="I2716" s="91"/>
      <c r="J2716" s="91"/>
      <c r="K2716" s="91"/>
      <c r="L2716" s="91"/>
      <c r="M2716" s="91"/>
      <c r="N2716" s="91"/>
      <c r="O2716" s="91"/>
      <c r="P2716" s="91"/>
      <c r="Q2716" s="4"/>
      <c r="AN2716" s="63" t="s">
        <v>5947</v>
      </c>
      <c r="AZ2716" s="37" t="str">
        <f>IFERROR(IF(COUNTA(H2716,I2716,J2716)=3,DATE(J2716,MATCH(I2716,{"Jan";"Feb";"Mar";"Apr";"May";"Jun";"Jul";"Aug";"Sep";"Oct";"Nov";"Dec"},0),H2716),""),"")</f>
        <v/>
      </c>
    </row>
    <row r="2717" spans="1:79" x14ac:dyDescent="0.25">
      <c r="A2717" s="51"/>
      <c r="B2717" s="51"/>
      <c r="C2717" s="29"/>
      <c r="D2717" s="29"/>
      <c r="E2717" s="29"/>
      <c r="F2717" s="29"/>
      <c r="G2717" s="29"/>
      <c r="H2717" s="29"/>
      <c r="I2717" s="29"/>
      <c r="J2717" s="51"/>
      <c r="K2717" s="51"/>
      <c r="L2717" s="51"/>
      <c r="M2717" s="51"/>
      <c r="N2717" s="51"/>
      <c r="O2717" s="51"/>
      <c r="P2717" s="51"/>
      <c r="Q2717" s="4"/>
      <c r="AN2717" s="63" t="s">
        <v>5948</v>
      </c>
      <c r="AZ2717" s="37" t="str">
        <f>IFERROR(IF(COUNTA(H2717,I2717,J2717)=3,DATE(J2717,MATCH(I2717,{"Jan";"Feb";"Mar";"Apr";"May";"Jun";"Jul";"Aug";"Sep";"Oct";"Nov";"Dec"},0),H2717),""),"")</f>
        <v/>
      </c>
    </row>
    <row r="2718" spans="1:79" ht="29.25" customHeight="1" x14ac:dyDescent="0.35">
      <c r="A2718" s="51"/>
      <c r="B2718" s="92" t="s">
        <v>10538</v>
      </c>
      <c r="C2718" s="93"/>
      <c r="D2718" s="93"/>
      <c r="E2718" s="93"/>
      <c r="F2718" s="93"/>
      <c r="G2718" s="93"/>
      <c r="H2718" s="93"/>
      <c r="I2718" s="51"/>
      <c r="J2718" s="51"/>
      <c r="K2718" s="51"/>
      <c r="L2718" s="51"/>
      <c r="M2718" s="51"/>
      <c r="N2718" s="51"/>
      <c r="O2718" s="51"/>
      <c r="P2718" s="51"/>
      <c r="Q2718" s="4"/>
      <c r="AN2718" s="63" t="s">
        <v>5949</v>
      </c>
      <c r="AZ2718" s="37" t="str">
        <f>IFERROR(IF(COUNTA(H2718,I2718,J2718)=3,DATE(J2718,MATCH(I2718,{"Jan";"Feb";"Mar";"Apr";"May";"Jun";"Jul";"Aug";"Sep";"Oct";"Nov";"Dec"},0),H2718),""),"")</f>
        <v/>
      </c>
    </row>
    <row r="2719" spans="1:79" ht="12" customHeight="1" x14ac:dyDescent="0.25">
      <c r="A2719" s="51"/>
      <c r="B2719" s="51"/>
      <c r="C2719" s="29"/>
      <c r="D2719" s="29"/>
      <c r="E2719" s="29"/>
      <c r="F2719" s="29"/>
      <c r="G2719" s="29"/>
      <c r="H2719" s="29"/>
      <c r="I2719" s="29"/>
      <c r="J2719" s="51"/>
      <c r="K2719" s="51"/>
      <c r="L2719" s="51"/>
      <c r="M2719" s="51"/>
      <c r="N2719" s="51"/>
      <c r="O2719" s="51"/>
      <c r="P2719" s="51"/>
      <c r="Q2719" s="4"/>
      <c r="AN2719" s="63" t="s">
        <v>5950</v>
      </c>
      <c r="AZ2719" s="37" t="str">
        <f>IFERROR(IF(COUNTA(H2719,I2719,J2719)=3,DATE(J2719,MATCH(I2719,{"Jan";"Feb";"Mar";"Apr";"May";"Jun";"Jul";"Aug";"Sep";"Oct";"Nov";"Dec"},0),H2719),""),"")</f>
        <v/>
      </c>
    </row>
    <row r="2720" spans="1:79" x14ac:dyDescent="0.25">
      <c r="A2720" s="51"/>
      <c r="B2720" s="52"/>
      <c r="C2720" s="51"/>
      <c r="D2720" s="51"/>
      <c r="E2720" s="51"/>
      <c r="F2720" s="51"/>
      <c r="G2720" s="51"/>
      <c r="H2720" s="19" t="s">
        <v>92</v>
      </c>
      <c r="I2720" s="4"/>
      <c r="J2720" s="4"/>
      <c r="K2720" s="51"/>
      <c r="L2720" s="51"/>
      <c r="M2720" s="51"/>
      <c r="N2720" s="51"/>
      <c r="O2720" s="51"/>
      <c r="P2720" s="51"/>
      <c r="Q2720" s="4"/>
      <c r="AN2720" s="63" t="s">
        <v>5951</v>
      </c>
      <c r="AZ2720" s="37" t="str">
        <f>IFERROR(IF(COUNTA(H2720,I2720,J2720)=3,DATE(J2720,MATCH(I2720,{"Jan";"Feb";"Mar";"Apr";"May";"Jun";"Jul";"Aug";"Sep";"Oct";"Nov";"Dec"},0),H2720),""),"")</f>
        <v/>
      </c>
    </row>
    <row r="2721" spans="1:80" ht="16.5" thickBot="1" x14ac:dyDescent="0.3">
      <c r="A2721" s="51"/>
      <c r="B2721" s="80" t="str">
        <f>C2582&amp;" TARGET TIMEPOINT RESPONSE:"</f>
        <v>V17 TARGET TIMEPOINT RESPONSE:</v>
      </c>
      <c r="C2721" s="81"/>
      <c r="D2721" s="51"/>
      <c r="E2721" s="51"/>
      <c r="F2721" s="25"/>
      <c r="G2721" s="4"/>
      <c r="H2721" s="25" t="s">
        <v>47</v>
      </c>
      <c r="I2721" s="25" t="s">
        <v>48</v>
      </c>
      <c r="J2721" s="25" t="s">
        <v>49</v>
      </c>
      <c r="K2721" s="51"/>
      <c r="L2721" s="51"/>
      <c r="M2721" s="51"/>
      <c r="N2721" s="51"/>
      <c r="O2721" s="51"/>
      <c r="P2721" s="51"/>
      <c r="Q2721" s="51"/>
      <c r="R2721" s="67"/>
      <c r="S2721" s="67"/>
      <c r="T2721" s="67"/>
      <c r="U2721" s="67"/>
      <c r="V2721" s="67"/>
      <c r="W2721" s="67"/>
      <c r="X2721" s="67"/>
      <c r="Y2721" s="67"/>
      <c r="Z2721" s="67"/>
      <c r="AA2721" s="67"/>
      <c r="AB2721" s="67"/>
      <c r="AC2721" s="67"/>
      <c r="AD2721" s="67"/>
      <c r="AE2721" s="67"/>
      <c r="AF2721" s="67"/>
      <c r="AG2721" s="67"/>
      <c r="AH2721" s="67"/>
      <c r="AI2721" s="67"/>
      <c r="AK2721" s="67"/>
      <c r="AL2721" s="67"/>
      <c r="AM2721" s="67"/>
      <c r="AN2721" s="63" t="s">
        <v>5952</v>
      </c>
      <c r="AO2721" s="67"/>
      <c r="AP2721" s="67"/>
      <c r="AQ2721" s="67"/>
      <c r="AR2721" s="67"/>
      <c r="AS2721" s="67"/>
      <c r="AT2721" s="67"/>
      <c r="AU2721" s="67"/>
      <c r="AV2721" s="67"/>
      <c r="AW2721" s="67"/>
      <c r="AX2721" s="67"/>
      <c r="AY2721" s="67"/>
      <c r="AZ2721" s="37" t="str">
        <f>IFERROR(IF(COUNTA(H2721,I2721,J2721)=3,DATE(J2721,MATCH(I2721,{"Jan";"Feb";"Mar";"Apr";"May";"Jun";"Jul";"Aug";"Sep";"Oct";"Nov";"Dec"},0),H2721),""),"")</f>
        <v/>
      </c>
      <c r="BA2721" s="67"/>
      <c r="BB2721" s="67"/>
    </row>
    <row r="2722" spans="1:80" ht="15.75" thickBot="1" x14ac:dyDescent="0.3">
      <c r="A2722" s="51"/>
      <c r="B2722" s="70"/>
      <c r="C2722" s="82"/>
      <c r="D2722" s="51"/>
      <c r="E2722" s="51"/>
      <c r="F2722" s="25"/>
      <c r="G2722" s="4"/>
      <c r="H2722" s="32"/>
      <c r="I2722" s="32"/>
      <c r="J2722" s="32"/>
      <c r="K2722" s="51"/>
      <c r="L2722" s="83" t="str">
        <f ca="1">BA2722&amp;BB2722&amp;BC2722&amp;BD2722&amp;BE2722&amp;BF2722&amp;BG2722&amp;BH2722&amp;BI2722&amp;BJ2722&amp;BK2722</f>
        <v/>
      </c>
      <c r="M2722" s="84"/>
      <c r="N2722" s="84"/>
      <c r="O2722" s="84"/>
      <c r="P2722" s="84"/>
      <c r="Q2722" s="51"/>
      <c r="R2722" s="67"/>
      <c r="S2722" s="67"/>
      <c r="T2722" s="67"/>
      <c r="U2722" s="67"/>
      <c r="V2722" s="67"/>
      <c r="W2722" s="67"/>
      <c r="X2722" s="67"/>
      <c r="Y2722" s="67"/>
      <c r="Z2722" s="67"/>
      <c r="AA2722" s="67"/>
      <c r="AB2722" s="67"/>
      <c r="AC2722" s="67"/>
      <c r="AD2722" s="67"/>
      <c r="AE2722" s="67"/>
      <c r="AF2722" s="67"/>
      <c r="AG2722" s="67"/>
      <c r="AH2722" s="67"/>
      <c r="AI2722" s="67"/>
      <c r="AK2722" s="67"/>
      <c r="AL2722" s="67"/>
      <c r="AM2722" s="67"/>
      <c r="AN2722" s="63" t="s">
        <v>5953</v>
      </c>
      <c r="AO2722" s="67"/>
      <c r="AP2722" s="67"/>
      <c r="AQ2722" s="67"/>
      <c r="AR2722" s="67"/>
      <c r="AS2722" s="67"/>
      <c r="AT2722" s="67"/>
      <c r="AU2722" s="67"/>
      <c r="AV2722" s="67"/>
      <c r="AW2722" s="67"/>
      <c r="AX2722" s="67"/>
      <c r="AY2722" s="67"/>
      <c r="AZ2722" s="37" t="str">
        <f>IFERROR(IF(COUNTA(H2722,I2722,J2722)=3,DATE(J2722,MATCH(I2722,{"Jan";"Feb";"Mar";"Apr";"May";"Jun";"Jul";"Aug";"Sep";"Oct";"Nov";"Dec"},0),H2722),""),"")</f>
        <v/>
      </c>
      <c r="BA2722" s="37" t="str">
        <f>IF(AND(C2585="",H2722="",B2722&lt;&gt;""),"Please enter a complete visit or assessment date.  ","")</f>
        <v/>
      </c>
      <c r="BB2722" s="37" t="str">
        <f>IF(B2722="","",IF(AND(COUNTA(C2585,D2585,E2585)&gt;1,COUNTA(C2585,D2585,E2585)&lt;3),"Please enter a complete visit date.  ",IF(COUNTA(C2585,D2585,E2585)=0,"",IF(COUNTIF(AN$2:AN$7306,C2585&amp;D2585&amp;E2585)&gt;0,"","Enter a valid visit date.  "))))</f>
        <v/>
      </c>
      <c r="BC2722" s="37" t="str">
        <f>IF(AND(COUNTA(H2722,I2722,J2722)&gt;1,COUNTA(H2722,I2722,J2722)&lt;3),"Please enter a complete assessment date.  ",IF(COUNTA(H2722,I2722,J2722)=0,"",IF(COUNTIF(AN$2:AN$7306,H2722&amp;I2722&amp;J2722)&gt;0,"","Enter a valid assessment date.  ")))</f>
        <v/>
      </c>
      <c r="BD2722" s="37" t="str">
        <f>IF(AND(B2722="",H2722&amp;I2722&amp;J2722&lt;&gt;""),"Assessment date entered, but no response is entered.  ","")</f>
        <v/>
      </c>
      <c r="BE2722" s="37" t="str">
        <f ca="1">IF(B2722="","",IF(AZ2585="","",IF(AZ2585&gt;NOW(),"Visit date is in the future.  ","")))</f>
        <v/>
      </c>
      <c r="BF2722" s="37" t="str">
        <f ca="1">IF(AZ2722&lt;&gt;"",IF(AZ2722&gt;NOW(),"Assessment date is in the future.  ",""),"")</f>
        <v/>
      </c>
      <c r="BG2722" s="37" t="str">
        <f>IF(AND(B2722&lt;&gt;"",F2722&lt;&gt;""),"The response cannot be provided if indicated as Not Done.  ","")</f>
        <v/>
      </c>
      <c r="BH2722" s="37" t="str">
        <f>IF(AZ2585="","",IF(AZ2585&lt;=AZ2579,"Visit date is not after visit or assessment dates in the prior visit.  ",""))</f>
        <v/>
      </c>
      <c r="BI2722" s="37" t="str">
        <f>IF(AZ2722&lt;&gt;"",IF(AZ2722&lt;=AZ2579,"Assessment date is not after visit or assessment dates in the prior visit.  ",""),"")</f>
        <v/>
      </c>
      <c r="BJ2722" s="37" t="str">
        <f>IF(AND(C2582="",B2722&lt;&gt;""),"The Visit ID is missing.  ","")</f>
        <v/>
      </c>
      <c r="CA2722" s="37" t="str">
        <f ca="1">IF(BA2722&amp;BB2722&amp;BC2722&amp;BD2722&amp;BE2722&amp;BF2722&amp;BG2722&amp;BH2722&amp;BI2722&amp;BJ2722&amp;BK2722&amp;BL2722&amp;BM2722&amp;BN2722&amp;BO2722&amp;BP2722&amp;BQ2722&amp;BR2722&amp;BS2722&amp;BT2722&amp;BU2722&amp;BV2622&amp;BW2722&amp;BX2722&amp;BY2722&amp;BZ2722&lt;&gt;"","V17Issue","V17Clean")</f>
        <v>V17Clean</v>
      </c>
    </row>
    <row r="2723" spans="1:80" x14ac:dyDescent="0.25">
      <c r="A2723" s="51"/>
      <c r="B2723" s="23" t="s">
        <v>2777</v>
      </c>
      <c r="C2723" s="51"/>
      <c r="D2723" s="51"/>
      <c r="E2723" s="51"/>
      <c r="F2723" s="25"/>
      <c r="G2723" s="26"/>
      <c r="H2723" s="23" t="s">
        <v>2778</v>
      </c>
      <c r="I2723" s="23" t="s">
        <v>2779</v>
      </c>
      <c r="J2723" s="23" t="s">
        <v>2780</v>
      </c>
      <c r="K2723" s="51"/>
      <c r="L2723" s="84"/>
      <c r="M2723" s="84"/>
      <c r="N2723" s="84"/>
      <c r="O2723" s="84"/>
      <c r="P2723" s="84"/>
      <c r="Q2723" s="51"/>
      <c r="R2723" s="67"/>
      <c r="S2723" s="67"/>
      <c r="T2723" s="67"/>
      <c r="U2723" s="67"/>
      <c r="V2723" s="67"/>
      <c r="W2723" s="67"/>
      <c r="X2723" s="67"/>
      <c r="Y2723" s="67"/>
      <c r="Z2723" s="67"/>
      <c r="AA2723" s="67"/>
      <c r="AB2723" s="67"/>
      <c r="AC2723" s="67"/>
      <c r="AD2723" s="67"/>
      <c r="AE2723" s="67"/>
      <c r="AF2723" s="67"/>
      <c r="AG2723" s="67"/>
      <c r="AH2723" s="67"/>
      <c r="AI2723" s="67"/>
      <c r="AK2723" s="67"/>
      <c r="AL2723" s="67"/>
      <c r="AM2723" s="67"/>
      <c r="AN2723" s="63" t="s">
        <v>5954</v>
      </c>
      <c r="AO2723" s="67"/>
      <c r="AP2723" s="67"/>
      <c r="AQ2723" s="67"/>
      <c r="AR2723" s="67"/>
      <c r="AS2723" s="67"/>
      <c r="AT2723" s="67"/>
      <c r="AU2723" s="67"/>
      <c r="AV2723" s="67"/>
      <c r="AW2723" s="67"/>
      <c r="AX2723" s="67"/>
      <c r="AY2723" s="67"/>
      <c r="AZ2723" s="37" t="str">
        <f>IFERROR(IF(COUNTA(H2723,I2723,J2723)=3,DATE(J2723,MATCH(I2723,{"Jan";"Feb";"Mar";"Apr";"May";"Jun";"Jul";"Aug";"Sep";"Oct";"Nov";"Dec"},0),H2723),""),"")</f>
        <v/>
      </c>
      <c r="BA2723" s="67"/>
      <c r="BB2723" s="67"/>
    </row>
    <row r="2724" spans="1:80" x14ac:dyDescent="0.25">
      <c r="A2724" s="51"/>
      <c r="B2724" s="51"/>
      <c r="C2724" s="51"/>
      <c r="D2724" s="51"/>
      <c r="E2724" s="51"/>
      <c r="F2724" s="25"/>
      <c r="G2724" s="51"/>
      <c r="H2724" s="19" t="s">
        <v>92</v>
      </c>
      <c r="I2724" s="4"/>
      <c r="J2724" s="4"/>
      <c r="K2724" s="51"/>
      <c r="L2724" s="51"/>
      <c r="M2724" s="51"/>
      <c r="N2724" s="51"/>
      <c r="O2724" s="51"/>
      <c r="P2724" s="51"/>
      <c r="Q2724" s="51"/>
      <c r="R2724" s="67"/>
      <c r="S2724" s="67"/>
      <c r="T2724" s="67"/>
      <c r="U2724" s="67"/>
      <c r="V2724" s="67"/>
      <c r="W2724" s="67"/>
      <c r="X2724" s="67"/>
      <c r="Y2724" s="67"/>
      <c r="Z2724" s="67"/>
      <c r="AA2724" s="67"/>
      <c r="AB2724" s="67"/>
      <c r="AC2724" s="67"/>
      <c r="AD2724" s="67"/>
      <c r="AE2724" s="67"/>
      <c r="AF2724" s="67"/>
      <c r="AG2724" s="67"/>
      <c r="AH2724" s="67"/>
      <c r="AI2724" s="67"/>
      <c r="AK2724" s="67"/>
      <c r="AL2724" s="67"/>
      <c r="AM2724" s="67"/>
      <c r="AN2724" s="63" t="s">
        <v>5955</v>
      </c>
      <c r="AO2724" s="67"/>
      <c r="AP2724" s="67"/>
      <c r="AQ2724" s="67"/>
      <c r="AR2724" s="67"/>
      <c r="AS2724" s="67"/>
      <c r="AT2724" s="67"/>
      <c r="AU2724" s="67"/>
      <c r="AV2724" s="67"/>
      <c r="AW2724" s="67"/>
      <c r="AX2724" s="67"/>
      <c r="AY2724" s="67"/>
      <c r="AZ2724" s="37" t="str">
        <f>IFERROR(IF(COUNTA(H2724,I2724,J2724)=3,DATE(J2724,MATCH(I2724,{"Jan";"Feb";"Mar";"Apr";"May";"Jun";"Jul";"Aug";"Sep";"Oct";"Nov";"Dec"},0),H2724),""),"")</f>
        <v/>
      </c>
      <c r="BA2724" s="67"/>
      <c r="BB2724" s="67"/>
    </row>
    <row r="2725" spans="1:80" ht="16.5" thickBot="1" x14ac:dyDescent="0.3">
      <c r="A2725" s="51"/>
      <c r="B2725" s="80" t="str">
        <f>C2582&amp;" NON-TARGET TIMEPOINT RESPONSE:"</f>
        <v>V17 NON-TARGET TIMEPOINT RESPONSE:</v>
      </c>
      <c r="C2725" s="81"/>
      <c r="D2725" s="51"/>
      <c r="E2725" s="51"/>
      <c r="F2725" s="25"/>
      <c r="G2725" s="4"/>
      <c r="H2725" s="25" t="s">
        <v>47</v>
      </c>
      <c r="I2725" s="25" t="s">
        <v>48</v>
      </c>
      <c r="J2725" s="25" t="s">
        <v>49</v>
      </c>
      <c r="K2725" s="51"/>
      <c r="L2725" s="51"/>
      <c r="M2725" s="51"/>
      <c r="N2725" s="51"/>
      <c r="O2725" s="51"/>
      <c r="P2725" s="51"/>
      <c r="Q2725" s="51"/>
      <c r="R2725" s="67"/>
      <c r="S2725" s="67"/>
      <c r="T2725" s="67"/>
      <c r="U2725" s="67"/>
      <c r="V2725" s="67"/>
      <c r="W2725" s="67"/>
      <c r="X2725" s="67"/>
      <c r="Y2725" s="67"/>
      <c r="Z2725" s="67"/>
      <c r="AA2725" s="67"/>
      <c r="AB2725" s="67"/>
      <c r="AC2725" s="67"/>
      <c r="AD2725" s="67"/>
      <c r="AE2725" s="67"/>
      <c r="AF2725" s="67"/>
      <c r="AG2725" s="67"/>
      <c r="AH2725" s="67"/>
      <c r="AI2725" s="67"/>
      <c r="AK2725" s="67"/>
      <c r="AL2725" s="67"/>
      <c r="AM2725" s="67"/>
      <c r="AN2725" s="63" t="s">
        <v>5956</v>
      </c>
      <c r="AO2725" s="67"/>
      <c r="AP2725" s="67"/>
      <c r="AQ2725" s="67"/>
      <c r="AR2725" s="67"/>
      <c r="AS2725" s="67"/>
      <c r="AT2725" s="67"/>
      <c r="AU2725" s="67"/>
      <c r="AV2725" s="67"/>
      <c r="AW2725" s="67"/>
      <c r="AX2725" s="67"/>
      <c r="AY2725" s="67"/>
      <c r="AZ2725" s="37" t="str">
        <f>IFERROR(IF(COUNTA(H2725,I2725,J2725)=3,DATE(J2725,MATCH(I2725,{"Jan";"Feb";"Mar";"Apr";"May";"Jun";"Jul";"Aug";"Sep";"Oct";"Nov";"Dec"},0),H2725),""),"")</f>
        <v/>
      </c>
      <c r="BA2725" s="67"/>
      <c r="BB2725" s="67"/>
    </row>
    <row r="2726" spans="1:80" ht="15.75" thickBot="1" x14ac:dyDescent="0.3">
      <c r="A2726" s="51"/>
      <c r="B2726" s="70"/>
      <c r="C2726" s="82"/>
      <c r="D2726" s="51"/>
      <c r="E2726" s="51"/>
      <c r="F2726" s="25"/>
      <c r="G2726" s="4"/>
      <c r="H2726" s="32"/>
      <c r="I2726" s="32"/>
      <c r="J2726" s="32"/>
      <c r="K2726" s="51"/>
      <c r="L2726" s="83" t="str">
        <f ca="1">BA2726&amp;BB2726&amp;BC2726&amp;BD2726&amp;BE2726&amp;BF2726&amp;BG2726&amp;BH2726&amp;BI2726&amp;BJ2726&amp;BK2726</f>
        <v/>
      </c>
      <c r="M2726" s="84"/>
      <c r="N2726" s="84"/>
      <c r="O2726" s="84"/>
      <c r="P2726" s="84"/>
      <c r="Q2726" s="51"/>
      <c r="R2726" s="67"/>
      <c r="S2726" s="67"/>
      <c r="T2726" s="67"/>
      <c r="U2726" s="67"/>
      <c r="V2726" s="67"/>
      <c r="W2726" s="67"/>
      <c r="X2726" s="67"/>
      <c r="Y2726" s="67"/>
      <c r="Z2726" s="67"/>
      <c r="AA2726" s="67"/>
      <c r="AB2726" s="67"/>
      <c r="AC2726" s="67"/>
      <c r="AD2726" s="67"/>
      <c r="AE2726" s="67"/>
      <c r="AF2726" s="67"/>
      <c r="AG2726" s="67"/>
      <c r="AH2726" s="67"/>
      <c r="AI2726" s="67"/>
      <c r="AK2726" s="67"/>
      <c r="AL2726" s="67"/>
      <c r="AM2726" s="67"/>
      <c r="AN2726" s="63" t="s">
        <v>5957</v>
      </c>
      <c r="AO2726" s="67"/>
      <c r="AP2726" s="67"/>
      <c r="AQ2726" s="67"/>
      <c r="AR2726" s="67"/>
      <c r="AS2726" s="67"/>
      <c r="AT2726" s="67"/>
      <c r="AU2726" s="67"/>
      <c r="AV2726" s="67"/>
      <c r="AW2726" s="67"/>
      <c r="AX2726" s="67"/>
      <c r="AY2726" s="67"/>
      <c r="AZ2726" s="37" t="str">
        <f>IFERROR(IF(COUNTA(H2726,I2726,J2726)=3,DATE(J2726,MATCH(I2726,{"Jan";"Feb";"Mar";"Apr";"May";"Jun";"Jul";"Aug";"Sep";"Oct";"Nov";"Dec"},0),H2726),""),"")</f>
        <v/>
      </c>
      <c r="BA2726" s="37" t="str">
        <f>IF(AND(C2585="",H2726="",B2726&lt;&gt;""),"Please enter a complete visit or assessment date.  ","")</f>
        <v/>
      </c>
      <c r="BB2726" s="37" t="str">
        <f>IF(B2726="","",IF(AND(COUNTA(C2585,D2585,E2585)&gt;1,COUNTA(C2585,D2585,E2585)&lt;3),"Please enter a complete visit date.  ",IF(COUNTA(C2585,D2585,E2585)=0,"",IF(COUNTIF(AN$2:AN$7306,C2585&amp;D2585&amp;E2585)&gt;0,"","Enter a valid visit date.  "))))</f>
        <v/>
      </c>
      <c r="BC2726" s="37" t="str">
        <f>IF(AND(COUNTA(H2726,I2726,J2726)&gt;1,COUNTA(H2726,I2726,J2726)&lt;3),"Please enter a complete assessment date.  ",IF(COUNTA(H2726,I2726,J2726)=0,"",IF(COUNTIF(AN$2:AN$7306,H2726&amp;I2726&amp;J2726)&gt;0,"","Enter a valid assessment date.  ")))</f>
        <v/>
      </c>
      <c r="BD2726" s="37" t="str">
        <f t="shared" ref="BD2726" si="1325">IF(AND(B2726="",H2726&amp;I2726&amp;J2726&lt;&gt;""),"Assessment date entered, but no response is entered.  ","")</f>
        <v/>
      </c>
      <c r="BE2726" s="37" t="str">
        <f ca="1">IF(B2726="","",IF(AZ2585="","",IF(AZ2585&gt;NOW(),"Visit date is in the future.  ","")))</f>
        <v/>
      </c>
      <c r="BF2726" s="37" t="str">
        <f t="shared" ref="BF2726" ca="1" si="1326">IF(AZ2726&lt;&gt;"",IF(AZ2726&gt;NOW(),"Assessment date is in the future.  ",""),"")</f>
        <v/>
      </c>
      <c r="BG2726" s="37" t="str">
        <f t="shared" ref="BG2726" si="1327">IF(AND(B2726&lt;&gt;"",F2726&lt;&gt;""),"The response cannot be provided if indicated as Not Done.  ","")</f>
        <v/>
      </c>
      <c r="BH2726" s="37" t="str">
        <f>IF(AZ2585="","",IF(AZ2585&lt;=AZ2579,"Visit date is not after visit or assessment dates in the prior visit.  ",""))</f>
        <v/>
      </c>
      <c r="BI2726" s="37" t="str">
        <f>IF(AZ2726&lt;&gt;"",IF(AZ2726&lt;=AZ2579,"Assessment date is not after visit or assessment dates in the prior visit.  ",""),"")</f>
        <v/>
      </c>
      <c r="BJ2726" s="37" t="str">
        <f>IF(AND(C2582="",B2726&lt;&gt;""),"The Visit ID is missing.  ","")</f>
        <v/>
      </c>
      <c r="CA2726" s="37" t="str">
        <f ca="1">IF(BA2726&amp;BB2726&amp;BC2726&amp;BD2726&amp;BE2726&amp;BF2726&amp;BG2726&amp;BH2726&amp;BI2726&amp;BJ2726&amp;BK2726&amp;BL2726&amp;BM2726&amp;BN2726&amp;BO2726&amp;BP2726&amp;BQ2726&amp;BR2726&amp;BS2726&amp;BT2726&amp;BU2726&amp;BV2626&amp;BW2726&amp;BX2726&amp;BY2726&amp;BZ2726&lt;&gt;"","V17Issue","V17Clean")</f>
        <v>V17Clean</v>
      </c>
    </row>
    <row r="2727" spans="1:80" x14ac:dyDescent="0.25">
      <c r="A2727" s="51"/>
      <c r="B2727" s="23" t="s">
        <v>2781</v>
      </c>
      <c r="C2727" s="51"/>
      <c r="D2727" s="51"/>
      <c r="E2727" s="51"/>
      <c r="F2727" s="25"/>
      <c r="G2727" s="26"/>
      <c r="H2727" s="23" t="s">
        <v>2782</v>
      </c>
      <c r="I2727" s="23" t="s">
        <v>2783</v>
      </c>
      <c r="J2727" s="23" t="s">
        <v>2784</v>
      </c>
      <c r="K2727" s="51"/>
      <c r="L2727" s="84"/>
      <c r="M2727" s="84"/>
      <c r="N2727" s="84"/>
      <c r="O2727" s="84"/>
      <c r="P2727" s="84"/>
      <c r="Q2727" s="51"/>
      <c r="R2727" s="67"/>
      <c r="S2727" s="67"/>
      <c r="T2727" s="67"/>
      <c r="U2727" s="67"/>
      <c r="V2727" s="67"/>
      <c r="W2727" s="67"/>
      <c r="X2727" s="67"/>
      <c r="Y2727" s="67"/>
      <c r="Z2727" s="67"/>
      <c r="AA2727" s="67"/>
      <c r="AB2727" s="67"/>
      <c r="AC2727" s="67"/>
      <c r="AD2727" s="67"/>
      <c r="AE2727" s="67"/>
      <c r="AF2727" s="67"/>
      <c r="AG2727" s="67"/>
      <c r="AH2727" s="67"/>
      <c r="AI2727" s="67"/>
      <c r="AK2727" s="67"/>
      <c r="AL2727" s="67"/>
      <c r="AM2727" s="67"/>
      <c r="AN2727" s="63" t="s">
        <v>5958</v>
      </c>
      <c r="AO2727" s="67"/>
      <c r="AP2727" s="67"/>
      <c r="AQ2727" s="67"/>
      <c r="AR2727" s="67"/>
      <c r="AS2727" s="67"/>
      <c r="AT2727" s="67"/>
      <c r="AU2727" s="67"/>
      <c r="AV2727" s="67"/>
      <c r="AW2727" s="67"/>
      <c r="AX2727" s="67"/>
      <c r="AY2727" s="67"/>
      <c r="AZ2727" s="37" t="str">
        <f>IFERROR(IF(COUNTA(H2727,I2727,J2727)=3,DATE(J2727,MATCH(I2727,{"Jan";"Feb";"Mar";"Apr";"May";"Jun";"Jul";"Aug";"Sep";"Oct";"Nov";"Dec"},0),H2727),""),"")</f>
        <v/>
      </c>
      <c r="BA2727" s="67"/>
      <c r="BB2727" s="67"/>
    </row>
    <row r="2728" spans="1:80" x14ac:dyDescent="0.25">
      <c r="A2728" s="51"/>
      <c r="B2728" s="51"/>
      <c r="C2728" s="51"/>
      <c r="D2728" s="51"/>
      <c r="E2728" s="51"/>
      <c r="F2728" s="25"/>
      <c r="G2728" s="51"/>
      <c r="H2728" s="19" t="s">
        <v>92</v>
      </c>
      <c r="I2728" s="4"/>
      <c r="J2728" s="4"/>
      <c r="K2728" s="51"/>
      <c r="L2728" s="51"/>
      <c r="M2728" s="51"/>
      <c r="N2728" s="51"/>
      <c r="O2728" s="51"/>
      <c r="P2728" s="51"/>
      <c r="Q2728" s="51"/>
      <c r="R2728" s="67"/>
      <c r="S2728" s="67"/>
      <c r="T2728" s="67"/>
      <c r="U2728" s="67"/>
      <c r="V2728" s="67"/>
      <c r="W2728" s="67"/>
      <c r="X2728" s="67"/>
      <c r="Y2728" s="67"/>
      <c r="Z2728" s="67"/>
      <c r="AA2728" s="67"/>
      <c r="AB2728" s="67"/>
      <c r="AC2728" s="67"/>
      <c r="AD2728" s="67"/>
      <c r="AE2728" s="67"/>
      <c r="AF2728" s="67"/>
      <c r="AG2728" s="67"/>
      <c r="AH2728" s="67"/>
      <c r="AI2728" s="67"/>
      <c r="AK2728" s="67"/>
      <c r="AL2728" s="67"/>
      <c r="AM2728" s="67"/>
      <c r="AN2728" s="63" t="s">
        <v>5959</v>
      </c>
      <c r="AO2728" s="67"/>
      <c r="AP2728" s="67"/>
      <c r="AQ2728" s="67"/>
      <c r="AR2728" s="67"/>
      <c r="AS2728" s="67"/>
      <c r="AT2728" s="67"/>
      <c r="AU2728" s="67"/>
      <c r="AV2728" s="67"/>
      <c r="AW2728" s="67"/>
      <c r="AX2728" s="67"/>
      <c r="AY2728" s="67"/>
      <c r="AZ2728" s="37" t="str">
        <f>IFERROR(IF(COUNTA(H2728,I2728,J2728)=3,DATE(J2728,MATCH(I2728,{"Jan";"Feb";"Mar";"Apr";"May";"Jun";"Jul";"Aug";"Sep";"Oct";"Nov";"Dec"},0),H2728),""),"")</f>
        <v/>
      </c>
      <c r="BA2728" s="67"/>
      <c r="BB2728" s="67"/>
    </row>
    <row r="2729" spans="1:80" ht="16.5" thickBot="1" x14ac:dyDescent="0.3">
      <c r="A2729" s="51"/>
      <c r="B2729" s="80" t="str">
        <f>C2582&amp;" OVERALL TIMEPOINT RESPONSE:"</f>
        <v>V17 OVERALL TIMEPOINT RESPONSE:</v>
      </c>
      <c r="C2729" s="81"/>
      <c r="D2729" s="51"/>
      <c r="E2729" s="51"/>
      <c r="F2729" s="25"/>
      <c r="G2729" s="4"/>
      <c r="H2729" s="25" t="s">
        <v>47</v>
      </c>
      <c r="I2729" s="25" t="s">
        <v>48</v>
      </c>
      <c r="J2729" s="25" t="s">
        <v>49</v>
      </c>
      <c r="K2729" s="51"/>
      <c r="L2729" s="51"/>
      <c r="M2729" s="51"/>
      <c r="N2729" s="51"/>
      <c r="O2729" s="51"/>
      <c r="P2729" s="51"/>
      <c r="Q2729" s="51"/>
      <c r="R2729" s="67"/>
      <c r="S2729" s="67"/>
      <c r="T2729" s="67"/>
      <c r="U2729" s="67"/>
      <c r="V2729" s="67"/>
      <c r="W2729" s="67"/>
      <c r="X2729" s="67"/>
      <c r="Y2729" s="67"/>
      <c r="Z2729" s="67"/>
      <c r="AA2729" s="67"/>
      <c r="AB2729" s="67"/>
      <c r="AC2729" s="67"/>
      <c r="AD2729" s="67"/>
      <c r="AE2729" s="67"/>
      <c r="AF2729" s="67"/>
      <c r="AG2729" s="67"/>
      <c r="AH2729" s="67"/>
      <c r="AI2729" s="67"/>
      <c r="AK2729" s="67"/>
      <c r="AL2729" s="67"/>
      <c r="AM2729" s="67"/>
      <c r="AN2729" s="63" t="s">
        <v>5960</v>
      </c>
      <c r="AO2729" s="67"/>
      <c r="AP2729" s="67"/>
      <c r="AQ2729" s="67"/>
      <c r="AR2729" s="67"/>
      <c r="AS2729" s="67"/>
      <c r="AT2729" s="67"/>
      <c r="AU2729" s="67"/>
      <c r="AV2729" s="67"/>
      <c r="AW2729" s="67"/>
      <c r="AX2729" s="67"/>
      <c r="AY2729" s="67"/>
      <c r="AZ2729" s="37" t="str">
        <f>IFERROR(IF(COUNTA(H2729,I2729,J2729)=3,DATE(J2729,MATCH(I2729,{"Jan";"Feb";"Mar";"Apr";"May";"Jun";"Jul";"Aug";"Sep";"Oct";"Nov";"Dec"},0),H2729),""),"")</f>
        <v/>
      </c>
      <c r="BA2729" s="67"/>
      <c r="BB2729" s="67"/>
    </row>
    <row r="2730" spans="1:80" ht="15.75" thickBot="1" x14ac:dyDescent="0.3">
      <c r="A2730" s="51"/>
      <c r="B2730" s="70"/>
      <c r="C2730" s="85"/>
      <c r="D2730" s="33"/>
      <c r="E2730" s="33"/>
      <c r="F2730" s="25"/>
      <c r="G2730" s="4"/>
      <c r="H2730" s="32"/>
      <c r="I2730" s="32"/>
      <c r="J2730" s="32"/>
      <c r="K2730" s="51"/>
      <c r="L2730" s="83" t="str">
        <f ca="1">BA2730&amp;BB2730&amp;BC2730&amp;BD2730&amp;BE2730&amp;BF2730&amp;BG2730&amp;BH2730&amp;BI2730&amp;BJ2730&amp;BK2730</f>
        <v/>
      </c>
      <c r="M2730" s="84"/>
      <c r="N2730" s="84"/>
      <c r="O2730" s="84"/>
      <c r="P2730" s="84"/>
      <c r="Q2730" s="33"/>
      <c r="R2730" s="65"/>
      <c r="S2730" s="65"/>
      <c r="T2730" s="65"/>
      <c r="U2730" s="65"/>
      <c r="V2730" s="65"/>
      <c r="W2730" s="65"/>
      <c r="X2730" s="67"/>
      <c r="Y2730" s="67"/>
      <c r="Z2730" s="67"/>
      <c r="AA2730" s="67"/>
      <c r="AB2730" s="67"/>
      <c r="AC2730" s="67"/>
      <c r="AD2730" s="67"/>
      <c r="AE2730" s="67"/>
      <c r="AF2730" s="67"/>
      <c r="AG2730" s="67"/>
      <c r="AH2730" s="67"/>
      <c r="AI2730" s="67"/>
      <c r="AK2730" s="67"/>
      <c r="AL2730" s="67"/>
      <c r="AM2730" s="67"/>
      <c r="AN2730" s="63" t="s">
        <v>5961</v>
      </c>
      <c r="AO2730" s="67"/>
      <c r="AP2730" s="67"/>
      <c r="AQ2730" s="67"/>
      <c r="AR2730" s="67"/>
      <c r="AS2730" s="67"/>
      <c r="AT2730" s="67"/>
      <c r="AU2730" s="67"/>
      <c r="AV2730" s="67"/>
      <c r="AW2730" s="67"/>
      <c r="AX2730" s="67"/>
      <c r="AY2730" s="67"/>
      <c r="AZ2730" s="37" t="str">
        <f>IFERROR(IF(COUNTA(H2730,I2730,J2730)=3,DATE(J2730,MATCH(I2730,{"Jan";"Feb";"Mar";"Apr";"May";"Jun";"Jul";"Aug";"Sep";"Oct";"Nov";"Dec"},0),H2730),""),"")</f>
        <v/>
      </c>
      <c r="BA2730" s="37" t="str">
        <f>IF(AND(C2585="",H2730="",B2730&lt;&gt;""),"Please enter a complete visit or assessment date.  ","")</f>
        <v/>
      </c>
      <c r="BB2730" s="37" t="str">
        <f>IF(B2730="","",IF(AND(COUNTA(C2585,D2585,E2585)&gt;1,COUNTA(C2585,D2585,E2585)&lt;3),"Please enter a complete visit date.  ",IF(COUNTA(C2585,D2585,E2585)=0,"",IF(COUNTIF(AN$2:AN$7306,C2585&amp;D2585&amp;E2585)&gt;0,"","Enter a valid visit date.  "))))</f>
        <v/>
      </c>
      <c r="BC2730" s="37" t="str">
        <f>IF(AND(COUNTA(H2730,I2730,J2730)&gt;1,COUNTA(H2730,I2730,J2730)&lt;3),"Please enter a complete assessment date.  ",IF(COUNTA(H2730,I2730,J2730)=0,"",IF(COUNTIF(AN$2:AN$7306,H2730&amp;I2730&amp;J2730)&gt;0,"","Enter a valid assessment date.  ")))</f>
        <v/>
      </c>
      <c r="BD2730" s="37" t="str">
        <f t="shared" ref="BD2730" si="1328">IF(AND(B2730="",H2730&amp;I2730&amp;J2730&lt;&gt;""),"Assessment date entered, but no response is entered.  ","")</f>
        <v/>
      </c>
      <c r="BE2730" s="37" t="str">
        <f ca="1">IF(B2730="","",IF(AZ2585="","",IF(AZ2585&gt;NOW(),"Visit date is in the future.  ","")))</f>
        <v/>
      </c>
      <c r="BF2730" s="37" t="str">
        <f t="shared" ref="BF2730" ca="1" si="1329">IF(AZ2730&lt;&gt;"",IF(AZ2730&gt;NOW(),"Assessment date is in the future.  ",""),"")</f>
        <v/>
      </c>
      <c r="BG2730" s="37" t="str">
        <f t="shared" ref="BG2730" si="1330">IF(AND(B2730&lt;&gt;"",F2730&lt;&gt;""),"The response cannot be provided if indicated as Not Done.  ","")</f>
        <v/>
      </c>
      <c r="BH2730" s="37" t="str">
        <f>IF(AZ2585="","",IF(AZ2585&lt;=AZ2579,"Visit date is not after visit or assessment dates in the prior visit.  ",""))</f>
        <v/>
      </c>
      <c r="BI2730" s="37" t="str">
        <f>IF(AZ2730&lt;&gt;"",IF(AZ2730&lt;=AZ2579,"Assessment date is not after visit or assessment dates in the prior visit.  ",""),"")</f>
        <v/>
      </c>
      <c r="BJ2730" s="37" t="str">
        <f>IF(AND(C2582="",B2730&lt;&gt;""),"The Visit ID is missing.  ","")</f>
        <v/>
      </c>
      <c r="CA2730" s="37" t="str">
        <f ca="1">IF(BA2730&amp;BB2730&amp;BC2730&amp;BD2730&amp;BE2730&amp;BF2730&amp;BG2730&amp;BH2730&amp;BI2730&amp;BJ2730&amp;BK2730&amp;BL2730&amp;BM2730&amp;BN2730&amp;BO2730&amp;BP2730&amp;BQ2730&amp;BR2730&amp;BS2730&amp;BT2730&amp;BU2730&amp;BV2630&amp;BW2730&amp;BX2730&amp;BY2730&amp;BZ2730&lt;&gt;"","V17Issue","V17Clean")</f>
        <v>V17Clean</v>
      </c>
    </row>
    <row r="2731" spans="1:80" x14ac:dyDescent="0.25">
      <c r="A2731" s="51"/>
      <c r="B2731" s="23" t="s">
        <v>2785</v>
      </c>
      <c r="C2731" s="51"/>
      <c r="D2731" s="33"/>
      <c r="E2731" s="33"/>
      <c r="F2731" s="25"/>
      <c r="G2731" s="26"/>
      <c r="H2731" s="23" t="s">
        <v>2786</v>
      </c>
      <c r="I2731" s="23" t="s">
        <v>2787</v>
      </c>
      <c r="J2731" s="23" t="s">
        <v>2788</v>
      </c>
      <c r="K2731" s="51"/>
      <c r="L2731" s="84"/>
      <c r="M2731" s="84"/>
      <c r="N2731" s="84"/>
      <c r="O2731" s="84"/>
      <c r="P2731" s="84"/>
      <c r="Q2731" s="33"/>
      <c r="R2731" s="65"/>
      <c r="S2731" s="65"/>
      <c r="T2731" s="65"/>
      <c r="U2731" s="65"/>
      <c r="V2731" s="65"/>
      <c r="W2731" s="65"/>
      <c r="X2731" s="67"/>
      <c r="Y2731" s="67"/>
      <c r="Z2731" s="67"/>
      <c r="AA2731" s="67"/>
      <c r="AB2731" s="67"/>
      <c r="AC2731" s="67"/>
      <c r="AD2731" s="67"/>
      <c r="AE2731" s="67"/>
      <c r="AF2731" s="67"/>
      <c r="AG2731" s="67"/>
      <c r="AH2731" s="67"/>
      <c r="AI2731" s="67"/>
      <c r="AK2731" s="67"/>
      <c r="AL2731" s="67"/>
      <c r="AM2731" s="67"/>
      <c r="AN2731" s="63" t="s">
        <v>5962</v>
      </c>
      <c r="AO2731" s="67"/>
      <c r="AP2731" s="67"/>
      <c r="AQ2731" s="67"/>
      <c r="AR2731" s="67"/>
      <c r="AS2731" s="67"/>
      <c r="AT2731" s="67"/>
      <c r="AU2731" s="67"/>
      <c r="AV2731" s="67"/>
      <c r="AW2731" s="67"/>
      <c r="AX2731" s="67" t="str">
        <f>C2582&amp;"Max"</f>
        <v>V17Max</v>
      </c>
      <c r="AY2731" s="37" t="s">
        <v>358</v>
      </c>
      <c r="AZ2731" s="37" t="str">
        <f>IF(MAX(AZ2581:AZ2713)=0,"",MAX(AZ2581:AZ2713))</f>
        <v/>
      </c>
      <c r="BA2731" s="67"/>
      <c r="BB2731" s="67"/>
    </row>
    <row r="2732" spans="1:80" x14ac:dyDescent="0.25">
      <c r="A2732" s="33"/>
      <c r="B2732" s="29"/>
      <c r="C2732" s="29"/>
      <c r="D2732" s="29"/>
      <c r="E2732" s="29"/>
      <c r="F2732" s="29"/>
      <c r="G2732" s="29"/>
      <c r="H2732" s="29"/>
      <c r="I2732" s="29"/>
      <c r="J2732" s="29"/>
      <c r="K2732" s="29"/>
      <c r="L2732" s="29"/>
      <c r="M2732" s="29"/>
      <c r="N2732" s="29"/>
      <c r="O2732" s="29"/>
      <c r="P2732" s="29"/>
      <c r="Q2732" s="33"/>
      <c r="R2732" s="65"/>
      <c r="S2732" s="65"/>
      <c r="T2732" s="65"/>
      <c r="AN2732" s="63" t="s">
        <v>5963</v>
      </c>
      <c r="AX2732" s="37" t="str">
        <f>C2582&amp;"Min"</f>
        <v>V17Min</v>
      </c>
      <c r="AY2732" s="37" t="s">
        <v>359</v>
      </c>
      <c r="AZ2732" s="37" t="str">
        <f>IF(MIN(AZ2581:AZ2713)=0,"",MIN(AZ2581:AZ2713))</f>
        <v/>
      </c>
      <c r="BA2732" s="67"/>
      <c r="BB2732" s="67"/>
      <c r="CA2732" s="65"/>
    </row>
    <row r="2733" spans="1:80" x14ac:dyDescent="0.25">
      <c r="A2733" s="50"/>
      <c r="B2733" s="50"/>
      <c r="C2733" s="50"/>
      <c r="D2733" s="50"/>
      <c r="E2733" s="50"/>
      <c r="F2733" s="50"/>
      <c r="G2733" s="50"/>
      <c r="H2733" s="12"/>
      <c r="I2733" s="5"/>
      <c r="J2733" s="5"/>
      <c r="K2733" s="5"/>
      <c r="L2733" s="50"/>
      <c r="M2733" s="50"/>
      <c r="N2733" s="50"/>
      <c r="O2733" s="50"/>
      <c r="P2733" s="50"/>
      <c r="Q2733" s="5"/>
      <c r="R2733" s="65"/>
      <c r="S2733" s="65"/>
      <c r="T2733" s="65"/>
      <c r="U2733" s="65"/>
      <c r="V2733" s="65"/>
      <c r="W2733" s="65"/>
      <c r="X2733" s="65"/>
      <c r="Y2733" s="65"/>
      <c r="Z2733" s="65"/>
      <c r="AA2733" s="65"/>
      <c r="AB2733" s="65"/>
      <c r="AC2733" s="65"/>
      <c r="AD2733" s="65"/>
      <c r="AE2733" s="65"/>
      <c r="AF2733" s="65"/>
      <c r="AG2733" s="65"/>
      <c r="AH2733" s="65"/>
      <c r="AI2733" s="65"/>
      <c r="AJ2733" s="65"/>
      <c r="AK2733" s="65"/>
      <c r="AL2733" s="65"/>
      <c r="AM2733" s="65"/>
      <c r="AN2733" s="63" t="s">
        <v>5964</v>
      </c>
      <c r="AO2733" s="65"/>
      <c r="AP2733" s="65"/>
      <c r="AQ2733" s="65"/>
      <c r="AR2733" s="65"/>
      <c r="AS2733" s="65"/>
      <c r="AT2733" s="65"/>
      <c r="AU2733" s="65"/>
      <c r="AV2733" s="65"/>
      <c r="AW2733" s="65"/>
      <c r="AX2733" s="65"/>
      <c r="AY2733" s="65"/>
      <c r="AZ2733" s="65" t="str">
        <f>IFERROR(IF(COUNTA(C2733,D2733,E2733)=3,DATE(E2733,MATCH(D2733,{"Jan";"Feb";"Mar";"Apr";"May";"Jun";"Jul";"Aug";"Sep";"Oct";"Nov";"Dec"},0),C2733),""),"")</f>
        <v/>
      </c>
      <c r="BD2733" s="65"/>
      <c r="BE2733" s="65"/>
      <c r="BF2733" s="65"/>
      <c r="BG2733" s="65"/>
      <c r="BH2733" s="65"/>
      <c r="BI2733" s="65"/>
      <c r="BK2733" s="65"/>
      <c r="BL2733" s="65"/>
      <c r="BM2733" s="65"/>
      <c r="BN2733" s="65"/>
      <c r="BO2733" s="65"/>
      <c r="BP2733" s="65"/>
      <c r="BQ2733" s="65"/>
      <c r="BR2733" s="65"/>
      <c r="BS2733" s="65"/>
      <c r="BT2733" s="65"/>
      <c r="BU2733" s="65"/>
      <c r="BV2733" s="65"/>
      <c r="BW2733" s="65"/>
      <c r="BX2733" s="65"/>
      <c r="BY2733" s="65"/>
      <c r="BZ2733" s="65"/>
      <c r="CA2733" s="65"/>
      <c r="CB2733" s="65"/>
    </row>
    <row r="2734" spans="1:80" ht="19.5" x14ac:dyDescent="0.4">
      <c r="A2734" s="50"/>
      <c r="B2734" s="53" t="s">
        <v>2789</v>
      </c>
      <c r="C2734" s="86" t="s">
        <v>574</v>
      </c>
      <c r="D2734" s="87"/>
      <c r="E2734" s="87"/>
      <c r="F2734" s="87"/>
      <c r="G2734" s="88"/>
      <c r="H2734" s="5"/>
      <c r="I2734" s="5"/>
      <c r="J2734" s="5"/>
      <c r="K2734" s="5"/>
      <c r="L2734" s="50"/>
      <c r="M2734" s="50"/>
      <c r="N2734" s="50"/>
      <c r="O2734" s="50"/>
      <c r="P2734" s="50"/>
      <c r="Q2734" s="5"/>
      <c r="R2734" s="65"/>
      <c r="AN2734" s="63" t="s">
        <v>5965</v>
      </c>
      <c r="AZ2734" s="37" t="str">
        <f>IFERROR(IF(COUNTA(C2734,D2734,E2734)=3,DATE(E2734,MATCH(D2734,{"Jan";"Feb";"Mar";"Apr";"May";"Jun";"Jul";"Aug";"Sep";"Oct";"Nov";"Dec"},0),C2734),""),"")</f>
        <v/>
      </c>
      <c r="CB2734" s="65"/>
    </row>
    <row r="2735" spans="1:80" x14ac:dyDescent="0.25">
      <c r="A2735" s="50"/>
      <c r="B2735" s="50"/>
      <c r="C2735" s="8" t="s">
        <v>2790</v>
      </c>
      <c r="D2735" s="50"/>
      <c r="E2735" s="50"/>
      <c r="F2735" s="50"/>
      <c r="G2735" s="12"/>
      <c r="H2735" s="5"/>
      <c r="I2735" s="5"/>
      <c r="J2735" s="5"/>
      <c r="K2735" s="5"/>
      <c r="L2735" s="50"/>
      <c r="M2735" s="50"/>
      <c r="N2735" s="50"/>
      <c r="O2735" s="50"/>
      <c r="P2735" s="50"/>
      <c r="Q2735" s="5"/>
      <c r="R2735" s="65"/>
      <c r="AN2735" s="63" t="s">
        <v>5966</v>
      </c>
      <c r="AZ2735" s="37" t="str">
        <f>IFERROR(IF(COUNTA(C2735,D2735,E2735)=3,DATE(E2735,MATCH(D2735,{"Jan";"Feb";"Mar";"Apr";"May";"Jun";"Jul";"Aug";"Sep";"Oct";"Nov";"Dec"},0),C2735),""),"")</f>
        <v/>
      </c>
      <c r="CB2735" s="65"/>
    </row>
    <row r="2736" spans="1:80" x14ac:dyDescent="0.25">
      <c r="A2736" s="50"/>
      <c r="B2736" s="5"/>
      <c r="C2736" s="14" t="s">
        <v>47</v>
      </c>
      <c r="D2736" s="14" t="s">
        <v>48</v>
      </c>
      <c r="E2736" s="14" t="s">
        <v>49</v>
      </c>
      <c r="F2736" s="50"/>
      <c r="G2736" s="50"/>
      <c r="H2736" s="12"/>
      <c r="I2736" s="5"/>
      <c r="J2736" s="5"/>
      <c r="K2736" s="5"/>
      <c r="L2736" s="50"/>
      <c r="M2736" s="50"/>
      <c r="N2736" s="50"/>
      <c r="O2736" s="50"/>
      <c r="P2736" s="50"/>
      <c r="Q2736" s="5"/>
      <c r="R2736" s="65"/>
      <c r="AN2736" s="63" t="s">
        <v>5967</v>
      </c>
      <c r="AZ2736" s="37" t="str">
        <f>IFERROR(IF(COUNTA(C2736,D2736,E2736)=3,DATE(E2736,MATCH(D2736,{"Jan";"Feb";"Mar";"Apr";"May";"Jun";"Jul";"Aug";"Sep";"Oct";"Nov";"Dec"},0),C2736),""),"")</f>
        <v/>
      </c>
      <c r="CB2736" s="65"/>
    </row>
    <row r="2737" spans="1:80" x14ac:dyDescent="0.25">
      <c r="A2737" s="50"/>
      <c r="B2737" s="13" t="s">
        <v>93</v>
      </c>
      <c r="C2737" s="32"/>
      <c r="D2737" s="32"/>
      <c r="E2737" s="32"/>
      <c r="F2737" s="89" t="s">
        <v>369</v>
      </c>
      <c r="G2737" s="77"/>
      <c r="H2737" s="77"/>
      <c r="I2737" s="77"/>
      <c r="J2737" s="77"/>
      <c r="K2737" s="77"/>
      <c r="L2737" s="77"/>
      <c r="M2737" s="77"/>
      <c r="N2737" s="77"/>
      <c r="O2737" s="50"/>
      <c r="P2737" s="50"/>
      <c r="Q2737" s="5"/>
      <c r="R2737" s="65"/>
      <c r="AN2737" s="63" t="s">
        <v>5968</v>
      </c>
      <c r="AZ2737" s="37" t="str">
        <f>IFERROR(IF(COUNTA(C2737,D2737,E2737)=3,DATE(E2737,MATCH(D2737,{"Jan";"Feb";"Mar";"Apr";"May";"Jun";"Jul";"Aug";"Sep";"Oct";"Nov";"Dec"},0),C2737),""),"")</f>
        <v/>
      </c>
      <c r="CB2737" s="65"/>
    </row>
    <row r="2738" spans="1:80" ht="19.5" x14ac:dyDescent="0.4">
      <c r="A2738" s="50"/>
      <c r="B2738" s="53"/>
      <c r="C2738" s="8" t="s">
        <v>2791</v>
      </c>
      <c r="D2738" s="8" t="s">
        <v>2792</v>
      </c>
      <c r="E2738" s="8" t="s">
        <v>2793</v>
      </c>
      <c r="F2738" s="50"/>
      <c r="G2738" s="50"/>
      <c r="H2738" s="12"/>
      <c r="I2738" s="5"/>
      <c r="J2738" s="5"/>
      <c r="K2738" s="5"/>
      <c r="L2738" s="50"/>
      <c r="M2738" s="50"/>
      <c r="N2738" s="50"/>
      <c r="O2738" s="50"/>
      <c r="P2738" s="50"/>
      <c r="Q2738" s="5"/>
      <c r="R2738" s="65"/>
      <c r="AN2738" s="63" t="s">
        <v>5969</v>
      </c>
      <c r="CB2738" s="65"/>
    </row>
    <row r="2739" spans="1:80" x14ac:dyDescent="0.25">
      <c r="A2739" s="50"/>
      <c r="B2739" s="5"/>
      <c r="C2739" s="7"/>
      <c r="D2739" s="7"/>
      <c r="E2739" s="7"/>
      <c r="F2739" s="7"/>
      <c r="G2739" s="5"/>
      <c r="H2739" s="12" t="s">
        <v>92</v>
      </c>
      <c r="I2739" s="5"/>
      <c r="J2739" s="5"/>
      <c r="K2739" s="5"/>
      <c r="L2739" s="50"/>
      <c r="M2739" s="5"/>
      <c r="N2739" s="5"/>
      <c r="O2739" s="5"/>
      <c r="P2739" s="5"/>
      <c r="Q2739" s="38"/>
      <c r="R2739" s="65"/>
      <c r="S2739" s="66"/>
      <c r="T2739" s="66"/>
      <c r="U2739" s="66"/>
      <c r="V2739" s="66"/>
      <c r="W2739" s="66"/>
      <c r="X2739" s="66"/>
      <c r="Y2739" s="66"/>
      <c r="Z2739" s="66"/>
      <c r="AA2739" s="66"/>
      <c r="AB2739" s="66"/>
      <c r="AC2739" s="66"/>
      <c r="AD2739" s="66"/>
      <c r="AE2739" s="66"/>
      <c r="AF2739" s="66"/>
      <c r="AG2739" s="66"/>
      <c r="AH2739" s="66"/>
      <c r="AI2739" s="66"/>
      <c r="AK2739" s="66"/>
      <c r="AL2739" s="66"/>
      <c r="AM2739" s="66"/>
      <c r="AN2739" s="63" t="s">
        <v>5970</v>
      </c>
      <c r="AO2739" s="66"/>
      <c r="AP2739" s="66"/>
      <c r="AQ2739" s="66"/>
      <c r="AR2739" s="66"/>
      <c r="AS2739" s="66"/>
      <c r="AT2739" s="66"/>
      <c r="AU2739" s="66"/>
      <c r="AV2739" s="66"/>
      <c r="AW2739" s="66"/>
      <c r="AX2739" s="66"/>
      <c r="AY2739" s="66"/>
      <c r="BA2739" s="66"/>
      <c r="BB2739" s="66"/>
      <c r="CB2739" s="65"/>
    </row>
    <row r="2740" spans="1:80" x14ac:dyDescent="0.25">
      <c r="A2740" s="50"/>
      <c r="B2740" s="5"/>
      <c r="C2740" s="7" t="s">
        <v>35</v>
      </c>
      <c r="D2740" s="7" t="s">
        <v>36</v>
      </c>
      <c r="E2740" s="7"/>
      <c r="F2740" s="7" t="s">
        <v>315</v>
      </c>
      <c r="G2740" s="5"/>
      <c r="H2740" s="7" t="s">
        <v>47</v>
      </c>
      <c r="I2740" s="7" t="s">
        <v>48</v>
      </c>
      <c r="J2740" s="7" t="s">
        <v>49</v>
      </c>
      <c r="K2740" s="5"/>
      <c r="L2740" s="50"/>
      <c r="M2740" s="5"/>
      <c r="N2740" s="5"/>
      <c r="O2740" s="5"/>
      <c r="P2740" s="5"/>
      <c r="Q2740" s="38"/>
      <c r="R2740" s="65"/>
      <c r="S2740" s="66"/>
      <c r="T2740" s="66"/>
      <c r="U2740" s="66"/>
      <c r="V2740" s="66"/>
      <c r="W2740" s="66"/>
      <c r="X2740" s="66"/>
      <c r="Y2740" s="66"/>
      <c r="Z2740" s="66"/>
      <c r="AA2740" s="66"/>
      <c r="AB2740" s="66"/>
      <c r="AC2740" s="66"/>
      <c r="AD2740" s="66"/>
      <c r="AE2740" s="66"/>
      <c r="AF2740" s="66"/>
      <c r="AG2740" s="66"/>
      <c r="AH2740" s="66"/>
      <c r="AI2740" s="66"/>
      <c r="AK2740" s="66"/>
      <c r="AL2740" s="66"/>
      <c r="AM2740" s="66"/>
      <c r="AN2740" s="63" t="s">
        <v>5971</v>
      </c>
      <c r="AO2740" s="66"/>
      <c r="AP2740" s="66"/>
      <c r="AQ2740" s="66"/>
      <c r="AR2740" s="66"/>
      <c r="AS2740" s="66"/>
      <c r="AT2740" s="66"/>
      <c r="AU2740" s="66"/>
      <c r="AV2740" s="66"/>
      <c r="AW2740" s="66"/>
      <c r="AX2740" s="66"/>
      <c r="AY2740" s="66"/>
      <c r="BA2740" s="66"/>
      <c r="BB2740" s="66"/>
      <c r="CB2740" s="65"/>
    </row>
    <row r="2741" spans="1:80" x14ac:dyDescent="0.25">
      <c r="A2741" s="50"/>
      <c r="B2741" s="39" t="str">
        <f xml:space="preserve"> C2734&amp;" Target Lesion (T1)"</f>
        <v>V18 Target Lesion (T1)</v>
      </c>
      <c r="C2741" s="16"/>
      <c r="D2741" s="15" t="s">
        <v>9</v>
      </c>
      <c r="E2741" s="5"/>
      <c r="F2741" s="17"/>
      <c r="G2741" s="5"/>
      <c r="H2741" s="32"/>
      <c r="I2741" s="32"/>
      <c r="J2741" s="32"/>
      <c r="K2741" s="5"/>
      <c r="L2741" s="50"/>
      <c r="M2741" s="50"/>
      <c r="N2741" s="50"/>
      <c r="O2741" s="50"/>
      <c r="P2741" s="50"/>
      <c r="Q2741" s="50"/>
      <c r="R2741" s="65"/>
      <c r="S2741" s="67"/>
      <c r="T2741" s="67"/>
      <c r="U2741" s="67"/>
      <c r="V2741" s="67"/>
      <c r="W2741" s="67"/>
      <c r="X2741" s="67"/>
      <c r="Y2741" s="67"/>
      <c r="Z2741" s="67"/>
      <c r="AA2741" s="67"/>
      <c r="AB2741" s="67"/>
      <c r="AC2741" s="67"/>
      <c r="AD2741" s="67"/>
      <c r="AE2741" s="67"/>
      <c r="AF2741" s="67"/>
      <c r="AG2741" s="67"/>
      <c r="AH2741" s="67"/>
      <c r="AI2741" s="67"/>
      <c r="AK2741" s="67"/>
      <c r="AL2741" s="67"/>
      <c r="AM2741" s="67"/>
      <c r="AN2741" s="63" t="s">
        <v>5972</v>
      </c>
      <c r="AO2741" s="67"/>
      <c r="AP2741" s="67"/>
      <c r="AQ2741" s="67"/>
      <c r="AR2741" s="67"/>
      <c r="AS2741" s="67"/>
      <c r="AT2741" s="67"/>
      <c r="AU2741" s="67"/>
      <c r="AV2741" s="67"/>
      <c r="AW2741" s="67"/>
      <c r="AX2741" s="67"/>
      <c r="AY2741" s="67"/>
      <c r="AZ2741" s="37" t="str">
        <f>IFERROR(IF(COUNTA(H2741,I2741,J2741)=3,DATE(J2741,MATCH(I2741,{"Jan";"Feb";"Mar";"Apr";"May";"Jun";"Jul";"Aug";"Sep";"Oct";"Nov";"Dec"},0),H2741),""),"")</f>
        <v/>
      </c>
      <c r="BA2741" s="67"/>
      <c r="BB2741" s="67"/>
      <c r="CB2741" s="65"/>
    </row>
    <row r="2742" spans="1:80" x14ac:dyDescent="0.25">
      <c r="A2742" s="50"/>
      <c r="B2742" s="8" t="s">
        <v>2794</v>
      </c>
      <c r="C2742" s="8" t="s">
        <v>2795</v>
      </c>
      <c r="D2742" s="8" t="s">
        <v>2796</v>
      </c>
      <c r="E2742" s="9"/>
      <c r="F2742" s="8" t="s">
        <v>2797</v>
      </c>
      <c r="G2742" s="9"/>
      <c r="H2742" s="8" t="s">
        <v>2798</v>
      </c>
      <c r="I2742" s="8" t="s">
        <v>2799</v>
      </c>
      <c r="J2742" s="8" t="s">
        <v>2800</v>
      </c>
      <c r="K2742" s="5"/>
      <c r="L2742" s="40"/>
      <c r="M2742" s="41"/>
      <c r="N2742" s="40"/>
      <c r="O2742" s="41"/>
      <c r="P2742" s="40"/>
      <c r="Q2742" s="38"/>
      <c r="R2742" s="65"/>
      <c r="S2742" s="66"/>
      <c r="T2742" s="66"/>
      <c r="U2742" s="66"/>
      <c r="V2742" s="66"/>
      <c r="W2742" s="66"/>
      <c r="X2742" s="66"/>
      <c r="Y2742" s="66"/>
      <c r="Z2742" s="66"/>
      <c r="AA2742" s="66"/>
      <c r="AB2742" s="66"/>
      <c r="AC2742" s="66"/>
      <c r="AD2742" s="66"/>
      <c r="AE2742" s="66"/>
      <c r="AF2742" s="66"/>
      <c r="AG2742" s="66"/>
      <c r="AH2742" s="66"/>
      <c r="AI2742" s="66"/>
      <c r="AK2742" s="66"/>
      <c r="AL2742" s="66"/>
      <c r="AM2742" s="66"/>
      <c r="AN2742" s="63" t="s">
        <v>5973</v>
      </c>
      <c r="AO2742" s="66"/>
      <c r="AP2742" s="66"/>
      <c r="AQ2742" s="66"/>
      <c r="AR2742" s="66"/>
      <c r="AS2742" s="66"/>
      <c r="AT2742" s="66"/>
      <c r="AU2742" s="66"/>
      <c r="AV2742" s="66"/>
      <c r="AW2742" s="66"/>
      <c r="AX2742" s="66"/>
      <c r="AY2742" s="66"/>
      <c r="AZ2742" s="37" t="str">
        <f>IFERROR(IF(COUNTA(H2742,I2742,J2742)=3,DATE(J2742,MATCH(I2742,{"Jan";"Feb";"Mar";"Apr";"May";"Jun";"Jul";"Aug";"Sep";"Oct";"Nov";"Dec"},0),H2742),""),"")</f>
        <v/>
      </c>
      <c r="BA2742" s="66"/>
      <c r="BB2742" s="66"/>
      <c r="CB2742" s="65"/>
    </row>
    <row r="2743" spans="1:80" x14ac:dyDescent="0.25">
      <c r="A2743" s="50"/>
      <c r="B2743" s="76" t="str">
        <f ca="1">BA2743&amp;BB2743&amp;BC2743&amp;BD2743&amp;BE2743&amp;BF2743&amp;BG2743&amp;BH2743&amp;BI2743&amp;BJ2743&amp;BK2743&amp;BL2743&amp;BM2743</f>
        <v/>
      </c>
      <c r="C2743" s="77"/>
      <c r="D2743" s="77"/>
      <c r="E2743" s="77"/>
      <c r="F2743" s="77"/>
      <c r="G2743" s="77"/>
      <c r="H2743" s="77"/>
      <c r="I2743" s="77"/>
      <c r="J2743" s="77"/>
      <c r="K2743" s="77"/>
      <c r="L2743" s="77"/>
      <c r="M2743" s="77"/>
      <c r="N2743" s="77"/>
      <c r="O2743" s="77"/>
      <c r="P2743" s="77"/>
      <c r="Q2743" s="5"/>
      <c r="R2743" s="65"/>
      <c r="AN2743" s="63" t="s">
        <v>5974</v>
      </c>
      <c r="AZ2743" s="37" t="str">
        <f>IFERROR(IF(COUNTA(H2743,I2743,J2743)=3,DATE(J2743,MATCH(I2743,{"Jan";"Feb";"Mar";"Apr";"May";"Jun";"Jul";"Aug";"Sep";"Oct";"Nov";"Dec"},0),H2743),""),"")</f>
        <v/>
      </c>
      <c r="BA2743" s="37" t="str">
        <f>IF(AND(C2737="",H2741="",C2741&lt;&gt;""),"Please enter a complete visit or assessment date.  ","")</f>
        <v/>
      </c>
      <c r="BB2743" s="37" t="str">
        <f>IF(C2741="","",IF(AND(COUNTA(C2737,D2737,E2737)&gt;1,COUNTA(C2737,D2737,E2737)&lt;3),"Please enter a complete visit date.  ",IF(COUNTA(C2737,D2737,E2737)=0,"",IF(COUNTIF(AN$2:AN$7306,C2737&amp;D2737&amp;E2737)&gt;0,"","Enter a valid visit date.  "))))</f>
        <v/>
      </c>
      <c r="BC2743" s="37" t="str">
        <f>IF(AND(COUNTA(H2741,I2741,J2741)&gt;1,COUNTA(H2741,I2741,J2741)&lt;3),"Please enter a complete assessment date.  ",IF(COUNTA(H2741,I2741,J2741)=0,"",IF(COUNTIF(AN$2:AN$7306,H2741&amp;I2741&amp;J2741)&gt;0,"","Enter a valid assessment date.  ")))</f>
        <v/>
      </c>
      <c r="BD2743" s="37" t="str">
        <f>IF(AND(C2741="",H2741&amp;I2741&amp;H2741&amp;J2741&lt;&gt;""),"Information on this lesion exists, but no evaluation result is entered.  ","")</f>
        <v/>
      </c>
      <c r="BE2743" s="37" t="str">
        <f ca="1">IF(C2741="","",IF(AZ2737="","",IF(AZ2737&gt;NOW(),"Visit date is in the future.  ","")))</f>
        <v/>
      </c>
      <c r="BF2743" s="37" t="str">
        <f t="shared" ref="BF2743" ca="1" si="1331">IF(AZ2741&lt;&gt;"",IF(AZ2741&gt;NOW(),"Assessment date is in the future.  ",""),"")</f>
        <v/>
      </c>
      <c r="BG2743" s="37" t="str">
        <f>IF(AND(C2741&lt;&gt;"",F2741&lt;&gt;""),"The result cannot be provided if indicated as Not Done.  ","")</f>
        <v/>
      </c>
      <c r="BH2743" s="37" t="str">
        <f>IF(AZ2737="","",IF(AZ2737&lt;=AZ2731,"Visit date is not after visit or assessment dates in the prior visit.  ",""))</f>
        <v/>
      </c>
      <c r="BI2743" s="37" t="str">
        <f>IF(AZ2741&lt;&gt;"",IF(AZ2741&lt;=AZ2731,"Assessment date is not after visit or assessment dates in the prior visit.  ",""),"")</f>
        <v/>
      </c>
      <c r="BJ2743" s="37" t="str">
        <f>IF(AND(C2734="",OR(C2741&lt;&gt;"",F2741&lt;&gt;"")),"The Visit ID is missing.  ","")</f>
        <v/>
      </c>
      <c r="BK2743" s="37" t="str">
        <f>IF(AND(OR(C2741&lt;&gt;"",F2741&lt;&gt;""),C$19=""),"No V0 lesion information exists for this same lesion (if you are adding a NEW lesion, go to New Lesion section).  ","")</f>
        <v/>
      </c>
      <c r="BL2743" s="37" t="str">
        <f>IF(AND(C2741&lt;&gt;"",D2741=""),"Select a Unit.  ","")</f>
        <v/>
      </c>
      <c r="BM2743" s="37" t="str">
        <f>IF(AND(C2741&lt;&gt;"",COUNTIF(AJ$2:AJ$21,C2734)&gt;1),"Visit ID already used.  ","")</f>
        <v/>
      </c>
      <c r="CA2743" s="37" t="e">
        <f ca="1">IF(BA2743&amp;BB2743&amp;BC2743&amp;BD2743&amp;BE2743&amp;BF2743&amp;BG2743&amp;BH2743&amp;BI2743&amp;BJ2743&amp;BK2743&amp;BL2743&amp;BM2743&amp;BN2743&amp;BO2743&amp;BP2743&amp;BQ2743&amp;BR2743&amp;BS2743&amp;BT2743&amp;BU2743&amp;#REF!&amp;BW2743&amp;BX2743&amp;BY2743&amp;BZ2743&lt;&gt;"","V18Issue","V18Clean")</f>
        <v>#REF!</v>
      </c>
      <c r="CB2743" s="65"/>
    </row>
    <row r="2744" spans="1:80" x14ac:dyDescent="0.25">
      <c r="A2744" s="50"/>
      <c r="B2744" s="77"/>
      <c r="C2744" s="77"/>
      <c r="D2744" s="77"/>
      <c r="E2744" s="77"/>
      <c r="F2744" s="77"/>
      <c r="G2744" s="77"/>
      <c r="H2744" s="77"/>
      <c r="I2744" s="77"/>
      <c r="J2744" s="77"/>
      <c r="K2744" s="77"/>
      <c r="L2744" s="77"/>
      <c r="M2744" s="77"/>
      <c r="N2744" s="77"/>
      <c r="O2744" s="77"/>
      <c r="P2744" s="77"/>
      <c r="Q2744" s="5"/>
      <c r="R2744" s="65"/>
      <c r="AN2744" s="63" t="s">
        <v>5975</v>
      </c>
      <c r="AZ2744" s="37" t="str">
        <f>IFERROR(IF(COUNTA(H2744,I2744,J2744)=3,DATE(J2744,MATCH(I2744,{"Jan";"Feb";"Mar";"Apr";"May";"Jun";"Jul";"Aug";"Sep";"Oct";"Nov";"Dec"},0),H2744),""),"")</f>
        <v/>
      </c>
      <c r="CB2744" s="65"/>
    </row>
    <row r="2745" spans="1:80" x14ac:dyDescent="0.25">
      <c r="A2745" s="50"/>
      <c r="B2745" s="5"/>
      <c r="C2745" s="7"/>
      <c r="D2745" s="7"/>
      <c r="E2745" s="7"/>
      <c r="F2745" s="7"/>
      <c r="G2745" s="5"/>
      <c r="H2745" s="12" t="s">
        <v>92</v>
      </c>
      <c r="I2745" s="5"/>
      <c r="J2745" s="5"/>
      <c r="K2745" s="5"/>
      <c r="L2745" s="50"/>
      <c r="M2745" s="5"/>
      <c r="N2745" s="5"/>
      <c r="O2745" s="5"/>
      <c r="P2745" s="5"/>
      <c r="Q2745" s="5"/>
      <c r="R2745" s="65"/>
      <c r="AN2745" s="63" t="s">
        <v>5976</v>
      </c>
      <c r="AZ2745" s="37" t="str">
        <f>IFERROR(IF(COUNTA(H2745,I2745,J2745)=3,DATE(J2745,MATCH(I2745,{"Jan";"Feb";"Mar";"Apr";"May";"Jun";"Jul";"Aug";"Sep";"Oct";"Nov";"Dec"},0),H2745),""),"")</f>
        <v/>
      </c>
      <c r="CB2745" s="65"/>
    </row>
    <row r="2746" spans="1:80" x14ac:dyDescent="0.25">
      <c r="A2746" s="50"/>
      <c r="B2746" s="5"/>
      <c r="C2746" s="7" t="s">
        <v>35</v>
      </c>
      <c r="D2746" s="7" t="s">
        <v>36</v>
      </c>
      <c r="E2746" s="7"/>
      <c r="F2746" s="7" t="s">
        <v>315</v>
      </c>
      <c r="G2746" s="5"/>
      <c r="H2746" s="7" t="s">
        <v>47</v>
      </c>
      <c r="I2746" s="7" t="s">
        <v>48</v>
      </c>
      <c r="J2746" s="7" t="s">
        <v>49</v>
      </c>
      <c r="K2746" s="5"/>
      <c r="L2746" s="50"/>
      <c r="M2746" s="5"/>
      <c r="N2746" s="5"/>
      <c r="O2746" s="5"/>
      <c r="P2746" s="5"/>
      <c r="Q2746" s="5"/>
      <c r="R2746" s="65"/>
      <c r="AN2746" s="63" t="s">
        <v>5977</v>
      </c>
      <c r="AZ2746" s="37" t="str">
        <f>IFERROR(IF(COUNTA(H2746,I2746,J2746)=3,DATE(J2746,MATCH(I2746,{"Jan";"Feb";"Mar";"Apr";"May";"Jun";"Jul";"Aug";"Sep";"Oct";"Nov";"Dec"},0),H2746),""),"")</f>
        <v/>
      </c>
      <c r="CB2746" s="65"/>
    </row>
    <row r="2747" spans="1:80" x14ac:dyDescent="0.25">
      <c r="A2747" s="50"/>
      <c r="B2747" s="39" t="str">
        <f xml:space="preserve"> C2734&amp;" Target Lesion (T2)"</f>
        <v>V18 Target Lesion (T2)</v>
      </c>
      <c r="C2747" s="16"/>
      <c r="D2747" s="15" t="s">
        <v>9</v>
      </c>
      <c r="E2747" s="5"/>
      <c r="F2747" s="17"/>
      <c r="G2747" s="5"/>
      <c r="H2747" s="32"/>
      <c r="I2747" s="32"/>
      <c r="J2747" s="32"/>
      <c r="K2747" s="5"/>
      <c r="L2747" s="50"/>
      <c r="M2747" s="50"/>
      <c r="N2747" s="50"/>
      <c r="O2747" s="50"/>
      <c r="P2747" s="50"/>
      <c r="Q2747" s="5"/>
      <c r="R2747" s="65"/>
      <c r="AN2747" s="63" t="s">
        <v>5978</v>
      </c>
      <c r="AZ2747" s="37" t="str">
        <f>IFERROR(IF(COUNTA(H2747,I2747,J2747)=3,DATE(J2747,MATCH(I2747,{"Jan";"Feb";"Mar";"Apr";"May";"Jun";"Jul";"Aug";"Sep";"Oct";"Nov";"Dec"},0),H2747),""),"")</f>
        <v/>
      </c>
      <c r="CB2747" s="65"/>
    </row>
    <row r="2748" spans="1:80" x14ac:dyDescent="0.25">
      <c r="A2748" s="50"/>
      <c r="B2748" s="8" t="s">
        <v>2801</v>
      </c>
      <c r="C2748" s="8" t="s">
        <v>2802</v>
      </c>
      <c r="D2748" s="8" t="s">
        <v>2803</v>
      </c>
      <c r="E2748" s="9"/>
      <c r="F2748" s="8" t="s">
        <v>2804</v>
      </c>
      <c r="G2748" s="9"/>
      <c r="H2748" s="8" t="s">
        <v>2805</v>
      </c>
      <c r="I2748" s="8" t="s">
        <v>2806</v>
      </c>
      <c r="J2748" s="8" t="s">
        <v>2807</v>
      </c>
      <c r="K2748" s="5"/>
      <c r="L2748" s="40"/>
      <c r="M2748" s="41"/>
      <c r="N2748" s="40"/>
      <c r="O2748" s="41"/>
      <c r="P2748" s="40"/>
      <c r="Q2748" s="5"/>
      <c r="R2748" s="65"/>
      <c r="AN2748" s="63" t="s">
        <v>5979</v>
      </c>
      <c r="AZ2748" s="37" t="str">
        <f>IFERROR(IF(COUNTA(H2748,I2748,J2748)=3,DATE(J2748,MATCH(I2748,{"Jan";"Feb";"Mar";"Apr";"May";"Jun";"Jul";"Aug";"Sep";"Oct";"Nov";"Dec"},0),H2748),""),"")</f>
        <v/>
      </c>
      <c r="CB2748" s="65"/>
    </row>
    <row r="2749" spans="1:80" x14ac:dyDescent="0.25">
      <c r="A2749" s="50"/>
      <c r="B2749" s="76" t="str">
        <f ca="1">BA2749&amp;BB2749&amp;BC2749&amp;BD2749&amp;BE2749&amp;BF2749&amp;BG2749&amp;BH2749&amp;BI2749&amp;BJ2749&amp;BK2749&amp;BL2749&amp;BM2749</f>
        <v/>
      </c>
      <c r="C2749" s="77"/>
      <c r="D2749" s="77"/>
      <c r="E2749" s="77"/>
      <c r="F2749" s="77"/>
      <c r="G2749" s="77"/>
      <c r="H2749" s="77"/>
      <c r="I2749" s="77"/>
      <c r="J2749" s="77"/>
      <c r="K2749" s="77"/>
      <c r="L2749" s="77"/>
      <c r="M2749" s="77"/>
      <c r="N2749" s="77"/>
      <c r="O2749" s="77"/>
      <c r="P2749" s="77"/>
      <c r="Q2749" s="5"/>
      <c r="R2749" s="65"/>
      <c r="AN2749" s="63" t="s">
        <v>5980</v>
      </c>
      <c r="AZ2749" s="37" t="str">
        <f>IFERROR(IF(COUNTA(H2749,I2749,J2749)=3,DATE(J2749,MATCH(I2749,{"Jan";"Feb";"Mar";"Apr";"May";"Jun";"Jul";"Aug";"Sep";"Oct";"Nov";"Dec"},0),H2749),""),"")</f>
        <v/>
      </c>
      <c r="BA2749" s="37" t="str">
        <f>IF(AND(C2737="",H2747="",C2747&lt;&gt;""),"Please enter a complete visit or assessment date.  ","")</f>
        <v/>
      </c>
      <c r="BB2749" s="37" t="str">
        <f>IF(C2747="","",IF(AND(COUNTA(C2737,D2737,E2737)&gt;1,COUNTA(C2737,D2737,E2737)&lt;3),"Please enter a complete visit date.  ",IF(COUNTA(C2737,D2737,E2737)=0,"",IF(COUNTIF(AN$2:AN$7306,C2737&amp;D2737&amp;E2737)&gt;0,"","Enter a valid visit date.  "))))</f>
        <v/>
      </c>
      <c r="BC2749" s="37" t="str">
        <f>IF(AND(COUNTA(H2747,I2747,J2747)&gt;1,COUNTA(H2747,I2747,J2747)&lt;3),"Please enter a complete assessment date.  ",IF(COUNTA(H2747,I2747,J2747)=0,"",IF(COUNTIF(AN$2:AN$7306,H2747&amp;I2747&amp;J2747)&gt;0,"","Enter a valid assessment date.  ")))</f>
        <v/>
      </c>
      <c r="BD2749" s="37" t="str">
        <f t="shared" ref="BD2749" si="1332">IF(AND(C2747="",H2747&amp;I2747&amp;H2747&amp;J2747&lt;&gt;""),"Information on this lesion exists, but no evaluation result is entered.  ","")</f>
        <v/>
      </c>
      <c r="BE2749" s="37" t="str">
        <f ca="1">IF(C2747="","",IF(AZ2737="","",IF(AZ2737&gt;NOW(),"Visit date is in the future.  ","")))</f>
        <v/>
      </c>
      <c r="BF2749" s="37" t="str">
        <f t="shared" ref="BF2749" ca="1" si="1333">IF(AZ2747&lt;&gt;"",IF(AZ2747&gt;NOW(),"Assessment date is in the future.  ",""),"")</f>
        <v/>
      </c>
      <c r="BG2749" s="37" t="str">
        <f t="shared" ref="BG2749" si="1334">IF(AND(C2747&lt;&gt;"",F2747&lt;&gt;""),"The result cannot be provided if indicated as Not Done.  ","")</f>
        <v/>
      </c>
      <c r="BH2749" s="37" t="str">
        <f>IF(AZ2737="","",IF(AZ2737&lt;=AZ2731,"Visit date is not after visit or assessment dates in the prior visit.  ",""))</f>
        <v/>
      </c>
      <c r="BI2749" s="37" t="str">
        <f>IF(AZ2747&lt;&gt;"",IF(AZ2747&lt;=AZ2731,"Assessment date is not after visit or assessment dates in the prior visit.  ",""),"")</f>
        <v/>
      </c>
      <c r="BJ2749" s="37" t="str">
        <f>IF(AND(C2734="",OR(C2747&lt;&gt;"",F2747&lt;&gt;"")),"The Visit ID is missing.  ","")</f>
        <v/>
      </c>
      <c r="BK2749" s="37" t="str">
        <f>IF(AND(OR(C2747&lt;&gt;"",F2747&lt;&gt;""),C$25=""),"No V0 lesion information exists for this same lesion (if you are adding a NEW lesion, go to New Lesion section).  ","")</f>
        <v/>
      </c>
      <c r="BL2749" s="37" t="str">
        <f t="shared" ref="BL2749" si="1335">IF(AND(C2747&lt;&gt;"",D2747=""),"Select a Unit.  ","")</f>
        <v/>
      </c>
      <c r="BM2749" s="37" t="str">
        <f>IF(AND(C2747&lt;&gt;"",COUNTIF(AJ$2:AJ$21,C2734)&gt;1),"Visit ID already used.  ","")</f>
        <v/>
      </c>
      <c r="CA2749" s="37" t="e">
        <f ca="1">IF(BA2749&amp;BB2749&amp;BC2749&amp;BD2749&amp;BE2749&amp;BF2749&amp;BG2749&amp;BH2749&amp;BI2749&amp;BJ2749&amp;BK2749&amp;BL2749&amp;BM2749&amp;BN2749&amp;BO2749&amp;BP2749&amp;BQ2749&amp;BR2749&amp;BS2749&amp;BT2749&amp;BU2749&amp;#REF!&amp;BW2749&amp;BX2749&amp;BY2749&amp;BZ2749&lt;&gt;"","V18Issue","V18Clean")</f>
        <v>#REF!</v>
      </c>
      <c r="CB2749" s="65"/>
    </row>
    <row r="2750" spans="1:80" x14ac:dyDescent="0.25">
      <c r="A2750" s="50"/>
      <c r="B2750" s="77"/>
      <c r="C2750" s="77"/>
      <c r="D2750" s="77"/>
      <c r="E2750" s="77"/>
      <c r="F2750" s="77"/>
      <c r="G2750" s="77"/>
      <c r="H2750" s="77"/>
      <c r="I2750" s="77"/>
      <c r="J2750" s="77"/>
      <c r="K2750" s="77"/>
      <c r="L2750" s="77"/>
      <c r="M2750" s="77"/>
      <c r="N2750" s="77"/>
      <c r="O2750" s="77"/>
      <c r="P2750" s="77"/>
      <c r="Q2750" s="5"/>
      <c r="R2750" s="65"/>
      <c r="AN2750" s="63" t="s">
        <v>5981</v>
      </c>
      <c r="AZ2750" s="37" t="str">
        <f>IFERROR(IF(COUNTA(H2750,I2750,J2750)=3,DATE(J2750,MATCH(I2750,{"Jan";"Feb";"Mar";"Apr";"May";"Jun";"Jul";"Aug";"Sep";"Oct";"Nov";"Dec"},0),H2750),""),"")</f>
        <v/>
      </c>
      <c r="CB2750" s="65"/>
    </row>
    <row r="2751" spans="1:80" x14ac:dyDescent="0.25">
      <c r="A2751" s="50"/>
      <c r="B2751" s="5"/>
      <c r="C2751" s="7"/>
      <c r="D2751" s="7"/>
      <c r="E2751" s="7"/>
      <c r="F2751" s="7"/>
      <c r="G2751" s="5"/>
      <c r="H2751" s="12" t="s">
        <v>92</v>
      </c>
      <c r="I2751" s="5"/>
      <c r="J2751" s="5"/>
      <c r="K2751" s="5"/>
      <c r="L2751" s="50"/>
      <c r="M2751" s="5"/>
      <c r="N2751" s="5"/>
      <c r="O2751" s="5"/>
      <c r="P2751" s="5"/>
      <c r="Q2751" s="5"/>
      <c r="R2751" s="65"/>
      <c r="AN2751" s="63" t="s">
        <v>5982</v>
      </c>
      <c r="AZ2751" s="37" t="str">
        <f>IFERROR(IF(COUNTA(H2751,I2751,J2751)=3,DATE(J2751,MATCH(I2751,{"Jan";"Feb";"Mar";"Apr";"May";"Jun";"Jul";"Aug";"Sep";"Oct";"Nov";"Dec"},0),H2751),""),"")</f>
        <v/>
      </c>
      <c r="CB2751" s="65"/>
    </row>
    <row r="2752" spans="1:80" x14ac:dyDescent="0.25">
      <c r="A2752" s="50"/>
      <c r="B2752" s="5"/>
      <c r="C2752" s="7" t="s">
        <v>35</v>
      </c>
      <c r="D2752" s="7" t="s">
        <v>36</v>
      </c>
      <c r="E2752" s="7"/>
      <c r="F2752" s="7" t="s">
        <v>315</v>
      </c>
      <c r="G2752" s="5"/>
      <c r="H2752" s="7" t="s">
        <v>47</v>
      </c>
      <c r="I2752" s="7" t="s">
        <v>48</v>
      </c>
      <c r="J2752" s="7" t="s">
        <v>49</v>
      </c>
      <c r="K2752" s="5"/>
      <c r="L2752" s="50"/>
      <c r="M2752" s="5"/>
      <c r="N2752" s="5"/>
      <c r="O2752" s="5"/>
      <c r="P2752" s="5"/>
      <c r="Q2752" s="5"/>
      <c r="R2752" s="65"/>
      <c r="AN2752" s="63" t="s">
        <v>5983</v>
      </c>
      <c r="AZ2752" s="37" t="str">
        <f>IFERROR(IF(COUNTA(H2752,I2752,J2752)=3,DATE(J2752,MATCH(I2752,{"Jan";"Feb";"Mar";"Apr";"May";"Jun";"Jul";"Aug";"Sep";"Oct";"Nov";"Dec"},0),H2752),""),"")</f>
        <v/>
      </c>
      <c r="CB2752" s="65"/>
    </row>
    <row r="2753" spans="1:80" x14ac:dyDescent="0.25">
      <c r="A2753" s="50"/>
      <c r="B2753" s="39" t="str">
        <f xml:space="preserve"> C2734&amp;"  Target Lesion (T3)"</f>
        <v>V18  Target Lesion (T3)</v>
      </c>
      <c r="C2753" s="16"/>
      <c r="D2753" s="15" t="s">
        <v>9</v>
      </c>
      <c r="E2753" s="5"/>
      <c r="F2753" s="17"/>
      <c r="G2753" s="5"/>
      <c r="H2753" s="32"/>
      <c r="I2753" s="32"/>
      <c r="J2753" s="32"/>
      <c r="K2753" s="5"/>
      <c r="L2753" s="50"/>
      <c r="M2753" s="50"/>
      <c r="N2753" s="50"/>
      <c r="O2753" s="50"/>
      <c r="P2753" s="50"/>
      <c r="Q2753" s="5"/>
      <c r="R2753" s="65"/>
      <c r="AN2753" s="63" t="s">
        <v>5984</v>
      </c>
      <c r="AZ2753" s="37" t="str">
        <f>IFERROR(IF(COUNTA(H2753,I2753,J2753)=3,DATE(J2753,MATCH(I2753,{"Jan";"Feb";"Mar";"Apr";"May";"Jun";"Jul";"Aug";"Sep";"Oct";"Nov";"Dec"},0),H2753),""),"")</f>
        <v/>
      </c>
      <c r="CB2753" s="65"/>
    </row>
    <row r="2754" spans="1:80" x14ac:dyDescent="0.25">
      <c r="A2754" s="50"/>
      <c r="B2754" s="8" t="s">
        <v>2808</v>
      </c>
      <c r="C2754" s="8" t="s">
        <v>2809</v>
      </c>
      <c r="D2754" s="8" t="s">
        <v>2810</v>
      </c>
      <c r="E2754" s="9"/>
      <c r="F2754" s="8" t="s">
        <v>2811</v>
      </c>
      <c r="G2754" s="9"/>
      <c r="H2754" s="8" t="s">
        <v>2812</v>
      </c>
      <c r="I2754" s="8" t="s">
        <v>2813</v>
      </c>
      <c r="J2754" s="8" t="s">
        <v>2814</v>
      </c>
      <c r="K2754" s="5"/>
      <c r="L2754" s="40"/>
      <c r="M2754" s="41"/>
      <c r="N2754" s="40"/>
      <c r="O2754" s="41"/>
      <c r="P2754" s="40"/>
      <c r="Q2754" s="5"/>
      <c r="R2754" s="65"/>
      <c r="AN2754" s="63" t="s">
        <v>5985</v>
      </c>
      <c r="AZ2754" s="37" t="str">
        <f>IFERROR(IF(COUNTA(H2754,I2754,J2754)=3,DATE(J2754,MATCH(I2754,{"Jan";"Feb";"Mar";"Apr";"May";"Jun";"Jul";"Aug";"Sep";"Oct";"Nov";"Dec"},0),H2754),""),"")</f>
        <v/>
      </c>
      <c r="CB2754" s="65"/>
    </row>
    <row r="2755" spans="1:80" x14ac:dyDescent="0.25">
      <c r="A2755" s="50"/>
      <c r="B2755" s="76" t="str">
        <f ca="1">BA2755&amp;BB2755&amp;BC2755&amp;BD2755&amp;BE2755&amp;BF2755&amp;BG2755&amp;BH2755&amp;BI2755&amp;BJ2755&amp;BK2755&amp;BL2755&amp;BM2755</f>
        <v/>
      </c>
      <c r="C2755" s="77"/>
      <c r="D2755" s="77"/>
      <c r="E2755" s="77"/>
      <c r="F2755" s="77"/>
      <c r="G2755" s="77"/>
      <c r="H2755" s="77"/>
      <c r="I2755" s="77"/>
      <c r="J2755" s="77"/>
      <c r="K2755" s="77"/>
      <c r="L2755" s="77"/>
      <c r="M2755" s="77"/>
      <c r="N2755" s="77"/>
      <c r="O2755" s="77"/>
      <c r="P2755" s="77"/>
      <c r="Q2755" s="5"/>
      <c r="R2755" s="65"/>
      <c r="AN2755" s="63" t="s">
        <v>5986</v>
      </c>
      <c r="AZ2755" s="37" t="str">
        <f>IFERROR(IF(COUNTA(H2755,I2755,J2755)=3,DATE(J2755,MATCH(I2755,{"Jan";"Feb";"Mar";"Apr";"May";"Jun";"Jul";"Aug";"Sep";"Oct";"Nov";"Dec"},0),H2755),""),"")</f>
        <v/>
      </c>
      <c r="BA2755" s="37" t="str">
        <f>IF(AND(C2737="",H2753="",C2753&lt;&gt;""),"Please enter a complete visit or assessment date.  ","")</f>
        <v/>
      </c>
      <c r="BB2755" s="37" t="str">
        <f>IF(C2753="","",IF(AND(COUNTA(C2737,D2737,E2737)&gt;1,COUNTA(C2737,D2737,E2737)&lt;3),"Please enter a complete visit date.  ",IF(COUNTA(C2737,D2737,E2737)=0,"",IF(COUNTIF(AN$2:AN$7306,C2737&amp;D2737&amp;E2737)&gt;0,"","Enter a valid visit date.  "))))</f>
        <v/>
      </c>
      <c r="BC2755" s="37" t="str">
        <f>IF(AND(COUNTA(H2753,I2753,J2753)&gt;1,COUNTA(H2753,I2753,J2753)&lt;3),"Please enter a complete assessment date.  ",IF(COUNTA(H2753,I2753,J2753)=0,"",IF(COUNTIF(AN$2:AN$7306,H2753&amp;I2753&amp;J2753)&gt;0,"","Enter a valid assessment date.  ")))</f>
        <v/>
      </c>
      <c r="BD2755" s="37" t="str">
        <f t="shared" ref="BD2755" si="1336">IF(AND(C2753="",H2753&amp;I2753&amp;H2753&amp;J2753&lt;&gt;""),"Information on this lesion exists, but no evaluation result is entered.  ","")</f>
        <v/>
      </c>
      <c r="BE2755" s="37" t="str">
        <f ca="1">IF(C2753="","",IF(AZ2737="","",IF(AZ2737&gt;NOW(),"Visit date is in the future.  ","")))</f>
        <v/>
      </c>
      <c r="BF2755" s="37" t="str">
        <f t="shared" ref="BF2755" ca="1" si="1337">IF(AZ2753&lt;&gt;"",IF(AZ2753&gt;NOW(),"Assessment date is in the future.  ",""),"")</f>
        <v/>
      </c>
      <c r="BG2755" s="37" t="str">
        <f t="shared" ref="BG2755" si="1338">IF(AND(C2753&lt;&gt;"",F2753&lt;&gt;""),"The result cannot be provided if indicated as Not Done.  ","")</f>
        <v/>
      </c>
      <c r="BH2755" s="37" t="str">
        <f>IF(AZ2737="","",IF(AZ2737&lt;=AZ2731,"Visit date is not after visit or assessment dates in the prior visit.  ",""))</f>
        <v/>
      </c>
      <c r="BI2755" s="37" t="str">
        <f>IF(AZ2753&lt;&gt;"",IF(AZ2753&lt;=AZ2731,"Assessment date is not after visit or assessment dates in the prior visit.  ",""),"")</f>
        <v/>
      </c>
      <c r="BJ2755" s="37" t="str">
        <f>IF(AND(C2734="",OR(C2753&lt;&gt;"",F2753&lt;&gt;"")),"The Visit ID is missing.  ","")</f>
        <v/>
      </c>
      <c r="BK2755" s="37" t="str">
        <f>IF(AND(OR(C2753&lt;&gt;"",F2753&lt;&gt;""),C$31=""),"No V0 lesion information exists for this same lesion (if you are adding a NEW lesion, go to New Lesion section).  ","")</f>
        <v/>
      </c>
      <c r="BL2755" s="37" t="str">
        <f t="shared" ref="BL2755" si="1339">IF(AND(C2753&lt;&gt;"",D2753=""),"Select a Unit.  ","")</f>
        <v/>
      </c>
      <c r="BM2755" s="37" t="str">
        <f>IF(AND(C2753&lt;&gt;"",COUNTIF(AJ$2:AJ$21,C2734)&gt;1),"Visit ID already used.  ","")</f>
        <v/>
      </c>
      <c r="CA2755" s="37" t="e">
        <f ca="1">IF(BA2755&amp;BB2755&amp;BC2755&amp;BD2755&amp;BE2755&amp;BF2755&amp;BG2755&amp;BH2755&amp;BI2755&amp;BJ2755&amp;BK2755&amp;BL2755&amp;BM2755&amp;BN2755&amp;BO2755&amp;BP2755&amp;BQ2755&amp;BR2755&amp;BS2755&amp;BT2755&amp;BU2755&amp;#REF!&amp;BW2755&amp;BX2755&amp;BY2755&amp;BZ2755&lt;&gt;"","V18Issue","V18Clean")</f>
        <v>#REF!</v>
      </c>
      <c r="CB2755" s="65"/>
    </row>
    <row r="2756" spans="1:80" x14ac:dyDescent="0.25">
      <c r="A2756" s="50"/>
      <c r="B2756" s="77"/>
      <c r="C2756" s="77"/>
      <c r="D2756" s="77"/>
      <c r="E2756" s="77"/>
      <c r="F2756" s="77"/>
      <c r="G2756" s="77"/>
      <c r="H2756" s="77"/>
      <c r="I2756" s="77"/>
      <c r="J2756" s="77"/>
      <c r="K2756" s="77"/>
      <c r="L2756" s="77"/>
      <c r="M2756" s="77"/>
      <c r="N2756" s="77"/>
      <c r="O2756" s="77"/>
      <c r="P2756" s="77"/>
      <c r="Q2756" s="5"/>
      <c r="R2756" s="65"/>
      <c r="AN2756" s="63" t="s">
        <v>5987</v>
      </c>
      <c r="AZ2756" s="37" t="str">
        <f>IFERROR(IF(COUNTA(H2756,I2756,J2756)=3,DATE(J2756,MATCH(I2756,{"Jan";"Feb";"Mar";"Apr";"May";"Jun";"Jul";"Aug";"Sep";"Oct";"Nov";"Dec"},0),H2756),""),"")</f>
        <v/>
      </c>
      <c r="CB2756" s="65"/>
    </row>
    <row r="2757" spans="1:80" x14ac:dyDescent="0.25">
      <c r="A2757" s="50"/>
      <c r="B2757" s="5"/>
      <c r="C2757" s="7"/>
      <c r="D2757" s="7"/>
      <c r="E2757" s="7"/>
      <c r="F2757" s="7"/>
      <c r="G2757" s="5"/>
      <c r="H2757" s="12" t="s">
        <v>92</v>
      </c>
      <c r="I2757" s="5"/>
      <c r="J2757" s="5"/>
      <c r="K2757" s="5"/>
      <c r="L2757" s="50"/>
      <c r="M2757" s="5"/>
      <c r="N2757" s="5"/>
      <c r="O2757" s="5"/>
      <c r="P2757" s="5"/>
      <c r="Q2757" s="5"/>
      <c r="R2757" s="65"/>
      <c r="AN2757" s="63" t="s">
        <v>5988</v>
      </c>
      <c r="AZ2757" s="37" t="str">
        <f>IFERROR(IF(COUNTA(H2757,I2757,J2757)=3,DATE(J2757,MATCH(I2757,{"Jan";"Feb";"Mar";"Apr";"May";"Jun";"Jul";"Aug";"Sep";"Oct";"Nov";"Dec"},0),H2757),""),"")</f>
        <v/>
      </c>
      <c r="CB2757" s="65"/>
    </row>
    <row r="2758" spans="1:80" x14ac:dyDescent="0.25">
      <c r="A2758" s="50"/>
      <c r="B2758" s="5"/>
      <c r="C2758" s="7" t="s">
        <v>35</v>
      </c>
      <c r="D2758" s="7" t="s">
        <v>36</v>
      </c>
      <c r="E2758" s="7"/>
      <c r="F2758" s="7" t="s">
        <v>315</v>
      </c>
      <c r="G2758" s="5"/>
      <c r="H2758" s="7" t="s">
        <v>47</v>
      </c>
      <c r="I2758" s="7" t="s">
        <v>48</v>
      </c>
      <c r="J2758" s="7" t="s">
        <v>49</v>
      </c>
      <c r="K2758" s="5"/>
      <c r="L2758" s="50"/>
      <c r="M2758" s="5"/>
      <c r="N2758" s="5"/>
      <c r="O2758" s="5"/>
      <c r="P2758" s="5"/>
      <c r="Q2758" s="5"/>
      <c r="R2758" s="65"/>
      <c r="AN2758" s="63" t="s">
        <v>5989</v>
      </c>
      <c r="AZ2758" s="37" t="str">
        <f>IFERROR(IF(COUNTA(H2758,I2758,J2758)=3,DATE(J2758,MATCH(I2758,{"Jan";"Feb";"Mar";"Apr";"May";"Jun";"Jul";"Aug";"Sep";"Oct";"Nov";"Dec"},0),H2758),""),"")</f>
        <v/>
      </c>
      <c r="CB2758" s="65"/>
    </row>
    <row r="2759" spans="1:80" x14ac:dyDescent="0.25">
      <c r="A2759" s="50"/>
      <c r="B2759" s="39" t="str">
        <f xml:space="preserve"> C2734&amp;"  Target Lesion (T4)"</f>
        <v>V18  Target Lesion (T4)</v>
      </c>
      <c r="C2759" s="16"/>
      <c r="D2759" s="15" t="s">
        <v>9</v>
      </c>
      <c r="E2759" s="5"/>
      <c r="F2759" s="17"/>
      <c r="G2759" s="5"/>
      <c r="H2759" s="32"/>
      <c r="I2759" s="32"/>
      <c r="J2759" s="32"/>
      <c r="K2759" s="5"/>
      <c r="L2759" s="50"/>
      <c r="M2759" s="50"/>
      <c r="N2759" s="50"/>
      <c r="O2759" s="50"/>
      <c r="P2759" s="50"/>
      <c r="Q2759" s="5"/>
      <c r="R2759" s="65"/>
      <c r="AN2759" s="63" t="s">
        <v>5990</v>
      </c>
      <c r="AZ2759" s="37" t="str">
        <f>IFERROR(IF(COUNTA(H2759,I2759,J2759)=3,DATE(J2759,MATCH(I2759,{"Jan";"Feb";"Mar";"Apr";"May";"Jun";"Jul";"Aug";"Sep";"Oct";"Nov";"Dec"},0),H2759),""),"")</f>
        <v/>
      </c>
      <c r="CB2759" s="65"/>
    </row>
    <row r="2760" spans="1:80" x14ac:dyDescent="0.25">
      <c r="A2760" s="50"/>
      <c r="B2760" s="8" t="s">
        <v>2815</v>
      </c>
      <c r="C2760" s="8" t="s">
        <v>2816</v>
      </c>
      <c r="D2760" s="8" t="s">
        <v>2817</v>
      </c>
      <c r="E2760" s="9"/>
      <c r="F2760" s="8" t="s">
        <v>2818</v>
      </c>
      <c r="G2760" s="9"/>
      <c r="H2760" s="8" t="s">
        <v>2819</v>
      </c>
      <c r="I2760" s="8" t="s">
        <v>2820</v>
      </c>
      <c r="J2760" s="8" t="s">
        <v>2821</v>
      </c>
      <c r="K2760" s="5"/>
      <c r="L2760" s="40"/>
      <c r="M2760" s="41"/>
      <c r="N2760" s="40"/>
      <c r="O2760" s="41"/>
      <c r="P2760" s="40"/>
      <c r="Q2760" s="5"/>
      <c r="R2760" s="65"/>
      <c r="AN2760" s="63" t="s">
        <v>5991</v>
      </c>
      <c r="AZ2760" s="37" t="str">
        <f>IFERROR(IF(COUNTA(H2760,I2760,J2760)=3,DATE(J2760,MATCH(I2760,{"Jan";"Feb";"Mar";"Apr";"May";"Jun";"Jul";"Aug";"Sep";"Oct";"Nov";"Dec"},0),H2760),""),"")</f>
        <v/>
      </c>
      <c r="CB2760" s="65"/>
    </row>
    <row r="2761" spans="1:80" x14ac:dyDescent="0.25">
      <c r="A2761" s="50"/>
      <c r="B2761" s="76" t="str">
        <f ca="1">BA2761&amp;BB2761&amp;BC2761&amp;BD2761&amp;BE2761&amp;BF2761&amp;BG2761&amp;BH2761&amp;BI2761&amp;BJ2761&amp;BK2761&amp;BL2761&amp;BM2761</f>
        <v/>
      </c>
      <c r="C2761" s="77"/>
      <c r="D2761" s="77"/>
      <c r="E2761" s="77"/>
      <c r="F2761" s="77"/>
      <c r="G2761" s="77"/>
      <c r="H2761" s="77"/>
      <c r="I2761" s="77"/>
      <c r="J2761" s="77"/>
      <c r="K2761" s="77"/>
      <c r="L2761" s="77"/>
      <c r="M2761" s="77"/>
      <c r="N2761" s="77"/>
      <c r="O2761" s="77"/>
      <c r="P2761" s="77"/>
      <c r="Q2761" s="5"/>
      <c r="R2761" s="65"/>
      <c r="AN2761" s="63" t="s">
        <v>5992</v>
      </c>
      <c r="AZ2761" s="37" t="str">
        <f>IFERROR(IF(COUNTA(H2761,I2761,J2761)=3,DATE(J2761,MATCH(I2761,{"Jan";"Feb";"Mar";"Apr";"May";"Jun";"Jul";"Aug";"Sep";"Oct";"Nov";"Dec"},0),H2761),""),"")</f>
        <v/>
      </c>
      <c r="BA2761" s="37" t="str">
        <f>IF(AND(C2737="",H2759="",C2759&lt;&gt;""),"Please enter a complete visit or assessment date.  ","")</f>
        <v/>
      </c>
      <c r="BB2761" s="37" t="str">
        <f>IF(C2759="","",IF(AND(COUNTA(C2737,D2737,E2737)&gt;1,COUNTA(C2737,D2737,E2737)&lt;3),"Please enter a complete visit date.  ",IF(COUNTA(C2737,D2737,E2737)=0,"",IF(COUNTIF(AN$2:AN$7306,C2737&amp;D2737&amp;E2737)&gt;0,"","Enter a valid visit date.  "))))</f>
        <v/>
      </c>
      <c r="BC2761" s="37" t="str">
        <f>IF(AND(COUNTA(H2759,I2759,J2759)&gt;1,COUNTA(H2759,I2759,J2759)&lt;3),"Please enter a complete assessment date.  ",IF(COUNTA(H2759,I2759,J2759)=0,"",IF(COUNTIF(AN$2:AN$7306,H2759&amp;I2759&amp;J2759)&gt;0,"","Enter a valid assessment date.  ")))</f>
        <v/>
      </c>
      <c r="BD2761" s="37" t="str">
        <f t="shared" ref="BD2761" si="1340">IF(AND(C2759="",H2759&amp;I2759&amp;H2759&amp;J2759&lt;&gt;""),"Information on this lesion exists, but no evaluation result is entered.  ","")</f>
        <v/>
      </c>
      <c r="BE2761" s="37" t="str">
        <f ca="1">IF(C2759="","",IF(AZ2737="","",IF(AZ2737&gt;NOW(),"Visit date is in the future.  ","")))</f>
        <v/>
      </c>
      <c r="BF2761" s="37" t="str">
        <f t="shared" ref="BF2761" ca="1" si="1341">IF(AZ2759&lt;&gt;"",IF(AZ2759&gt;NOW(),"Assessment date is in the future.  ",""),"")</f>
        <v/>
      </c>
      <c r="BG2761" s="37" t="str">
        <f t="shared" ref="BG2761" si="1342">IF(AND(C2759&lt;&gt;"",F2759&lt;&gt;""),"The result cannot be provided if indicated as Not Done.  ","")</f>
        <v/>
      </c>
      <c r="BH2761" s="37" t="str">
        <f>IF(AZ2737="","",IF(AZ2737&lt;=AZ2731,"Visit date is not after visit or assessment dates in the prior visit.  ",""))</f>
        <v/>
      </c>
      <c r="BI2761" s="37" t="str">
        <f>IF(AZ2759&lt;&gt;"",IF(AZ2759&lt;=AZ2731,"Assessment date is not after visit or assessment dates in the prior visit.  ",""),"")</f>
        <v/>
      </c>
      <c r="BJ2761" s="37" t="str">
        <f>IF(AND(C2734="",OR(C2759&lt;&gt;"",F2759&lt;&gt;"")),"The Visit ID is missing.  ","")</f>
        <v/>
      </c>
      <c r="BK2761" s="37" t="str">
        <f>IF(AND(OR(C2759&lt;&gt;"",F2759&lt;&gt;""),C$37=""),"No V0 lesion information exists for this same lesion (if you are adding a NEW lesion, go to New Lesion section).  ","")</f>
        <v/>
      </c>
      <c r="BL2761" s="37" t="str">
        <f t="shared" ref="BL2761" si="1343">IF(AND(C2759&lt;&gt;"",D2759=""),"Select a Unit.  ","")</f>
        <v/>
      </c>
      <c r="BM2761" s="37" t="str">
        <f>IF(AND(C2759&lt;&gt;"",COUNTIF(AJ$2:AJ$21,C2734)&gt;1),"Visit ID already used.  ","")</f>
        <v/>
      </c>
      <c r="CA2761" s="37" t="e">
        <f ca="1">IF(BA2761&amp;BB2761&amp;BC2761&amp;BD2761&amp;BE2761&amp;BF2761&amp;BG2761&amp;BH2761&amp;BI2761&amp;BJ2761&amp;BK2761&amp;BL2761&amp;BM2761&amp;BN2761&amp;BO2761&amp;BP2761&amp;BQ2761&amp;BR2761&amp;BS2761&amp;BT2761&amp;BU2761&amp;#REF!&amp;BW2761&amp;BX2761&amp;BY2761&amp;BZ2761&lt;&gt;"","V18Issue","V18Clean")</f>
        <v>#REF!</v>
      </c>
      <c r="CB2761" s="65"/>
    </row>
    <row r="2762" spans="1:80" x14ac:dyDescent="0.25">
      <c r="A2762" s="50"/>
      <c r="B2762" s="77"/>
      <c r="C2762" s="77"/>
      <c r="D2762" s="77"/>
      <c r="E2762" s="77"/>
      <c r="F2762" s="77"/>
      <c r="G2762" s="77"/>
      <c r="H2762" s="77"/>
      <c r="I2762" s="77"/>
      <c r="J2762" s="77"/>
      <c r="K2762" s="77"/>
      <c r="L2762" s="77"/>
      <c r="M2762" s="77"/>
      <c r="N2762" s="77"/>
      <c r="O2762" s="77"/>
      <c r="P2762" s="77"/>
      <c r="Q2762" s="50"/>
      <c r="R2762" s="65"/>
      <c r="S2762" s="67"/>
      <c r="T2762" s="67"/>
      <c r="U2762" s="67"/>
      <c r="V2762" s="67"/>
      <c r="W2762" s="67"/>
      <c r="X2762" s="67"/>
      <c r="Y2762" s="67"/>
      <c r="Z2762" s="67"/>
      <c r="AA2762" s="67"/>
      <c r="AB2762" s="67"/>
      <c r="AC2762" s="67"/>
      <c r="AD2762" s="67"/>
      <c r="AE2762" s="67"/>
      <c r="AF2762" s="67"/>
      <c r="AG2762" s="67"/>
      <c r="AH2762" s="67"/>
      <c r="AI2762" s="67"/>
      <c r="AK2762" s="67"/>
      <c r="AL2762" s="67"/>
      <c r="AM2762" s="67"/>
      <c r="AN2762" s="63" t="s">
        <v>5993</v>
      </c>
      <c r="AO2762" s="67"/>
      <c r="AP2762" s="67"/>
      <c r="AQ2762" s="67"/>
      <c r="AR2762" s="67"/>
      <c r="AS2762" s="67"/>
      <c r="AT2762" s="67"/>
      <c r="AU2762" s="67"/>
      <c r="AV2762" s="67"/>
      <c r="AW2762" s="67"/>
      <c r="AX2762" s="67"/>
      <c r="AY2762" s="67"/>
      <c r="AZ2762" s="37" t="str">
        <f>IFERROR(IF(COUNTA(H2762,I2762,J2762)=3,DATE(J2762,MATCH(I2762,{"Jan";"Feb";"Mar";"Apr";"May";"Jun";"Jul";"Aug";"Sep";"Oct";"Nov";"Dec"},0),H2762),""),"")</f>
        <v/>
      </c>
      <c r="CB2762" s="65"/>
    </row>
    <row r="2763" spans="1:80" x14ac:dyDescent="0.25">
      <c r="A2763" s="50"/>
      <c r="B2763" s="5"/>
      <c r="C2763" s="7"/>
      <c r="D2763" s="7"/>
      <c r="E2763" s="7"/>
      <c r="F2763" s="7"/>
      <c r="G2763" s="5"/>
      <c r="H2763" s="12" t="s">
        <v>92</v>
      </c>
      <c r="I2763" s="5"/>
      <c r="J2763" s="5"/>
      <c r="K2763" s="5"/>
      <c r="L2763" s="50"/>
      <c r="M2763" s="5"/>
      <c r="N2763" s="5"/>
      <c r="O2763" s="5"/>
      <c r="P2763" s="5"/>
      <c r="Q2763" s="50"/>
      <c r="R2763" s="65"/>
      <c r="S2763" s="67"/>
      <c r="T2763" s="67"/>
      <c r="U2763" s="67"/>
      <c r="V2763" s="67"/>
      <c r="W2763" s="67"/>
      <c r="X2763" s="67"/>
      <c r="Y2763" s="67"/>
      <c r="Z2763" s="67"/>
      <c r="AA2763" s="67"/>
      <c r="AB2763" s="67"/>
      <c r="AC2763" s="67"/>
      <c r="AD2763" s="67"/>
      <c r="AE2763" s="67"/>
      <c r="AF2763" s="67"/>
      <c r="AG2763" s="67"/>
      <c r="AH2763" s="67"/>
      <c r="AI2763" s="67"/>
      <c r="AK2763" s="67"/>
      <c r="AL2763" s="67"/>
      <c r="AM2763" s="67"/>
      <c r="AN2763" s="63" t="s">
        <v>5994</v>
      </c>
      <c r="AO2763" s="67"/>
      <c r="AP2763" s="67"/>
      <c r="AQ2763" s="67"/>
      <c r="AR2763" s="67"/>
      <c r="AS2763" s="67"/>
      <c r="AT2763" s="67"/>
      <c r="AU2763" s="67"/>
      <c r="AV2763" s="67"/>
      <c r="AW2763" s="67"/>
      <c r="AX2763" s="67"/>
      <c r="AY2763" s="67"/>
      <c r="AZ2763" s="37" t="str">
        <f>IFERROR(IF(COUNTA(H2763,I2763,J2763)=3,DATE(J2763,MATCH(I2763,{"Jan";"Feb";"Mar";"Apr";"May";"Jun";"Jul";"Aug";"Sep";"Oct";"Nov";"Dec"},0),H2763),""),"")</f>
        <v/>
      </c>
      <c r="CB2763" s="65"/>
    </row>
    <row r="2764" spans="1:80" x14ac:dyDescent="0.25">
      <c r="A2764" s="50"/>
      <c r="B2764" s="5"/>
      <c r="C2764" s="7" t="s">
        <v>35</v>
      </c>
      <c r="D2764" s="7" t="s">
        <v>36</v>
      </c>
      <c r="E2764" s="7"/>
      <c r="F2764" s="7" t="s">
        <v>315</v>
      </c>
      <c r="G2764" s="5"/>
      <c r="H2764" s="7" t="s">
        <v>47</v>
      </c>
      <c r="I2764" s="7" t="s">
        <v>48</v>
      </c>
      <c r="J2764" s="7" t="s">
        <v>49</v>
      </c>
      <c r="K2764" s="5"/>
      <c r="L2764" s="50"/>
      <c r="M2764" s="5"/>
      <c r="N2764" s="5"/>
      <c r="O2764" s="5"/>
      <c r="P2764" s="5"/>
      <c r="Q2764" s="50"/>
      <c r="R2764" s="65"/>
      <c r="S2764" s="67"/>
      <c r="T2764" s="67"/>
      <c r="U2764" s="67"/>
      <c r="V2764" s="67"/>
      <c r="W2764" s="67"/>
      <c r="X2764" s="67"/>
      <c r="Y2764" s="67"/>
      <c r="Z2764" s="67"/>
      <c r="AA2764" s="67"/>
      <c r="AB2764" s="67"/>
      <c r="AC2764" s="67"/>
      <c r="AD2764" s="67"/>
      <c r="AE2764" s="67"/>
      <c r="AF2764" s="67"/>
      <c r="AG2764" s="67"/>
      <c r="AH2764" s="67"/>
      <c r="AI2764" s="67"/>
      <c r="AK2764" s="67"/>
      <c r="AL2764" s="67"/>
      <c r="AM2764" s="67"/>
      <c r="AN2764" s="63" t="s">
        <v>5995</v>
      </c>
      <c r="AO2764" s="67"/>
      <c r="AP2764" s="67"/>
      <c r="AQ2764" s="67"/>
      <c r="AR2764" s="67"/>
      <c r="AS2764" s="67"/>
      <c r="AT2764" s="67"/>
      <c r="AU2764" s="67"/>
      <c r="AV2764" s="67"/>
      <c r="AW2764" s="67"/>
      <c r="AX2764" s="67"/>
      <c r="AY2764" s="67"/>
      <c r="AZ2764" s="37" t="str">
        <f>IFERROR(IF(COUNTA(H2764,I2764,J2764)=3,DATE(J2764,MATCH(I2764,{"Jan";"Feb";"Mar";"Apr";"May";"Jun";"Jul";"Aug";"Sep";"Oct";"Nov";"Dec"},0),H2764),""),"")</f>
        <v/>
      </c>
      <c r="CB2764" s="65"/>
    </row>
    <row r="2765" spans="1:80" x14ac:dyDescent="0.25">
      <c r="A2765" s="50"/>
      <c r="B2765" s="39" t="str">
        <f xml:space="preserve"> C2734&amp;"  Target Lesion (T5)"</f>
        <v>V18  Target Lesion (T5)</v>
      </c>
      <c r="C2765" s="16"/>
      <c r="D2765" s="15" t="s">
        <v>9</v>
      </c>
      <c r="E2765" s="5"/>
      <c r="F2765" s="17"/>
      <c r="G2765" s="5"/>
      <c r="H2765" s="32"/>
      <c r="I2765" s="32"/>
      <c r="J2765" s="32"/>
      <c r="K2765" s="5"/>
      <c r="L2765" s="50"/>
      <c r="M2765" s="50"/>
      <c r="N2765" s="50"/>
      <c r="O2765" s="50"/>
      <c r="P2765" s="50"/>
      <c r="Q2765" s="50"/>
      <c r="R2765" s="65"/>
      <c r="S2765" s="67"/>
      <c r="T2765" s="67"/>
      <c r="U2765" s="67"/>
      <c r="V2765" s="67"/>
      <c r="W2765" s="67"/>
      <c r="X2765" s="67"/>
      <c r="Y2765" s="67"/>
      <c r="Z2765" s="67"/>
      <c r="AA2765" s="67"/>
      <c r="AB2765" s="67"/>
      <c r="AC2765" s="67"/>
      <c r="AD2765" s="67"/>
      <c r="AE2765" s="67"/>
      <c r="AF2765" s="67"/>
      <c r="AG2765" s="67"/>
      <c r="AH2765" s="67"/>
      <c r="AI2765" s="67"/>
      <c r="AK2765" s="67"/>
      <c r="AL2765" s="67"/>
      <c r="AM2765" s="67"/>
      <c r="AN2765" s="63" t="s">
        <v>5996</v>
      </c>
      <c r="AO2765" s="67"/>
      <c r="AP2765" s="67"/>
      <c r="AQ2765" s="67"/>
      <c r="AR2765" s="67"/>
      <c r="AS2765" s="67"/>
      <c r="AT2765" s="67"/>
      <c r="AU2765" s="67"/>
      <c r="AV2765" s="67"/>
      <c r="AW2765" s="67"/>
      <c r="AX2765" s="67"/>
      <c r="AY2765" s="67"/>
      <c r="AZ2765" s="37" t="str">
        <f>IFERROR(IF(COUNTA(H2765,I2765,J2765)=3,DATE(J2765,MATCH(I2765,{"Jan";"Feb";"Mar";"Apr";"May";"Jun";"Jul";"Aug";"Sep";"Oct";"Nov";"Dec"},0),H2765),""),"")</f>
        <v/>
      </c>
      <c r="CB2765" s="65"/>
    </row>
    <row r="2766" spans="1:80" x14ac:dyDescent="0.25">
      <c r="A2766" s="50"/>
      <c r="B2766" s="8" t="s">
        <v>2822</v>
      </c>
      <c r="C2766" s="8" t="s">
        <v>2823</v>
      </c>
      <c r="D2766" s="8" t="s">
        <v>2824</v>
      </c>
      <c r="E2766" s="9"/>
      <c r="F2766" s="8" t="s">
        <v>2825</v>
      </c>
      <c r="G2766" s="9"/>
      <c r="H2766" s="8" t="s">
        <v>2826</v>
      </c>
      <c r="I2766" s="8" t="s">
        <v>2827</v>
      </c>
      <c r="J2766" s="8" t="s">
        <v>2828</v>
      </c>
      <c r="K2766" s="5"/>
      <c r="L2766" s="40"/>
      <c r="M2766" s="41"/>
      <c r="N2766" s="40"/>
      <c r="O2766" s="41"/>
      <c r="P2766" s="40"/>
      <c r="Q2766" s="50"/>
      <c r="R2766" s="65"/>
      <c r="S2766" s="67"/>
      <c r="T2766" s="67"/>
      <c r="U2766" s="67"/>
      <c r="V2766" s="67"/>
      <c r="W2766" s="67"/>
      <c r="X2766" s="67"/>
      <c r="Y2766" s="67"/>
      <c r="Z2766" s="67"/>
      <c r="AA2766" s="67"/>
      <c r="AB2766" s="67"/>
      <c r="AC2766" s="67"/>
      <c r="AD2766" s="67"/>
      <c r="AE2766" s="67"/>
      <c r="AF2766" s="67"/>
      <c r="AG2766" s="67"/>
      <c r="AH2766" s="67"/>
      <c r="AI2766" s="67"/>
      <c r="AK2766" s="67"/>
      <c r="AL2766" s="67"/>
      <c r="AM2766" s="67"/>
      <c r="AN2766" s="63" t="s">
        <v>5997</v>
      </c>
      <c r="AO2766" s="67"/>
      <c r="AP2766" s="67"/>
      <c r="AQ2766" s="67"/>
      <c r="AR2766" s="67"/>
      <c r="AS2766" s="67"/>
      <c r="AT2766" s="67"/>
      <c r="AU2766" s="67"/>
      <c r="AV2766" s="67"/>
      <c r="AW2766" s="67"/>
      <c r="AX2766" s="67"/>
      <c r="AY2766" s="67"/>
      <c r="AZ2766" s="37" t="str">
        <f>IFERROR(IF(COUNTA(H2766,I2766,J2766)=3,DATE(J2766,MATCH(I2766,{"Jan";"Feb";"Mar";"Apr";"May";"Jun";"Jul";"Aug";"Sep";"Oct";"Nov";"Dec"},0),H2766),""),"")</f>
        <v/>
      </c>
      <c r="CB2766" s="65"/>
    </row>
    <row r="2767" spans="1:80" x14ac:dyDescent="0.25">
      <c r="A2767" s="50"/>
      <c r="B2767" s="76" t="str">
        <f ca="1">BA2767&amp;BB2767&amp;BC2767&amp;BD2767&amp;BE2767&amp;BF2767&amp;BG2767&amp;BH2767&amp;BI2767&amp;BJ2767&amp;BK2767&amp;BL2767&amp;BM2767</f>
        <v/>
      </c>
      <c r="C2767" s="77"/>
      <c r="D2767" s="77"/>
      <c r="E2767" s="77"/>
      <c r="F2767" s="77"/>
      <c r="G2767" s="77"/>
      <c r="H2767" s="77"/>
      <c r="I2767" s="77"/>
      <c r="J2767" s="77"/>
      <c r="K2767" s="77"/>
      <c r="L2767" s="77"/>
      <c r="M2767" s="77"/>
      <c r="N2767" s="77"/>
      <c r="O2767" s="77"/>
      <c r="P2767" s="77"/>
      <c r="Q2767" s="50"/>
      <c r="R2767" s="65"/>
      <c r="S2767" s="67"/>
      <c r="T2767" s="67"/>
      <c r="U2767" s="67"/>
      <c r="V2767" s="67"/>
      <c r="W2767" s="67"/>
      <c r="X2767" s="67"/>
      <c r="Y2767" s="67"/>
      <c r="Z2767" s="67"/>
      <c r="AA2767" s="67"/>
      <c r="AB2767" s="67"/>
      <c r="AC2767" s="67"/>
      <c r="AD2767" s="67"/>
      <c r="AE2767" s="67"/>
      <c r="AF2767" s="67"/>
      <c r="AG2767" s="67"/>
      <c r="AH2767" s="67"/>
      <c r="AI2767" s="67"/>
      <c r="AK2767" s="67"/>
      <c r="AL2767" s="67"/>
      <c r="AM2767" s="67"/>
      <c r="AN2767" s="63" t="s">
        <v>5998</v>
      </c>
      <c r="AO2767" s="67"/>
      <c r="AP2767" s="67"/>
      <c r="AQ2767" s="67"/>
      <c r="AR2767" s="67"/>
      <c r="AS2767" s="67"/>
      <c r="AT2767" s="67"/>
      <c r="AU2767" s="67"/>
      <c r="AV2767" s="67"/>
      <c r="AW2767" s="67"/>
      <c r="AX2767" s="67"/>
      <c r="AY2767" s="67"/>
      <c r="AZ2767" s="37" t="str">
        <f>IFERROR(IF(COUNTA(H2767,I2767,J2767)=3,DATE(J2767,MATCH(I2767,{"Jan";"Feb";"Mar";"Apr";"May";"Jun";"Jul";"Aug";"Sep";"Oct";"Nov";"Dec"},0),H2767),""),"")</f>
        <v/>
      </c>
      <c r="BA2767" s="37" t="str">
        <f>IF(AND(C2737="",H2765="",C2765&lt;&gt;""),"Please enter a complete visit or assessment date.  ","")</f>
        <v/>
      </c>
      <c r="BB2767" s="37" t="str">
        <f>IF(C2765="","",IF(AND(COUNTA(C2737,D2737,E2737)&gt;1,COUNTA(C2737,D2737,E2737)&lt;3),"Please enter a complete visit date.  ",IF(COUNTA(C2737,D2737,E2737)=0,"",IF(COUNTIF(AN$2:AN$7306,C2737&amp;D2737&amp;E2737)&gt;0,"","Enter a valid visit date.  "))))</f>
        <v/>
      </c>
      <c r="BC2767" s="37" t="str">
        <f>IF(AND(COUNTA(H2765,I2765,J2765)&gt;1,COUNTA(H2765,I2765,J2765)&lt;3),"Please enter a complete assessment date.  ",IF(COUNTA(H2765,I2765,J2765)=0,"",IF(COUNTIF(AN$2:AN$7306,H2765&amp;I2765&amp;J2765)&gt;0,"","Enter a valid assessment date.  ")))</f>
        <v/>
      </c>
      <c r="BD2767" s="37" t="str">
        <f t="shared" ref="BD2767" si="1344">IF(AND(C2765="",H2765&amp;I2765&amp;H2765&amp;J2765&lt;&gt;""),"Information on this lesion exists, but no evaluation result is entered.  ","")</f>
        <v/>
      </c>
      <c r="BE2767" s="37" t="str">
        <f ca="1">IF(C2765="","",IF(AZ2737="","",IF(AZ2737&gt;NOW(),"Visit date is in the future.  ","")))</f>
        <v/>
      </c>
      <c r="BF2767" s="37" t="str">
        <f t="shared" ref="BF2767" ca="1" si="1345">IF(AZ2765&lt;&gt;"",IF(AZ2765&gt;NOW(),"Assessment date is in the future.  ",""),"")</f>
        <v/>
      </c>
      <c r="BG2767" s="37" t="str">
        <f t="shared" ref="BG2767" si="1346">IF(AND(C2765&lt;&gt;"",F2765&lt;&gt;""),"The result cannot be provided if indicated as Not Done.  ","")</f>
        <v/>
      </c>
      <c r="BH2767" s="37" t="str">
        <f>IF(AZ2737="","",IF(AZ2737&lt;=AZ2731,"Visit date is not after visit or assessment dates in the prior visit.  ",""))</f>
        <v/>
      </c>
      <c r="BI2767" s="37" t="str">
        <f>IF(AZ2765&lt;&gt;"",IF(AZ2765&lt;=AZ2731,"Assessment date is not after visit or assessment dates in the prior visit.  ",""),"")</f>
        <v/>
      </c>
      <c r="BJ2767" s="37" t="str">
        <f>IF(AND(C2734="",OR(C2765&lt;&gt;"",F2765&lt;&gt;"")),"The Visit ID is missing.  ","")</f>
        <v/>
      </c>
      <c r="BK2767" s="37" t="str">
        <f>IF(AND(OR(C2765&lt;&gt;"",F2765&lt;&gt;""),C$43=""),"No V0 lesion information exists for this same lesion (if you are adding a NEW lesion, go to New Lesion section).  ","")</f>
        <v/>
      </c>
      <c r="BL2767" s="37" t="str">
        <f t="shared" ref="BL2767" si="1347">IF(AND(C2765&lt;&gt;"",D2765=""),"Select a Unit.  ","")</f>
        <v/>
      </c>
      <c r="BM2767" s="37" t="str">
        <f>IF(AND(C2765&lt;&gt;"",COUNTIF(AJ$2:AJ$21,C2734)&gt;1),"Visit ID already used.  ","")</f>
        <v/>
      </c>
      <c r="CA2767" s="37" t="e">
        <f ca="1">IF(BA2767&amp;BB2767&amp;BC2767&amp;BD2767&amp;BE2767&amp;BF2767&amp;BG2767&amp;BH2767&amp;BI2767&amp;BJ2767&amp;BK2767&amp;BL2767&amp;BM2767&amp;BN2767&amp;BO2767&amp;BP2767&amp;BQ2767&amp;BR2767&amp;BS2767&amp;BT2767&amp;BU2767&amp;#REF!&amp;BW2767&amp;BX2767&amp;BY2767&amp;BZ2767&lt;&gt;"","V18Issue","V18Clean")</f>
        <v>#REF!</v>
      </c>
      <c r="CB2767" s="65"/>
    </row>
    <row r="2768" spans="1:80" x14ac:dyDescent="0.25">
      <c r="A2768" s="50"/>
      <c r="B2768" s="77"/>
      <c r="C2768" s="77"/>
      <c r="D2768" s="77"/>
      <c r="E2768" s="77"/>
      <c r="F2768" s="77"/>
      <c r="G2768" s="77"/>
      <c r="H2768" s="77"/>
      <c r="I2768" s="77"/>
      <c r="J2768" s="77"/>
      <c r="K2768" s="77"/>
      <c r="L2768" s="77"/>
      <c r="M2768" s="77"/>
      <c r="N2768" s="77"/>
      <c r="O2768" s="77"/>
      <c r="P2768" s="77"/>
      <c r="Q2768" s="50"/>
      <c r="R2768" s="65"/>
      <c r="S2768" s="67"/>
      <c r="T2768" s="67"/>
      <c r="U2768" s="67"/>
      <c r="V2768" s="67"/>
      <c r="W2768" s="67"/>
      <c r="X2768" s="67"/>
      <c r="Y2768" s="67"/>
      <c r="Z2768" s="67"/>
      <c r="AA2768" s="67"/>
      <c r="AB2768" s="67"/>
      <c r="AC2768" s="67"/>
      <c r="AD2768" s="67"/>
      <c r="AE2768" s="67"/>
      <c r="AF2768" s="67"/>
      <c r="AG2768" s="67"/>
      <c r="AH2768" s="67"/>
      <c r="AI2768" s="67"/>
      <c r="AK2768" s="67"/>
      <c r="AL2768" s="67"/>
      <c r="AM2768" s="67"/>
      <c r="AN2768" s="63" t="s">
        <v>5999</v>
      </c>
      <c r="AO2768" s="67"/>
      <c r="AP2768" s="67"/>
      <c r="AQ2768" s="67"/>
      <c r="AR2768" s="67"/>
      <c r="AS2768" s="67"/>
      <c r="AT2768" s="67"/>
      <c r="AU2768" s="67"/>
      <c r="AV2768" s="67"/>
      <c r="AW2768" s="67"/>
      <c r="AX2768" s="67"/>
      <c r="AY2768" s="67"/>
      <c r="AZ2768" s="37" t="str">
        <f>IFERROR(IF(COUNTA(H2768,I2768,J2768)=3,DATE(J2768,MATCH(I2768,{"Jan";"Feb";"Mar";"Apr";"May";"Jun";"Jul";"Aug";"Sep";"Oct";"Nov";"Dec"},0),H2768),""),"")</f>
        <v/>
      </c>
      <c r="CB2768" s="65"/>
    </row>
    <row r="2769" spans="1:80" x14ac:dyDescent="0.25">
      <c r="A2769" s="50"/>
      <c r="B2769" s="5"/>
      <c r="C2769" s="7"/>
      <c r="D2769" s="7"/>
      <c r="E2769" s="7"/>
      <c r="F2769" s="7"/>
      <c r="G2769" s="5"/>
      <c r="H2769" s="12" t="s">
        <v>92</v>
      </c>
      <c r="I2769" s="5"/>
      <c r="J2769" s="5"/>
      <c r="K2769" s="5"/>
      <c r="L2769" s="50"/>
      <c r="M2769" s="5"/>
      <c r="N2769" s="5"/>
      <c r="O2769" s="5"/>
      <c r="P2769" s="5"/>
      <c r="Q2769" s="50"/>
      <c r="R2769" s="65"/>
      <c r="S2769" s="67"/>
      <c r="T2769" s="67"/>
      <c r="U2769" s="67"/>
      <c r="V2769" s="67"/>
      <c r="W2769" s="67"/>
      <c r="X2769" s="67"/>
      <c r="Y2769" s="67"/>
      <c r="Z2769" s="67"/>
      <c r="AA2769" s="67"/>
      <c r="AB2769" s="67"/>
      <c r="AC2769" s="67"/>
      <c r="AD2769" s="67"/>
      <c r="AE2769" s="67"/>
      <c r="AF2769" s="67"/>
      <c r="AG2769" s="67"/>
      <c r="AH2769" s="67"/>
      <c r="AI2769" s="67"/>
      <c r="AK2769" s="67"/>
      <c r="AL2769" s="67"/>
      <c r="AM2769" s="67"/>
      <c r="AN2769" s="63" t="s">
        <v>6000</v>
      </c>
      <c r="AO2769" s="67"/>
      <c r="AP2769" s="67"/>
      <c r="AQ2769" s="67"/>
      <c r="AR2769" s="67"/>
      <c r="AS2769" s="67"/>
      <c r="AT2769" s="67"/>
      <c r="AU2769" s="67"/>
      <c r="AV2769" s="67"/>
      <c r="AW2769" s="67"/>
      <c r="AX2769" s="67"/>
      <c r="AY2769" s="67"/>
      <c r="AZ2769" s="37" t="str">
        <f>IFERROR(IF(COUNTA(H2769,I2769,J2769)=3,DATE(J2769,MATCH(I2769,{"Jan";"Feb";"Mar";"Apr";"May";"Jun";"Jul";"Aug";"Sep";"Oct";"Nov";"Dec"},0),H2769),""),"")</f>
        <v/>
      </c>
      <c r="CB2769" s="65"/>
    </row>
    <row r="2770" spans="1:80" x14ac:dyDescent="0.25">
      <c r="A2770" s="50"/>
      <c r="B2770" s="5"/>
      <c r="C2770" s="7" t="s">
        <v>35</v>
      </c>
      <c r="D2770" s="7" t="s">
        <v>36</v>
      </c>
      <c r="E2770" s="7"/>
      <c r="F2770" s="7" t="s">
        <v>315</v>
      </c>
      <c r="G2770" s="5"/>
      <c r="H2770" s="7" t="s">
        <v>47</v>
      </c>
      <c r="I2770" s="7" t="s">
        <v>48</v>
      </c>
      <c r="J2770" s="7" t="s">
        <v>49</v>
      </c>
      <c r="K2770" s="5"/>
      <c r="L2770" s="50"/>
      <c r="M2770" s="5"/>
      <c r="N2770" s="5"/>
      <c r="O2770" s="5"/>
      <c r="P2770" s="5"/>
      <c r="Q2770" s="50"/>
      <c r="R2770" s="65"/>
      <c r="S2770" s="67"/>
      <c r="T2770" s="67"/>
      <c r="U2770" s="67"/>
      <c r="V2770" s="67"/>
      <c r="W2770" s="67"/>
      <c r="X2770" s="67"/>
      <c r="Y2770" s="67"/>
      <c r="Z2770" s="67"/>
      <c r="AA2770" s="67"/>
      <c r="AB2770" s="67"/>
      <c r="AC2770" s="67"/>
      <c r="AD2770" s="67"/>
      <c r="AE2770" s="67"/>
      <c r="AF2770" s="67"/>
      <c r="AG2770" s="67"/>
      <c r="AH2770" s="67"/>
      <c r="AI2770" s="67"/>
      <c r="AK2770" s="67"/>
      <c r="AL2770" s="67"/>
      <c r="AM2770" s="67"/>
      <c r="AN2770" s="63" t="s">
        <v>6001</v>
      </c>
      <c r="AO2770" s="67"/>
      <c r="AP2770" s="67"/>
      <c r="AQ2770" s="67"/>
      <c r="AR2770" s="67"/>
      <c r="AS2770" s="67"/>
      <c r="AT2770" s="67"/>
      <c r="AU2770" s="67"/>
      <c r="AV2770" s="67"/>
      <c r="AW2770" s="67"/>
      <c r="AX2770" s="67"/>
      <c r="AY2770" s="67"/>
      <c r="AZ2770" s="37" t="str">
        <f>IFERROR(IF(COUNTA(H2770,I2770,J2770)=3,DATE(J2770,MATCH(I2770,{"Jan";"Feb";"Mar";"Apr";"May";"Jun";"Jul";"Aug";"Sep";"Oct";"Nov";"Dec"},0),H2770),""),"")</f>
        <v/>
      </c>
      <c r="CB2770" s="65"/>
    </row>
    <row r="2771" spans="1:80" x14ac:dyDescent="0.25">
      <c r="A2771" s="50"/>
      <c r="B2771" s="39" t="str">
        <f xml:space="preserve"> C2734&amp;" Target Lesion (T6)"</f>
        <v>V18 Target Lesion (T6)</v>
      </c>
      <c r="C2771" s="16"/>
      <c r="D2771" s="15" t="s">
        <v>9</v>
      </c>
      <c r="E2771" s="5"/>
      <c r="F2771" s="17"/>
      <c r="G2771" s="5"/>
      <c r="H2771" s="32"/>
      <c r="I2771" s="32"/>
      <c r="J2771" s="32"/>
      <c r="K2771" s="5"/>
      <c r="L2771" s="50"/>
      <c r="M2771" s="50"/>
      <c r="N2771" s="50"/>
      <c r="O2771" s="50"/>
      <c r="P2771" s="50"/>
      <c r="Q2771" s="50"/>
      <c r="R2771" s="65"/>
      <c r="S2771" s="67"/>
      <c r="T2771" s="67"/>
      <c r="U2771" s="67"/>
      <c r="V2771" s="67"/>
      <c r="W2771" s="67"/>
      <c r="X2771" s="67"/>
      <c r="Y2771" s="67"/>
      <c r="Z2771" s="67"/>
      <c r="AA2771" s="67"/>
      <c r="AB2771" s="67"/>
      <c r="AC2771" s="67"/>
      <c r="AD2771" s="67"/>
      <c r="AE2771" s="67"/>
      <c r="AF2771" s="67"/>
      <c r="AG2771" s="67"/>
      <c r="AH2771" s="67"/>
      <c r="AI2771" s="67"/>
      <c r="AK2771" s="67"/>
      <c r="AL2771" s="67"/>
      <c r="AM2771" s="67"/>
      <c r="AN2771" s="63" t="s">
        <v>6002</v>
      </c>
      <c r="AO2771" s="67"/>
      <c r="AP2771" s="67"/>
      <c r="AQ2771" s="67"/>
      <c r="AR2771" s="67"/>
      <c r="AS2771" s="67"/>
      <c r="AT2771" s="67"/>
      <c r="AU2771" s="67"/>
      <c r="AV2771" s="67"/>
      <c r="AW2771" s="67"/>
      <c r="AX2771" s="67"/>
      <c r="AY2771" s="67"/>
      <c r="AZ2771" s="37" t="str">
        <f>IFERROR(IF(COUNTA(H2771,I2771,J2771)=3,DATE(J2771,MATCH(I2771,{"Jan";"Feb";"Mar";"Apr";"May";"Jun";"Jul";"Aug";"Sep";"Oct";"Nov";"Dec"},0),H2771),""),"")</f>
        <v/>
      </c>
      <c r="CB2771" s="65"/>
    </row>
    <row r="2772" spans="1:80" x14ac:dyDescent="0.25">
      <c r="A2772" s="50"/>
      <c r="B2772" s="8" t="s">
        <v>2829</v>
      </c>
      <c r="C2772" s="8" t="s">
        <v>2830</v>
      </c>
      <c r="D2772" s="8" t="s">
        <v>2831</v>
      </c>
      <c r="E2772" s="9"/>
      <c r="F2772" s="8" t="s">
        <v>2832</v>
      </c>
      <c r="G2772" s="9"/>
      <c r="H2772" s="8" t="s">
        <v>2833</v>
      </c>
      <c r="I2772" s="8" t="s">
        <v>2834</v>
      </c>
      <c r="J2772" s="8" t="s">
        <v>2835</v>
      </c>
      <c r="K2772" s="5"/>
      <c r="L2772" s="40"/>
      <c r="M2772" s="41"/>
      <c r="N2772" s="40"/>
      <c r="O2772" s="41"/>
      <c r="P2772" s="40"/>
      <c r="Q2772" s="50"/>
      <c r="R2772" s="65"/>
      <c r="S2772" s="67"/>
      <c r="T2772" s="67"/>
      <c r="U2772" s="67"/>
      <c r="V2772" s="67"/>
      <c r="W2772" s="67"/>
      <c r="X2772" s="67"/>
      <c r="Y2772" s="67"/>
      <c r="Z2772" s="67"/>
      <c r="AA2772" s="67"/>
      <c r="AB2772" s="67"/>
      <c r="AC2772" s="67"/>
      <c r="AD2772" s="67"/>
      <c r="AE2772" s="67"/>
      <c r="AF2772" s="67"/>
      <c r="AG2772" s="67"/>
      <c r="AH2772" s="67"/>
      <c r="AI2772" s="67"/>
      <c r="AK2772" s="67"/>
      <c r="AL2772" s="67"/>
      <c r="AM2772" s="67"/>
      <c r="AN2772" s="63" t="s">
        <v>6003</v>
      </c>
      <c r="AO2772" s="67"/>
      <c r="AP2772" s="67"/>
      <c r="AQ2772" s="67"/>
      <c r="AR2772" s="67"/>
      <c r="AS2772" s="67"/>
      <c r="AT2772" s="67"/>
      <c r="AU2772" s="67"/>
      <c r="AV2772" s="67"/>
      <c r="AW2772" s="67"/>
      <c r="AX2772" s="67"/>
      <c r="AY2772" s="67"/>
      <c r="AZ2772" s="37" t="str">
        <f>IFERROR(IF(COUNTA(H2772,I2772,J2772)=3,DATE(J2772,MATCH(I2772,{"Jan";"Feb";"Mar";"Apr";"May";"Jun";"Jul";"Aug";"Sep";"Oct";"Nov";"Dec"},0),H2772),""),"")</f>
        <v/>
      </c>
      <c r="CB2772" s="65"/>
    </row>
    <row r="2773" spans="1:80" x14ac:dyDescent="0.25">
      <c r="A2773" s="50"/>
      <c r="B2773" s="76" t="str">
        <f ca="1">BA2773&amp;BB2773&amp;BC2773&amp;BD2773&amp;BE2773&amp;BF2773&amp;BG2773&amp;BH2773&amp;BI2773&amp;BJ2773&amp;BK2773&amp;BL2773&amp;BM2773</f>
        <v/>
      </c>
      <c r="C2773" s="77"/>
      <c r="D2773" s="77"/>
      <c r="E2773" s="77"/>
      <c r="F2773" s="77"/>
      <c r="G2773" s="77"/>
      <c r="H2773" s="77"/>
      <c r="I2773" s="77"/>
      <c r="J2773" s="77"/>
      <c r="K2773" s="77"/>
      <c r="L2773" s="77"/>
      <c r="M2773" s="77"/>
      <c r="N2773" s="77"/>
      <c r="O2773" s="77"/>
      <c r="P2773" s="77"/>
      <c r="Q2773" s="50"/>
      <c r="R2773" s="65"/>
      <c r="S2773" s="67"/>
      <c r="T2773" s="67"/>
      <c r="U2773" s="67"/>
      <c r="V2773" s="67"/>
      <c r="W2773" s="67"/>
      <c r="X2773" s="67"/>
      <c r="Y2773" s="67"/>
      <c r="Z2773" s="67"/>
      <c r="AA2773" s="67"/>
      <c r="AB2773" s="67"/>
      <c r="AC2773" s="67"/>
      <c r="AD2773" s="67"/>
      <c r="AE2773" s="67"/>
      <c r="AF2773" s="67"/>
      <c r="AG2773" s="67"/>
      <c r="AH2773" s="67"/>
      <c r="AI2773" s="67"/>
      <c r="AK2773" s="67"/>
      <c r="AL2773" s="67"/>
      <c r="AM2773" s="67"/>
      <c r="AN2773" s="63" t="s">
        <v>6004</v>
      </c>
      <c r="AO2773" s="67"/>
      <c r="AP2773" s="67"/>
      <c r="AQ2773" s="67"/>
      <c r="AR2773" s="67"/>
      <c r="AS2773" s="67"/>
      <c r="AT2773" s="67"/>
      <c r="AU2773" s="67"/>
      <c r="AV2773" s="67"/>
      <c r="AW2773" s="67"/>
      <c r="AX2773" s="67"/>
      <c r="AY2773" s="67"/>
      <c r="AZ2773" s="37" t="str">
        <f>IFERROR(IF(COUNTA(H2773,I2773,J2773)=3,DATE(J2773,MATCH(I2773,{"Jan";"Feb";"Mar";"Apr";"May";"Jun";"Jul";"Aug";"Sep";"Oct";"Nov";"Dec"},0),H2773),""),"")</f>
        <v/>
      </c>
      <c r="BA2773" s="37" t="str">
        <f>IF(AND(C2737="",H2771="",C2771&lt;&gt;""),"Please enter a complete visit or assessment date.  ","")</f>
        <v/>
      </c>
      <c r="BB2773" s="37" t="str">
        <f>IF(C2771="","",IF(AND(COUNTA(C2737,D2737,E2737)&gt;1,COUNTA(C2737,D2737,E2737)&lt;3),"Please enter a complete visit date.  ",IF(COUNTA(C2737,D2737,E2737)=0,"",IF(COUNTIF(AN$2:AN$7306,C2737&amp;D2737&amp;E2737)&gt;0,"","Enter a valid visit date.  "))))</f>
        <v/>
      </c>
      <c r="BC2773" s="37" t="str">
        <f>IF(AND(COUNTA(H2771,I2771,J2771)&gt;1,COUNTA(H2771,I2771,J2771)&lt;3),"Please enter a complete assessment date.  ",IF(COUNTA(H2771,I2771,J2771)=0,"",IF(COUNTIF(AN$2:AN$7306,H2771&amp;I2771&amp;J2771)&gt;0,"","Enter a valid assessment date.  ")))</f>
        <v/>
      </c>
      <c r="BD2773" s="37" t="str">
        <f t="shared" ref="BD2773" si="1348">IF(AND(C2771="",H2771&amp;I2771&amp;H2771&amp;J2771&lt;&gt;""),"Information on this lesion exists, but no evaluation result is entered.  ","")</f>
        <v/>
      </c>
      <c r="BE2773" s="37" t="str">
        <f ca="1">IF(C2771="","",IF(AZ2737="","",IF(AZ2737&gt;NOW(),"Visit date is in the future.  ","")))</f>
        <v/>
      </c>
      <c r="BF2773" s="37" t="str">
        <f t="shared" ref="BF2773" ca="1" si="1349">IF(AZ2771&lt;&gt;"",IF(AZ2771&gt;NOW(),"Assessment date is in the future.  ",""),"")</f>
        <v/>
      </c>
      <c r="BG2773" s="37" t="str">
        <f t="shared" ref="BG2773" si="1350">IF(AND(C2771&lt;&gt;"",F2771&lt;&gt;""),"The result cannot be provided if indicated as Not Done.  ","")</f>
        <v/>
      </c>
      <c r="BH2773" s="37" t="str">
        <f>IF(AZ2737="","",IF(AZ2737&lt;=AZ2731,"Visit date is not after visit or assessment dates in the prior visit.  ",""))</f>
        <v/>
      </c>
      <c r="BI2773" s="37" t="str">
        <f>IF(AZ2771&lt;&gt;"",IF(AZ2771&lt;=AZ2731,"Assessment date is not after visit or assessment dates in the prior visit.  ",""),"")</f>
        <v/>
      </c>
      <c r="BJ2773" s="37" t="str">
        <f>IF(AND(C2734="",OR(C2771&lt;&gt;"",F2771&lt;&gt;"")),"The Visit ID is missing.  ","")</f>
        <v/>
      </c>
      <c r="BK2773" s="37" t="str">
        <f>IF(AND(OR(C2771&lt;&gt;"",F2771&lt;&gt;""),C$49=""),"No V0 lesion information exists for this same lesion (if you are adding a NEW lesion, go to New Lesion section).  ","")</f>
        <v/>
      </c>
      <c r="BL2773" s="37" t="str">
        <f t="shared" ref="BL2773" si="1351">IF(AND(C2771&lt;&gt;"",D2771=""),"Select a Unit.  ","")</f>
        <v/>
      </c>
      <c r="BM2773" s="37" t="str">
        <f t="shared" ref="BM2773" si="1352">IF(AND(C2771&lt;&gt;"",COUNTIF(AJ$2:AJ$21,C2740)&gt;1),"Visit ID already used.  ","")</f>
        <v/>
      </c>
      <c r="CA2773" s="37" t="e">
        <f ca="1">IF(BA2773&amp;BB2773&amp;BC2773&amp;BD2773&amp;BE2773&amp;BF2773&amp;BG2773&amp;BH2773&amp;BI2773&amp;BJ2773&amp;BK2773&amp;BL2773&amp;BM2773&amp;BN2773&amp;BO2773&amp;BP2773&amp;BQ2773&amp;BR2773&amp;BS2773&amp;BT2773&amp;BU2773&amp;#REF!&amp;BW2773&amp;BX2773&amp;BY2773&amp;BZ2773&lt;&gt;"","V18Issue","V18Clean")</f>
        <v>#REF!</v>
      </c>
      <c r="CB2773" s="65"/>
    </row>
    <row r="2774" spans="1:80" x14ac:dyDescent="0.25">
      <c r="A2774" s="50"/>
      <c r="B2774" s="77"/>
      <c r="C2774" s="77"/>
      <c r="D2774" s="77"/>
      <c r="E2774" s="77"/>
      <c r="F2774" s="77"/>
      <c r="G2774" s="77"/>
      <c r="H2774" s="77"/>
      <c r="I2774" s="77"/>
      <c r="J2774" s="77"/>
      <c r="K2774" s="77"/>
      <c r="L2774" s="77"/>
      <c r="M2774" s="77"/>
      <c r="N2774" s="77"/>
      <c r="O2774" s="77"/>
      <c r="P2774" s="77"/>
      <c r="Q2774" s="50"/>
      <c r="R2774" s="65"/>
      <c r="S2774" s="67"/>
      <c r="T2774" s="67"/>
      <c r="U2774" s="67"/>
      <c r="V2774" s="67"/>
      <c r="W2774" s="67"/>
      <c r="X2774" s="67"/>
      <c r="Y2774" s="67"/>
      <c r="Z2774" s="67"/>
      <c r="AA2774" s="67"/>
      <c r="AB2774" s="67"/>
      <c r="AC2774" s="67"/>
      <c r="AD2774" s="67"/>
      <c r="AE2774" s="67"/>
      <c r="AF2774" s="67"/>
      <c r="AG2774" s="67"/>
      <c r="AH2774" s="67"/>
      <c r="AI2774" s="67"/>
      <c r="AK2774" s="67"/>
      <c r="AL2774" s="67"/>
      <c r="AM2774" s="67"/>
      <c r="AN2774" s="63" t="s">
        <v>6005</v>
      </c>
      <c r="AO2774" s="67"/>
      <c r="AP2774" s="67"/>
      <c r="AQ2774" s="67"/>
      <c r="AR2774" s="67"/>
      <c r="AS2774" s="67"/>
      <c r="AT2774" s="67"/>
      <c r="AU2774" s="67"/>
      <c r="AV2774" s="67"/>
      <c r="AW2774" s="67"/>
      <c r="AX2774" s="67"/>
      <c r="AY2774" s="67"/>
      <c r="AZ2774" s="37" t="str">
        <f>IFERROR(IF(COUNTA(H2774,I2774,J2774)=3,DATE(J2774,MATCH(I2774,{"Jan";"Feb";"Mar";"Apr";"May";"Jun";"Jul";"Aug";"Sep";"Oct";"Nov";"Dec"},0),H2774),""),"")</f>
        <v/>
      </c>
      <c r="CB2774" s="65"/>
    </row>
    <row r="2775" spans="1:80" x14ac:dyDescent="0.25">
      <c r="A2775" s="50"/>
      <c r="B2775" s="5"/>
      <c r="C2775" s="7"/>
      <c r="D2775" s="7"/>
      <c r="E2775" s="7"/>
      <c r="F2775" s="7"/>
      <c r="G2775" s="5"/>
      <c r="H2775" s="12" t="s">
        <v>92</v>
      </c>
      <c r="I2775" s="5"/>
      <c r="J2775" s="5"/>
      <c r="K2775" s="5"/>
      <c r="L2775" s="50"/>
      <c r="M2775" s="5"/>
      <c r="N2775" s="5"/>
      <c r="O2775" s="5"/>
      <c r="P2775" s="5"/>
      <c r="Q2775" s="50"/>
      <c r="R2775" s="65"/>
      <c r="S2775" s="67"/>
      <c r="T2775" s="67"/>
      <c r="U2775" s="67"/>
      <c r="V2775" s="67"/>
      <c r="W2775" s="67"/>
      <c r="X2775" s="67"/>
      <c r="Y2775" s="67"/>
      <c r="Z2775" s="67"/>
      <c r="AA2775" s="67"/>
      <c r="AB2775" s="67"/>
      <c r="AC2775" s="67"/>
      <c r="AD2775" s="67"/>
      <c r="AE2775" s="67"/>
      <c r="AF2775" s="67"/>
      <c r="AG2775" s="67"/>
      <c r="AH2775" s="67"/>
      <c r="AI2775" s="67"/>
      <c r="AK2775" s="67"/>
      <c r="AL2775" s="67"/>
      <c r="AM2775" s="67"/>
      <c r="AN2775" s="63" t="s">
        <v>6006</v>
      </c>
      <c r="AO2775" s="67"/>
      <c r="AP2775" s="67"/>
      <c r="AQ2775" s="67"/>
      <c r="AR2775" s="67"/>
      <c r="AS2775" s="67"/>
      <c r="AT2775" s="67"/>
      <c r="AU2775" s="67"/>
      <c r="AV2775" s="67"/>
      <c r="AW2775" s="67"/>
      <c r="AX2775" s="67"/>
      <c r="AY2775" s="67"/>
      <c r="AZ2775" s="37" t="str">
        <f>IFERROR(IF(COUNTA(H2775,I2775,J2775)=3,DATE(J2775,MATCH(I2775,{"Jan";"Feb";"Mar";"Apr";"May";"Jun";"Jul";"Aug";"Sep";"Oct";"Nov";"Dec"},0),H2775),""),"")</f>
        <v/>
      </c>
      <c r="CB2775" s="65"/>
    </row>
    <row r="2776" spans="1:80" x14ac:dyDescent="0.25">
      <c r="A2776" s="50"/>
      <c r="B2776" s="5"/>
      <c r="C2776" s="7" t="s">
        <v>35</v>
      </c>
      <c r="D2776" s="7" t="s">
        <v>36</v>
      </c>
      <c r="E2776" s="7"/>
      <c r="F2776" s="7" t="s">
        <v>315</v>
      </c>
      <c r="G2776" s="5"/>
      <c r="H2776" s="7" t="s">
        <v>47</v>
      </c>
      <c r="I2776" s="7" t="s">
        <v>48</v>
      </c>
      <c r="J2776" s="7" t="s">
        <v>49</v>
      </c>
      <c r="K2776" s="5"/>
      <c r="L2776" s="50"/>
      <c r="M2776" s="5"/>
      <c r="N2776" s="5"/>
      <c r="O2776" s="5"/>
      <c r="P2776" s="5"/>
      <c r="Q2776" s="50"/>
      <c r="R2776" s="65"/>
      <c r="S2776" s="67"/>
      <c r="T2776" s="67"/>
      <c r="U2776" s="67"/>
      <c r="V2776" s="67"/>
      <c r="W2776" s="67"/>
      <c r="X2776" s="67"/>
      <c r="Y2776" s="67"/>
      <c r="Z2776" s="67"/>
      <c r="AA2776" s="67"/>
      <c r="AB2776" s="67"/>
      <c r="AC2776" s="67"/>
      <c r="AD2776" s="67"/>
      <c r="AE2776" s="67"/>
      <c r="AF2776" s="67"/>
      <c r="AG2776" s="67"/>
      <c r="AH2776" s="67"/>
      <c r="AI2776" s="67"/>
      <c r="AK2776" s="67"/>
      <c r="AL2776" s="67"/>
      <c r="AM2776" s="67"/>
      <c r="AN2776" s="63" t="s">
        <v>6007</v>
      </c>
      <c r="AO2776" s="67"/>
      <c r="AP2776" s="67"/>
      <c r="AQ2776" s="67"/>
      <c r="AR2776" s="67"/>
      <c r="AS2776" s="67"/>
      <c r="AT2776" s="67"/>
      <c r="AU2776" s="67"/>
      <c r="AV2776" s="67"/>
      <c r="AW2776" s="67"/>
      <c r="AX2776" s="67"/>
      <c r="AY2776" s="67"/>
      <c r="AZ2776" s="37" t="str">
        <f>IFERROR(IF(COUNTA(H2776,I2776,J2776)=3,DATE(J2776,MATCH(I2776,{"Jan";"Feb";"Mar";"Apr";"May";"Jun";"Jul";"Aug";"Sep";"Oct";"Nov";"Dec"},0),H2776),""),"")</f>
        <v/>
      </c>
      <c r="CB2776" s="65"/>
    </row>
    <row r="2777" spans="1:80" x14ac:dyDescent="0.25">
      <c r="A2777" s="50"/>
      <c r="B2777" s="39" t="str">
        <f xml:space="preserve"> C2734&amp;"  Target Lesion (T7)"</f>
        <v>V18  Target Lesion (T7)</v>
      </c>
      <c r="C2777" s="16"/>
      <c r="D2777" s="15" t="s">
        <v>9</v>
      </c>
      <c r="E2777" s="5"/>
      <c r="F2777" s="17"/>
      <c r="G2777" s="5"/>
      <c r="H2777" s="32"/>
      <c r="I2777" s="32"/>
      <c r="J2777" s="32"/>
      <c r="K2777" s="5"/>
      <c r="L2777" s="50"/>
      <c r="M2777" s="50"/>
      <c r="N2777" s="50"/>
      <c r="O2777" s="50"/>
      <c r="P2777" s="50"/>
      <c r="Q2777" s="50"/>
      <c r="R2777" s="65"/>
      <c r="S2777" s="67"/>
      <c r="T2777" s="67"/>
      <c r="U2777" s="67"/>
      <c r="V2777" s="67"/>
      <c r="W2777" s="67"/>
      <c r="X2777" s="67"/>
      <c r="Y2777" s="67"/>
      <c r="Z2777" s="67"/>
      <c r="AA2777" s="67"/>
      <c r="AB2777" s="67"/>
      <c r="AC2777" s="67"/>
      <c r="AD2777" s="67"/>
      <c r="AE2777" s="67"/>
      <c r="AF2777" s="67"/>
      <c r="AG2777" s="67"/>
      <c r="AH2777" s="67"/>
      <c r="AI2777" s="67"/>
      <c r="AK2777" s="67"/>
      <c r="AL2777" s="67"/>
      <c r="AM2777" s="67"/>
      <c r="AN2777" s="63" t="s">
        <v>6008</v>
      </c>
      <c r="AO2777" s="67"/>
      <c r="AP2777" s="67"/>
      <c r="AQ2777" s="67"/>
      <c r="AR2777" s="67"/>
      <c r="AS2777" s="67"/>
      <c r="AT2777" s="67"/>
      <c r="AU2777" s="67"/>
      <c r="AV2777" s="67"/>
      <c r="AW2777" s="67"/>
      <c r="AX2777" s="67"/>
      <c r="AY2777" s="67"/>
      <c r="AZ2777" s="37" t="str">
        <f>IFERROR(IF(COUNTA(H2777,I2777,J2777)=3,DATE(J2777,MATCH(I2777,{"Jan";"Feb";"Mar";"Apr";"May";"Jun";"Jul";"Aug";"Sep";"Oct";"Nov";"Dec"},0),H2777),""),"")</f>
        <v/>
      </c>
      <c r="CB2777" s="65"/>
    </row>
    <row r="2778" spans="1:80" x14ac:dyDescent="0.25">
      <c r="A2778" s="50"/>
      <c r="B2778" s="8" t="s">
        <v>2836</v>
      </c>
      <c r="C2778" s="8" t="s">
        <v>2837</v>
      </c>
      <c r="D2778" s="8" t="s">
        <v>2838</v>
      </c>
      <c r="E2778" s="9"/>
      <c r="F2778" s="8" t="s">
        <v>2839</v>
      </c>
      <c r="G2778" s="9"/>
      <c r="H2778" s="8" t="s">
        <v>2840</v>
      </c>
      <c r="I2778" s="8" t="s">
        <v>2841</v>
      </c>
      <c r="J2778" s="8" t="s">
        <v>2842</v>
      </c>
      <c r="K2778" s="5"/>
      <c r="L2778" s="40"/>
      <c r="M2778" s="41"/>
      <c r="N2778" s="40"/>
      <c r="O2778" s="41"/>
      <c r="P2778" s="40"/>
      <c r="Q2778" s="50"/>
      <c r="R2778" s="65"/>
      <c r="S2778" s="67"/>
      <c r="T2778" s="67"/>
      <c r="U2778" s="67"/>
      <c r="V2778" s="67"/>
      <c r="W2778" s="67"/>
      <c r="X2778" s="67"/>
      <c r="Y2778" s="67"/>
      <c r="Z2778" s="67"/>
      <c r="AA2778" s="67"/>
      <c r="AB2778" s="67"/>
      <c r="AC2778" s="67"/>
      <c r="AD2778" s="67"/>
      <c r="AE2778" s="67"/>
      <c r="AF2778" s="67"/>
      <c r="AG2778" s="67"/>
      <c r="AH2778" s="67"/>
      <c r="AI2778" s="67"/>
      <c r="AK2778" s="67"/>
      <c r="AL2778" s="67"/>
      <c r="AM2778" s="67"/>
      <c r="AN2778" s="63" t="s">
        <v>6009</v>
      </c>
      <c r="AO2778" s="67"/>
      <c r="AP2778" s="67"/>
      <c r="AQ2778" s="67"/>
      <c r="AR2778" s="67"/>
      <c r="AS2778" s="67"/>
      <c r="AT2778" s="67"/>
      <c r="AU2778" s="67"/>
      <c r="AV2778" s="67"/>
      <c r="AW2778" s="67"/>
      <c r="AX2778" s="67"/>
      <c r="AY2778" s="67"/>
      <c r="AZ2778" s="37" t="str">
        <f>IFERROR(IF(COUNTA(H2778,I2778,J2778)=3,DATE(J2778,MATCH(I2778,{"Jan";"Feb";"Mar";"Apr";"May";"Jun";"Jul";"Aug";"Sep";"Oct";"Nov";"Dec"},0),H2778),""),"")</f>
        <v/>
      </c>
      <c r="CB2778" s="65"/>
    </row>
    <row r="2779" spans="1:80" x14ac:dyDescent="0.25">
      <c r="A2779" s="50"/>
      <c r="B2779" s="76" t="str">
        <f ca="1">BA2779&amp;BB2779&amp;BC2779&amp;BD2779&amp;BE2779&amp;BF2779&amp;BG2779&amp;BH2779&amp;BI2779&amp;BJ2779&amp;BK2779&amp;BL2779&amp;BM2779</f>
        <v/>
      </c>
      <c r="C2779" s="77"/>
      <c r="D2779" s="77"/>
      <c r="E2779" s="77"/>
      <c r="F2779" s="77"/>
      <c r="G2779" s="77"/>
      <c r="H2779" s="77"/>
      <c r="I2779" s="77"/>
      <c r="J2779" s="77"/>
      <c r="K2779" s="77"/>
      <c r="L2779" s="77"/>
      <c r="M2779" s="77"/>
      <c r="N2779" s="77"/>
      <c r="O2779" s="77"/>
      <c r="P2779" s="77"/>
      <c r="Q2779" s="50"/>
      <c r="R2779" s="65"/>
      <c r="S2779" s="67"/>
      <c r="T2779" s="67"/>
      <c r="U2779" s="67"/>
      <c r="V2779" s="67"/>
      <c r="W2779" s="67"/>
      <c r="X2779" s="67"/>
      <c r="Y2779" s="67"/>
      <c r="Z2779" s="67"/>
      <c r="AA2779" s="67"/>
      <c r="AB2779" s="67"/>
      <c r="AC2779" s="67"/>
      <c r="AD2779" s="67"/>
      <c r="AE2779" s="67"/>
      <c r="AF2779" s="67"/>
      <c r="AG2779" s="67"/>
      <c r="AH2779" s="67"/>
      <c r="AI2779" s="67"/>
      <c r="AK2779" s="67"/>
      <c r="AL2779" s="67"/>
      <c r="AM2779" s="67"/>
      <c r="AN2779" s="63" t="s">
        <v>6010</v>
      </c>
      <c r="AO2779" s="67"/>
      <c r="AP2779" s="67"/>
      <c r="AQ2779" s="67"/>
      <c r="AR2779" s="67"/>
      <c r="AS2779" s="67"/>
      <c r="AT2779" s="67"/>
      <c r="AU2779" s="67"/>
      <c r="AV2779" s="67"/>
      <c r="AW2779" s="67"/>
      <c r="AX2779" s="67"/>
      <c r="AY2779" s="67"/>
      <c r="AZ2779" s="37" t="str">
        <f>IFERROR(IF(COUNTA(H2779,I2779,J2779)=3,DATE(J2779,MATCH(I2779,{"Jan";"Feb";"Mar";"Apr";"May";"Jun";"Jul";"Aug";"Sep";"Oct";"Nov";"Dec"},0),H2779),""),"")</f>
        <v/>
      </c>
      <c r="BA2779" s="37" t="str">
        <f>IF(AND(C2737="",H2777="",C2777&lt;&gt;""),"Please enter a complete visit or assessment date.  ","")</f>
        <v/>
      </c>
      <c r="BB2779" s="37" t="str">
        <f>IF(C2777="","",IF(AND(COUNTA(C2737,D2737,E2737)&gt;1,COUNTA(C2737,D2737,E2737)&lt;3),"Please enter a complete visit date.  ",IF(COUNTA(C2737,D2737,E2737)=0,"",IF(COUNTIF(AN$2:AN$7306,C2737&amp;D2737&amp;E2737)&gt;0,"","Enter a valid visit date.  "))))</f>
        <v/>
      </c>
      <c r="BC2779" s="37" t="str">
        <f>IF(AND(COUNTA(H2777,I2777,J2777)&gt;1,COUNTA(H2777,I2777,J2777)&lt;3),"Please enter a complete assessment date.  ",IF(COUNTA(H2777,I2777,J2777)=0,"",IF(COUNTIF(AN$2:AN$7306,H2777&amp;I2777&amp;J2777)&gt;0,"","Enter a valid assessment date.  ")))</f>
        <v/>
      </c>
      <c r="BD2779" s="37" t="str">
        <f t="shared" ref="BD2779" si="1353">IF(AND(C2777="",H2777&amp;I2777&amp;H2777&amp;J2777&lt;&gt;""),"Information on this lesion exists, but no evaluation result is entered.  ","")</f>
        <v/>
      </c>
      <c r="BE2779" s="37" t="str">
        <f ca="1">IF(C2777="","",IF(AZ2737="","",IF(AZ2737&gt;NOW(),"Visit date is in the future.  ","")))</f>
        <v/>
      </c>
      <c r="BF2779" s="37" t="str">
        <f t="shared" ref="BF2779" ca="1" si="1354">IF(AZ2777&lt;&gt;"",IF(AZ2777&gt;NOW(),"Assessment date is in the future.  ",""),"")</f>
        <v/>
      </c>
      <c r="BG2779" s="37" t="str">
        <f t="shared" ref="BG2779" si="1355">IF(AND(C2777&lt;&gt;"",F2777&lt;&gt;""),"The result cannot be provided if indicated as Not Done.  ","")</f>
        <v/>
      </c>
      <c r="BH2779" s="37" t="str">
        <f>IF(AZ2737="","",IF(AZ2737&lt;=AZ2731,"Visit date is not after visit or assessment dates in the prior visit.  ",""))</f>
        <v/>
      </c>
      <c r="BI2779" s="37" t="str">
        <f>IF(AZ2777&lt;&gt;"",IF(AZ2777&lt;=AZ2731,"Assessment date is not after visit or assessment dates in the prior visit.  ",""),"")</f>
        <v/>
      </c>
      <c r="BJ2779" s="37" t="str">
        <f>IF(AND(C2734="",OR(C2777&lt;&gt;"",F2777&lt;&gt;"")),"The Visit ID is missing.  ","")</f>
        <v/>
      </c>
      <c r="BK2779" s="37" t="str">
        <f>IF(AND(OR(C2777&lt;&gt;"",F2777&lt;&gt;""),C$55=""),"No V0 lesion information exists for this same lesion (if you are adding a NEW lesion, go to New Lesion section).  ","")</f>
        <v/>
      </c>
      <c r="BL2779" s="37" t="str">
        <f t="shared" ref="BL2779" si="1356">IF(AND(C2777&lt;&gt;"",D2777=""),"Select a Unit.  ","")</f>
        <v/>
      </c>
      <c r="BM2779" s="37" t="str">
        <f>IF(AND(C2777&lt;&gt;"",COUNTIF(AJ$2:AJ$21,C2734)&gt;1),"Visit ID already used.  ","")</f>
        <v/>
      </c>
      <c r="CA2779" s="37" t="e">
        <f ca="1">IF(BA2779&amp;BB2779&amp;BC2779&amp;BD2779&amp;BE2779&amp;BF2779&amp;BG2779&amp;BH2779&amp;BI2779&amp;BJ2779&amp;BK2779&amp;BL2779&amp;BM2779&amp;BN2779&amp;BO2779&amp;BP2779&amp;BQ2779&amp;BR2779&amp;BS2779&amp;BT2779&amp;BU2779&amp;#REF!&amp;BW2779&amp;BX2779&amp;BY2779&amp;BZ2779&lt;&gt;"","V18Issue","V18Clean")</f>
        <v>#REF!</v>
      </c>
      <c r="CB2779" s="65"/>
    </row>
    <row r="2780" spans="1:80" x14ac:dyDescent="0.25">
      <c r="A2780" s="50"/>
      <c r="B2780" s="77"/>
      <c r="C2780" s="77"/>
      <c r="D2780" s="77"/>
      <c r="E2780" s="77"/>
      <c r="F2780" s="77"/>
      <c r="G2780" s="77"/>
      <c r="H2780" s="77"/>
      <c r="I2780" s="77"/>
      <c r="J2780" s="77"/>
      <c r="K2780" s="77"/>
      <c r="L2780" s="77"/>
      <c r="M2780" s="77"/>
      <c r="N2780" s="77"/>
      <c r="O2780" s="77"/>
      <c r="P2780" s="77"/>
      <c r="Q2780" s="50"/>
      <c r="R2780" s="65"/>
      <c r="S2780" s="67"/>
      <c r="T2780" s="67"/>
      <c r="U2780" s="67"/>
      <c r="V2780" s="67"/>
      <c r="W2780" s="67"/>
      <c r="X2780" s="67"/>
      <c r="Y2780" s="67"/>
      <c r="Z2780" s="67"/>
      <c r="AA2780" s="67"/>
      <c r="AB2780" s="67"/>
      <c r="AC2780" s="67"/>
      <c r="AD2780" s="67"/>
      <c r="AE2780" s="67"/>
      <c r="AF2780" s="67"/>
      <c r="AG2780" s="67"/>
      <c r="AH2780" s="67"/>
      <c r="AI2780" s="67"/>
      <c r="AK2780" s="67"/>
      <c r="AL2780" s="67"/>
      <c r="AM2780" s="67"/>
      <c r="AN2780" s="63" t="s">
        <v>6011</v>
      </c>
      <c r="AO2780" s="67"/>
      <c r="AP2780" s="67"/>
      <c r="AQ2780" s="67"/>
      <c r="AR2780" s="67"/>
      <c r="AS2780" s="67"/>
      <c r="AT2780" s="67"/>
      <c r="AU2780" s="67"/>
      <c r="AV2780" s="67"/>
      <c r="AW2780" s="67"/>
      <c r="AX2780" s="67"/>
      <c r="AY2780" s="67"/>
      <c r="AZ2780" s="37" t="str">
        <f>IFERROR(IF(COUNTA(H2780,I2780,J2780)=3,DATE(J2780,MATCH(I2780,{"Jan";"Feb";"Mar";"Apr";"May";"Jun";"Jul";"Aug";"Sep";"Oct";"Nov";"Dec"},0),H2780),""),"")</f>
        <v/>
      </c>
      <c r="CB2780" s="65"/>
    </row>
    <row r="2781" spans="1:80" x14ac:dyDescent="0.25">
      <c r="A2781" s="50"/>
      <c r="B2781" s="5"/>
      <c r="C2781" s="7"/>
      <c r="D2781" s="7"/>
      <c r="E2781" s="7"/>
      <c r="F2781" s="7"/>
      <c r="G2781" s="5"/>
      <c r="H2781" s="12" t="s">
        <v>92</v>
      </c>
      <c r="I2781" s="5"/>
      <c r="J2781" s="5"/>
      <c r="K2781" s="5"/>
      <c r="L2781" s="50"/>
      <c r="M2781" s="5"/>
      <c r="N2781" s="5"/>
      <c r="O2781" s="5"/>
      <c r="P2781" s="5"/>
      <c r="Q2781" s="50"/>
      <c r="R2781" s="65"/>
      <c r="S2781" s="67"/>
      <c r="T2781" s="67"/>
      <c r="U2781" s="67"/>
      <c r="V2781" s="67"/>
      <c r="W2781" s="67"/>
      <c r="X2781" s="67"/>
      <c r="Y2781" s="67"/>
      <c r="Z2781" s="67"/>
      <c r="AA2781" s="67"/>
      <c r="AB2781" s="67"/>
      <c r="AC2781" s="67"/>
      <c r="AD2781" s="67"/>
      <c r="AE2781" s="67"/>
      <c r="AF2781" s="67"/>
      <c r="AG2781" s="67"/>
      <c r="AH2781" s="67"/>
      <c r="AI2781" s="67"/>
      <c r="AK2781" s="67"/>
      <c r="AL2781" s="67"/>
      <c r="AM2781" s="67"/>
      <c r="AN2781" s="63" t="s">
        <v>6012</v>
      </c>
      <c r="AO2781" s="67"/>
      <c r="AP2781" s="67"/>
      <c r="AQ2781" s="67"/>
      <c r="AR2781" s="67"/>
      <c r="AS2781" s="67"/>
      <c r="AT2781" s="67"/>
      <c r="AU2781" s="67"/>
      <c r="AV2781" s="67"/>
      <c r="AW2781" s="67"/>
      <c r="AX2781" s="67"/>
      <c r="AY2781" s="67"/>
      <c r="AZ2781" s="37" t="str">
        <f>IFERROR(IF(COUNTA(H2781,I2781,J2781)=3,DATE(J2781,MATCH(I2781,{"Jan";"Feb";"Mar";"Apr";"May";"Jun";"Jul";"Aug";"Sep";"Oct";"Nov";"Dec"},0),H2781),""),"")</f>
        <v/>
      </c>
      <c r="CB2781" s="65"/>
    </row>
    <row r="2782" spans="1:80" x14ac:dyDescent="0.25">
      <c r="A2782" s="50"/>
      <c r="B2782" s="5"/>
      <c r="C2782" s="7" t="s">
        <v>35</v>
      </c>
      <c r="D2782" s="7" t="s">
        <v>36</v>
      </c>
      <c r="E2782" s="7"/>
      <c r="F2782" s="7" t="s">
        <v>315</v>
      </c>
      <c r="G2782" s="5"/>
      <c r="H2782" s="7" t="s">
        <v>47</v>
      </c>
      <c r="I2782" s="7" t="s">
        <v>48</v>
      </c>
      <c r="J2782" s="7" t="s">
        <v>49</v>
      </c>
      <c r="K2782" s="5"/>
      <c r="L2782" s="50"/>
      <c r="M2782" s="5"/>
      <c r="N2782" s="5"/>
      <c r="O2782" s="5"/>
      <c r="P2782" s="5"/>
      <c r="Q2782" s="50"/>
      <c r="R2782" s="65"/>
      <c r="S2782" s="67"/>
      <c r="T2782" s="67"/>
      <c r="U2782" s="67"/>
      <c r="V2782" s="67"/>
      <c r="W2782" s="67"/>
      <c r="X2782" s="67"/>
      <c r="Y2782" s="67"/>
      <c r="Z2782" s="67"/>
      <c r="AA2782" s="67"/>
      <c r="AB2782" s="67"/>
      <c r="AC2782" s="67"/>
      <c r="AD2782" s="67"/>
      <c r="AE2782" s="67"/>
      <c r="AF2782" s="67"/>
      <c r="AG2782" s="67"/>
      <c r="AH2782" s="67"/>
      <c r="AI2782" s="67"/>
      <c r="AK2782" s="67"/>
      <c r="AL2782" s="67"/>
      <c r="AM2782" s="67"/>
      <c r="AN2782" s="63" t="s">
        <v>6013</v>
      </c>
      <c r="AO2782" s="67"/>
      <c r="AP2782" s="67"/>
      <c r="AQ2782" s="67"/>
      <c r="AR2782" s="67"/>
      <c r="AS2782" s="67"/>
      <c r="AT2782" s="67"/>
      <c r="AU2782" s="67"/>
      <c r="AV2782" s="67"/>
      <c r="AW2782" s="67"/>
      <c r="AX2782" s="67"/>
      <c r="AY2782" s="67"/>
      <c r="AZ2782" s="37" t="str">
        <f>IFERROR(IF(COUNTA(H2782,I2782,J2782)=3,DATE(J2782,MATCH(I2782,{"Jan";"Feb";"Mar";"Apr";"May";"Jun";"Jul";"Aug";"Sep";"Oct";"Nov";"Dec"},0),H2782),""),"")</f>
        <v/>
      </c>
      <c r="CB2782" s="65"/>
    </row>
    <row r="2783" spans="1:80" x14ac:dyDescent="0.25">
      <c r="A2783" s="50"/>
      <c r="B2783" s="39" t="str">
        <f xml:space="preserve"> C2734&amp;"  Target Lesion (T8)"</f>
        <v>V18  Target Lesion (T8)</v>
      </c>
      <c r="C2783" s="16"/>
      <c r="D2783" s="15" t="s">
        <v>9</v>
      </c>
      <c r="E2783" s="5"/>
      <c r="F2783" s="17"/>
      <c r="G2783" s="5"/>
      <c r="H2783" s="32"/>
      <c r="I2783" s="32"/>
      <c r="J2783" s="32"/>
      <c r="K2783" s="5"/>
      <c r="L2783" s="50"/>
      <c r="M2783" s="50"/>
      <c r="N2783" s="50"/>
      <c r="O2783" s="50"/>
      <c r="P2783" s="50"/>
      <c r="Q2783" s="50"/>
      <c r="R2783" s="65"/>
      <c r="S2783" s="67"/>
      <c r="T2783" s="67"/>
      <c r="U2783" s="67"/>
      <c r="V2783" s="67"/>
      <c r="W2783" s="67"/>
      <c r="X2783" s="67"/>
      <c r="Y2783" s="67"/>
      <c r="Z2783" s="67"/>
      <c r="AA2783" s="67"/>
      <c r="AB2783" s="67"/>
      <c r="AC2783" s="67"/>
      <c r="AD2783" s="67"/>
      <c r="AE2783" s="67"/>
      <c r="AF2783" s="67"/>
      <c r="AG2783" s="67"/>
      <c r="AH2783" s="67"/>
      <c r="AI2783" s="67"/>
      <c r="AK2783" s="67"/>
      <c r="AL2783" s="67"/>
      <c r="AM2783" s="67"/>
      <c r="AN2783" s="63" t="s">
        <v>6014</v>
      </c>
      <c r="AO2783" s="67"/>
      <c r="AP2783" s="67"/>
      <c r="AQ2783" s="67"/>
      <c r="AR2783" s="67"/>
      <c r="AS2783" s="67"/>
      <c r="AT2783" s="67"/>
      <c r="AU2783" s="67"/>
      <c r="AV2783" s="67"/>
      <c r="AW2783" s="67"/>
      <c r="AX2783" s="67"/>
      <c r="AY2783" s="67"/>
      <c r="AZ2783" s="37" t="str">
        <f>IFERROR(IF(COUNTA(H2783,I2783,J2783)=3,DATE(J2783,MATCH(I2783,{"Jan";"Feb";"Mar";"Apr";"May";"Jun";"Jul";"Aug";"Sep";"Oct";"Nov";"Dec"},0),H2783),""),"")</f>
        <v/>
      </c>
      <c r="CB2783" s="65"/>
    </row>
    <row r="2784" spans="1:80" x14ac:dyDescent="0.25">
      <c r="A2784" s="50"/>
      <c r="B2784" s="8" t="s">
        <v>2843</v>
      </c>
      <c r="C2784" s="8" t="s">
        <v>2844</v>
      </c>
      <c r="D2784" s="8" t="s">
        <v>2845</v>
      </c>
      <c r="E2784" s="9"/>
      <c r="F2784" s="8" t="s">
        <v>2846</v>
      </c>
      <c r="G2784" s="9"/>
      <c r="H2784" s="8" t="s">
        <v>2847</v>
      </c>
      <c r="I2784" s="8" t="s">
        <v>2848</v>
      </c>
      <c r="J2784" s="8" t="s">
        <v>2849</v>
      </c>
      <c r="K2784" s="5"/>
      <c r="L2784" s="40"/>
      <c r="M2784" s="41"/>
      <c r="N2784" s="40"/>
      <c r="O2784" s="41"/>
      <c r="P2784" s="40"/>
      <c r="Q2784" s="50"/>
      <c r="R2784" s="65"/>
      <c r="S2784" s="67"/>
      <c r="T2784" s="67"/>
      <c r="U2784" s="67"/>
      <c r="V2784" s="67"/>
      <c r="W2784" s="67"/>
      <c r="X2784" s="67"/>
      <c r="Y2784" s="67"/>
      <c r="Z2784" s="67"/>
      <c r="AA2784" s="67"/>
      <c r="AB2784" s="67"/>
      <c r="AC2784" s="67"/>
      <c r="AD2784" s="67"/>
      <c r="AE2784" s="67"/>
      <c r="AF2784" s="67"/>
      <c r="AG2784" s="67"/>
      <c r="AH2784" s="67"/>
      <c r="AI2784" s="67"/>
      <c r="AK2784" s="67"/>
      <c r="AL2784" s="67"/>
      <c r="AM2784" s="67"/>
      <c r="AN2784" s="63" t="s">
        <v>6015</v>
      </c>
      <c r="AO2784" s="67"/>
      <c r="AP2784" s="67"/>
      <c r="AQ2784" s="67"/>
      <c r="AR2784" s="67"/>
      <c r="AS2784" s="67"/>
      <c r="AT2784" s="67"/>
      <c r="AU2784" s="67"/>
      <c r="AV2784" s="67"/>
      <c r="AW2784" s="67"/>
      <c r="AX2784" s="67"/>
      <c r="AY2784" s="67"/>
      <c r="AZ2784" s="37" t="str">
        <f>IFERROR(IF(COUNTA(H2784,I2784,J2784)=3,DATE(J2784,MATCH(I2784,{"Jan";"Feb";"Mar";"Apr";"May";"Jun";"Jul";"Aug";"Sep";"Oct";"Nov";"Dec"},0),H2784),""),"")</f>
        <v/>
      </c>
      <c r="CB2784" s="65"/>
    </row>
    <row r="2785" spans="1:80" x14ac:dyDescent="0.25">
      <c r="A2785" s="50"/>
      <c r="B2785" s="76" t="str">
        <f ca="1">BA2785&amp;BB2785&amp;BC2785&amp;BD2785&amp;BE2785&amp;BF2785&amp;BG2785&amp;BH2785&amp;BI2785&amp;BJ2785&amp;BK2785&amp;BL2785&amp;BM2785</f>
        <v/>
      </c>
      <c r="C2785" s="77"/>
      <c r="D2785" s="77"/>
      <c r="E2785" s="77"/>
      <c r="F2785" s="77"/>
      <c r="G2785" s="77"/>
      <c r="H2785" s="77"/>
      <c r="I2785" s="77"/>
      <c r="J2785" s="77"/>
      <c r="K2785" s="77"/>
      <c r="L2785" s="77"/>
      <c r="M2785" s="77"/>
      <c r="N2785" s="77"/>
      <c r="O2785" s="77"/>
      <c r="P2785" s="77"/>
      <c r="Q2785" s="50"/>
      <c r="R2785" s="65"/>
      <c r="S2785" s="67"/>
      <c r="T2785" s="67"/>
      <c r="U2785" s="67"/>
      <c r="V2785" s="67"/>
      <c r="W2785" s="67"/>
      <c r="X2785" s="67"/>
      <c r="Y2785" s="67"/>
      <c r="Z2785" s="67"/>
      <c r="AA2785" s="67"/>
      <c r="AB2785" s="67"/>
      <c r="AC2785" s="67"/>
      <c r="AD2785" s="67"/>
      <c r="AE2785" s="67"/>
      <c r="AF2785" s="67"/>
      <c r="AG2785" s="67"/>
      <c r="AH2785" s="67"/>
      <c r="AI2785" s="67"/>
      <c r="AK2785" s="67"/>
      <c r="AL2785" s="67"/>
      <c r="AM2785" s="67"/>
      <c r="AN2785" s="63" t="s">
        <v>6016</v>
      </c>
      <c r="AO2785" s="67"/>
      <c r="AP2785" s="67"/>
      <c r="AQ2785" s="67"/>
      <c r="AR2785" s="67"/>
      <c r="AS2785" s="67"/>
      <c r="AT2785" s="67"/>
      <c r="AU2785" s="67"/>
      <c r="AV2785" s="67"/>
      <c r="AW2785" s="67"/>
      <c r="AX2785" s="67"/>
      <c r="AY2785" s="67"/>
      <c r="AZ2785" s="37" t="str">
        <f>IFERROR(IF(COUNTA(H2785,I2785,J2785)=3,DATE(J2785,MATCH(I2785,{"Jan";"Feb";"Mar";"Apr";"May";"Jun";"Jul";"Aug";"Sep";"Oct";"Nov";"Dec"},0),H2785),""),"")</f>
        <v/>
      </c>
      <c r="BA2785" s="37" t="str">
        <f>IF(AND(C2737="",H2783="",C2783&lt;&gt;""),"Please enter a complete visit or assessment date.  ","")</f>
        <v/>
      </c>
      <c r="BB2785" s="37" t="str">
        <f>IF(C2783="","",IF(AND(COUNTA(C2737,D2737,E2737)&gt;1,COUNTA(C2737,D2737,E2737)&lt;3),"Please enter a complete visit date.  ",IF(COUNTA(C2737,D2737,E2737)=0,"",IF(COUNTIF(AN$2:AN$7306,C2737&amp;D2737&amp;E2737)&gt;0,"","Enter a valid visit date.  "))))</f>
        <v/>
      </c>
      <c r="BC2785" s="37" t="str">
        <f>IF(AND(COUNTA(H2783,I2783,J2783)&gt;1,COUNTA(H2783,I2783,J2783)&lt;3),"Please enter a complete assessment date.  ",IF(COUNTA(H2783,I2783,J2783)=0,"",IF(COUNTIF(AN$2:AN$7306,H2783&amp;I2783&amp;J2783)&gt;0,"","Enter a valid assessment date.  ")))</f>
        <v/>
      </c>
      <c r="BD2785" s="37" t="str">
        <f t="shared" ref="BD2785" si="1357">IF(AND(C2783="",H2783&amp;I2783&amp;H2783&amp;J2783&lt;&gt;""),"Information on this lesion exists, but no evaluation result is entered.  ","")</f>
        <v/>
      </c>
      <c r="BE2785" s="37" t="str">
        <f ca="1">IF(C2783="","",IF(AZ2737="","",IF(AZ2737&gt;NOW(),"Visit date is in the future.  ","")))</f>
        <v/>
      </c>
      <c r="BF2785" s="37" t="str">
        <f t="shared" ref="BF2785" ca="1" si="1358">IF(AZ2783&lt;&gt;"",IF(AZ2783&gt;NOW(),"Assessment date is in the future.  ",""),"")</f>
        <v/>
      </c>
      <c r="BG2785" s="37" t="str">
        <f t="shared" ref="BG2785" si="1359">IF(AND(C2783&lt;&gt;"",F2783&lt;&gt;""),"The result cannot be provided if indicated as Not Done.  ","")</f>
        <v/>
      </c>
      <c r="BH2785" s="37" t="str">
        <f>IF(AZ2737="","",IF(AZ2737&lt;=AZ2731,"Visit date is not after visit or assessment dates in the prior visit.  ",""))</f>
        <v/>
      </c>
      <c r="BI2785" s="37" t="str">
        <f>IF(AZ2783&lt;&gt;"",IF(AZ2783&lt;=AZ2731,"Assessment date is not after visit or assessment dates in the prior visit.  ",""),"")</f>
        <v/>
      </c>
      <c r="BJ2785" s="37" t="str">
        <f>IF(AND(C2734="",OR(C2783&lt;&gt;"",F2783&lt;&gt;"")),"The Visit ID is missing.  ","")</f>
        <v/>
      </c>
      <c r="BK2785" s="37" t="str">
        <f>IF(AND(OR(C2783&lt;&gt;"",F2783&lt;&gt;""),C$61=""),"No V0 lesion information exists for this same lesion (if you are adding a NEW lesion, go to New Lesion section).  ","")</f>
        <v/>
      </c>
      <c r="BL2785" s="37" t="str">
        <f t="shared" ref="BL2785" si="1360">IF(AND(C2783&lt;&gt;"",D2783=""),"Select a Unit.  ","")</f>
        <v/>
      </c>
      <c r="BM2785" s="37" t="str">
        <f>IF(AND(C2783&lt;&gt;"",COUNTIF(AJ$2:AJ$21,C2734)&gt;1),"Visit ID already used.  ","")</f>
        <v/>
      </c>
      <c r="CA2785" s="37" t="e">
        <f ca="1">IF(BA2785&amp;BB2785&amp;BC2785&amp;BD2785&amp;BE2785&amp;BF2785&amp;BG2785&amp;BH2785&amp;BI2785&amp;BJ2785&amp;BK2785&amp;BL2785&amp;BM2785&amp;BN2785&amp;BO2785&amp;BP2785&amp;BQ2785&amp;BR2785&amp;BS2785&amp;BT2785&amp;BU2785&amp;#REF!&amp;BW2785&amp;BX2785&amp;BY2785&amp;BZ2785&lt;&gt;"","V18Issue","V18Clean")</f>
        <v>#REF!</v>
      </c>
      <c r="CB2785" s="65"/>
    </row>
    <row r="2786" spans="1:80" x14ac:dyDescent="0.25">
      <c r="A2786" s="50"/>
      <c r="B2786" s="77"/>
      <c r="C2786" s="77"/>
      <c r="D2786" s="77"/>
      <c r="E2786" s="77"/>
      <c r="F2786" s="77"/>
      <c r="G2786" s="77"/>
      <c r="H2786" s="77"/>
      <c r="I2786" s="77"/>
      <c r="J2786" s="77"/>
      <c r="K2786" s="77"/>
      <c r="L2786" s="77"/>
      <c r="M2786" s="77"/>
      <c r="N2786" s="77"/>
      <c r="O2786" s="77"/>
      <c r="P2786" s="77"/>
      <c r="Q2786" s="50"/>
      <c r="R2786" s="65"/>
      <c r="S2786" s="67"/>
      <c r="T2786" s="67"/>
      <c r="U2786" s="67"/>
      <c r="V2786" s="67"/>
      <c r="W2786" s="67"/>
      <c r="X2786" s="67"/>
      <c r="Y2786" s="67"/>
      <c r="Z2786" s="67"/>
      <c r="AA2786" s="67"/>
      <c r="AB2786" s="67"/>
      <c r="AC2786" s="67"/>
      <c r="AD2786" s="67"/>
      <c r="AE2786" s="67"/>
      <c r="AF2786" s="67"/>
      <c r="AG2786" s="67"/>
      <c r="AH2786" s="67"/>
      <c r="AI2786" s="67"/>
      <c r="AK2786" s="67"/>
      <c r="AL2786" s="67"/>
      <c r="AM2786" s="67"/>
      <c r="AN2786" s="63" t="s">
        <v>6017</v>
      </c>
      <c r="AO2786" s="67"/>
      <c r="AP2786" s="67"/>
      <c r="AQ2786" s="67"/>
      <c r="AR2786" s="67"/>
      <c r="AS2786" s="67"/>
      <c r="AT2786" s="67"/>
      <c r="AU2786" s="67"/>
      <c r="AV2786" s="67"/>
      <c r="AW2786" s="67"/>
      <c r="AX2786" s="67"/>
      <c r="AY2786" s="67"/>
      <c r="AZ2786" s="37" t="str">
        <f>IFERROR(IF(COUNTA(H2786,I2786,J2786)=3,DATE(J2786,MATCH(I2786,{"Jan";"Feb";"Mar";"Apr";"May";"Jun";"Jul";"Aug";"Sep";"Oct";"Nov";"Dec"},0),H2786),""),"")</f>
        <v/>
      </c>
      <c r="CB2786" s="65"/>
    </row>
    <row r="2787" spans="1:80" x14ac:dyDescent="0.25">
      <c r="A2787" s="50"/>
      <c r="B2787" s="5"/>
      <c r="C2787" s="7"/>
      <c r="D2787" s="7"/>
      <c r="E2787" s="7"/>
      <c r="F2787" s="7"/>
      <c r="G2787" s="5"/>
      <c r="H2787" s="12" t="s">
        <v>92</v>
      </c>
      <c r="I2787" s="5"/>
      <c r="J2787" s="5"/>
      <c r="K2787" s="5"/>
      <c r="L2787" s="50"/>
      <c r="M2787" s="5"/>
      <c r="N2787" s="5"/>
      <c r="O2787" s="5"/>
      <c r="P2787" s="5"/>
      <c r="Q2787" s="50"/>
      <c r="R2787" s="65"/>
      <c r="S2787" s="67"/>
      <c r="T2787" s="67"/>
      <c r="U2787" s="67"/>
      <c r="V2787" s="67"/>
      <c r="W2787" s="67"/>
      <c r="X2787" s="67"/>
      <c r="Y2787" s="67"/>
      <c r="Z2787" s="67"/>
      <c r="AA2787" s="67"/>
      <c r="AB2787" s="67"/>
      <c r="AC2787" s="67"/>
      <c r="AD2787" s="67"/>
      <c r="AE2787" s="67"/>
      <c r="AF2787" s="67"/>
      <c r="AG2787" s="67"/>
      <c r="AH2787" s="67"/>
      <c r="AI2787" s="67"/>
      <c r="AK2787" s="67"/>
      <c r="AL2787" s="67"/>
      <c r="AM2787" s="67"/>
      <c r="AN2787" s="63" t="s">
        <v>6018</v>
      </c>
      <c r="AO2787" s="67"/>
      <c r="AP2787" s="67"/>
      <c r="AQ2787" s="67"/>
      <c r="AR2787" s="67"/>
      <c r="AS2787" s="67"/>
      <c r="AT2787" s="67"/>
      <c r="AU2787" s="67"/>
      <c r="AV2787" s="67"/>
      <c r="AW2787" s="67"/>
      <c r="AX2787" s="67"/>
      <c r="AY2787" s="67"/>
      <c r="AZ2787" s="37" t="str">
        <f>IFERROR(IF(COUNTA(H2787,I2787,J2787)=3,DATE(J2787,MATCH(I2787,{"Jan";"Feb";"Mar";"Apr";"May";"Jun";"Jul";"Aug";"Sep";"Oct";"Nov";"Dec"},0),H2787),""),"")</f>
        <v/>
      </c>
      <c r="CB2787" s="65"/>
    </row>
    <row r="2788" spans="1:80" x14ac:dyDescent="0.25">
      <c r="A2788" s="50"/>
      <c r="B2788" s="5"/>
      <c r="C2788" s="7" t="s">
        <v>35</v>
      </c>
      <c r="D2788" s="7" t="s">
        <v>36</v>
      </c>
      <c r="E2788" s="7"/>
      <c r="F2788" s="7" t="s">
        <v>315</v>
      </c>
      <c r="G2788" s="5"/>
      <c r="H2788" s="7" t="s">
        <v>47</v>
      </c>
      <c r="I2788" s="7" t="s">
        <v>48</v>
      </c>
      <c r="J2788" s="7" t="s">
        <v>49</v>
      </c>
      <c r="K2788" s="5"/>
      <c r="L2788" s="50"/>
      <c r="M2788" s="5"/>
      <c r="N2788" s="5"/>
      <c r="O2788" s="5"/>
      <c r="P2788" s="5"/>
      <c r="Q2788" s="50"/>
      <c r="R2788" s="65"/>
      <c r="S2788" s="67"/>
      <c r="T2788" s="67"/>
      <c r="U2788" s="67"/>
      <c r="V2788" s="67"/>
      <c r="W2788" s="67"/>
      <c r="X2788" s="67"/>
      <c r="Y2788" s="67"/>
      <c r="Z2788" s="67"/>
      <c r="AA2788" s="67"/>
      <c r="AB2788" s="67"/>
      <c r="AC2788" s="67"/>
      <c r="AD2788" s="67"/>
      <c r="AE2788" s="67"/>
      <c r="AF2788" s="67"/>
      <c r="AG2788" s="67"/>
      <c r="AH2788" s="67"/>
      <c r="AI2788" s="67"/>
      <c r="AK2788" s="67"/>
      <c r="AL2788" s="67"/>
      <c r="AM2788" s="67"/>
      <c r="AN2788" s="63" t="s">
        <v>6019</v>
      </c>
      <c r="AO2788" s="67"/>
      <c r="AP2788" s="67"/>
      <c r="AQ2788" s="67"/>
      <c r="AR2788" s="67"/>
      <c r="AS2788" s="67"/>
      <c r="AT2788" s="67"/>
      <c r="AU2788" s="67"/>
      <c r="AV2788" s="67"/>
      <c r="AW2788" s="67"/>
      <c r="AX2788" s="67"/>
      <c r="AY2788" s="67"/>
      <c r="AZ2788" s="37" t="str">
        <f>IFERROR(IF(COUNTA(H2788,I2788,J2788)=3,DATE(J2788,MATCH(I2788,{"Jan";"Feb";"Mar";"Apr";"May";"Jun";"Jul";"Aug";"Sep";"Oct";"Nov";"Dec"},0),H2788),""),"")</f>
        <v/>
      </c>
      <c r="CB2788" s="65"/>
    </row>
    <row r="2789" spans="1:80" x14ac:dyDescent="0.25">
      <c r="A2789" s="50"/>
      <c r="B2789" s="39" t="str">
        <f xml:space="preserve"> C2734&amp;"  Target Lesion (T9)"</f>
        <v>V18  Target Lesion (T9)</v>
      </c>
      <c r="C2789" s="16"/>
      <c r="D2789" s="15" t="s">
        <v>9</v>
      </c>
      <c r="E2789" s="5"/>
      <c r="F2789" s="17"/>
      <c r="G2789" s="5"/>
      <c r="H2789" s="32"/>
      <c r="I2789" s="32"/>
      <c r="J2789" s="32"/>
      <c r="K2789" s="5"/>
      <c r="L2789" s="50"/>
      <c r="M2789" s="50"/>
      <c r="N2789" s="50"/>
      <c r="O2789" s="50"/>
      <c r="P2789" s="50"/>
      <c r="Q2789" s="50"/>
      <c r="R2789" s="65"/>
      <c r="S2789" s="67"/>
      <c r="T2789" s="67"/>
      <c r="U2789" s="67"/>
      <c r="V2789" s="67"/>
      <c r="W2789" s="67"/>
      <c r="X2789" s="67"/>
      <c r="Y2789" s="67"/>
      <c r="Z2789" s="67"/>
      <c r="AA2789" s="67"/>
      <c r="AB2789" s="67"/>
      <c r="AC2789" s="67"/>
      <c r="AD2789" s="67"/>
      <c r="AE2789" s="67"/>
      <c r="AF2789" s="67"/>
      <c r="AG2789" s="67"/>
      <c r="AH2789" s="67"/>
      <c r="AI2789" s="67"/>
      <c r="AK2789" s="67"/>
      <c r="AL2789" s="67"/>
      <c r="AM2789" s="67"/>
      <c r="AN2789" s="63" t="s">
        <v>6020</v>
      </c>
      <c r="AO2789" s="67"/>
      <c r="AP2789" s="67"/>
      <c r="AQ2789" s="67"/>
      <c r="AR2789" s="67"/>
      <c r="AS2789" s="67"/>
      <c r="AT2789" s="67"/>
      <c r="AU2789" s="67"/>
      <c r="AV2789" s="67"/>
      <c r="AW2789" s="67"/>
      <c r="AX2789" s="67"/>
      <c r="AY2789" s="67"/>
      <c r="AZ2789" s="37" t="str">
        <f>IFERROR(IF(COUNTA(H2789,I2789,J2789)=3,DATE(J2789,MATCH(I2789,{"Jan";"Feb";"Mar";"Apr";"May";"Jun";"Jul";"Aug";"Sep";"Oct";"Nov";"Dec"},0),H2789),""),"")</f>
        <v/>
      </c>
      <c r="CB2789" s="65"/>
    </row>
    <row r="2790" spans="1:80" x14ac:dyDescent="0.25">
      <c r="A2790" s="50"/>
      <c r="B2790" s="8" t="s">
        <v>2850</v>
      </c>
      <c r="C2790" s="8" t="s">
        <v>2851</v>
      </c>
      <c r="D2790" s="8" t="s">
        <v>2852</v>
      </c>
      <c r="E2790" s="9"/>
      <c r="F2790" s="8" t="s">
        <v>2853</v>
      </c>
      <c r="G2790" s="9"/>
      <c r="H2790" s="8" t="s">
        <v>2854</v>
      </c>
      <c r="I2790" s="8" t="s">
        <v>2855</v>
      </c>
      <c r="J2790" s="8" t="s">
        <v>2856</v>
      </c>
      <c r="K2790" s="5"/>
      <c r="L2790" s="40"/>
      <c r="M2790" s="41"/>
      <c r="N2790" s="40"/>
      <c r="O2790" s="41"/>
      <c r="P2790" s="40"/>
      <c r="Q2790" s="50"/>
      <c r="R2790" s="65"/>
      <c r="S2790" s="67"/>
      <c r="T2790" s="67"/>
      <c r="U2790" s="67"/>
      <c r="V2790" s="67"/>
      <c r="W2790" s="67"/>
      <c r="X2790" s="67"/>
      <c r="Y2790" s="67"/>
      <c r="Z2790" s="67"/>
      <c r="AA2790" s="67"/>
      <c r="AB2790" s="67"/>
      <c r="AC2790" s="67"/>
      <c r="AD2790" s="67"/>
      <c r="AE2790" s="67"/>
      <c r="AF2790" s="67"/>
      <c r="AG2790" s="67"/>
      <c r="AH2790" s="67"/>
      <c r="AI2790" s="67"/>
      <c r="AK2790" s="67"/>
      <c r="AL2790" s="67"/>
      <c r="AM2790" s="67"/>
      <c r="AN2790" s="63" t="s">
        <v>6021</v>
      </c>
      <c r="AO2790" s="67"/>
      <c r="AP2790" s="67"/>
      <c r="AQ2790" s="67"/>
      <c r="AR2790" s="67"/>
      <c r="AS2790" s="67"/>
      <c r="AT2790" s="67"/>
      <c r="AU2790" s="67"/>
      <c r="AV2790" s="67"/>
      <c r="AW2790" s="67"/>
      <c r="AX2790" s="67"/>
      <c r="AY2790" s="67"/>
      <c r="AZ2790" s="37" t="str">
        <f>IFERROR(IF(COUNTA(H2790,I2790,J2790)=3,DATE(J2790,MATCH(I2790,{"Jan";"Feb";"Mar";"Apr";"May";"Jun";"Jul";"Aug";"Sep";"Oct";"Nov";"Dec"},0),H2790),""),"")</f>
        <v/>
      </c>
      <c r="CB2790" s="65"/>
    </row>
    <row r="2791" spans="1:80" x14ac:dyDescent="0.25">
      <c r="A2791" s="50"/>
      <c r="B2791" s="76" t="str">
        <f ca="1">BA2791&amp;BB2791&amp;BC2791&amp;BD2791&amp;BE2791&amp;BF2791&amp;BG2791&amp;BH2791&amp;BI2791&amp;BJ2791&amp;BK2791&amp;BL2791&amp;BM2791</f>
        <v/>
      </c>
      <c r="C2791" s="77"/>
      <c r="D2791" s="77"/>
      <c r="E2791" s="77"/>
      <c r="F2791" s="77"/>
      <c r="G2791" s="77"/>
      <c r="H2791" s="77"/>
      <c r="I2791" s="77"/>
      <c r="J2791" s="77"/>
      <c r="K2791" s="77"/>
      <c r="L2791" s="77"/>
      <c r="M2791" s="77"/>
      <c r="N2791" s="77"/>
      <c r="O2791" s="77"/>
      <c r="P2791" s="77"/>
      <c r="Q2791" s="50"/>
      <c r="R2791" s="65"/>
      <c r="S2791" s="67"/>
      <c r="T2791" s="67"/>
      <c r="U2791" s="67"/>
      <c r="V2791" s="67"/>
      <c r="W2791" s="67"/>
      <c r="X2791" s="67"/>
      <c r="Y2791" s="67"/>
      <c r="Z2791" s="67"/>
      <c r="AA2791" s="67"/>
      <c r="AB2791" s="67"/>
      <c r="AC2791" s="67"/>
      <c r="AD2791" s="67"/>
      <c r="AE2791" s="67"/>
      <c r="AF2791" s="67"/>
      <c r="AG2791" s="67"/>
      <c r="AH2791" s="67"/>
      <c r="AI2791" s="67"/>
      <c r="AK2791" s="67"/>
      <c r="AL2791" s="67"/>
      <c r="AM2791" s="67"/>
      <c r="AN2791" s="63" t="s">
        <v>6022</v>
      </c>
      <c r="AO2791" s="67"/>
      <c r="AP2791" s="67"/>
      <c r="AQ2791" s="67"/>
      <c r="AR2791" s="67"/>
      <c r="AS2791" s="67"/>
      <c r="AT2791" s="67"/>
      <c r="AU2791" s="67"/>
      <c r="AV2791" s="67"/>
      <c r="AW2791" s="67"/>
      <c r="AX2791" s="67"/>
      <c r="AY2791" s="67"/>
      <c r="AZ2791" s="37" t="str">
        <f>IFERROR(IF(COUNTA(H2791,I2791,J2791)=3,DATE(J2791,MATCH(I2791,{"Jan";"Feb";"Mar";"Apr";"May";"Jun";"Jul";"Aug";"Sep";"Oct";"Nov";"Dec"},0),H2791),""),"")</f>
        <v/>
      </c>
      <c r="BA2791" s="37" t="str">
        <f>IF(AND(C2737="",H2789="",C2789&lt;&gt;""),"Please enter a complete visit or assessment date.  ","")</f>
        <v/>
      </c>
      <c r="BB2791" s="37" t="str">
        <f>IF(C2789="","",IF(AND(COUNTA(C2737,D2737,E2737)&gt;1,COUNTA(C2737,D2737,E2737)&lt;3),"Please enter a complete visit date.  ",IF(COUNTA(C2737,D2737,E2737)=0,"",IF(COUNTIF(AN$2:AN$7306,C2737&amp;D2737&amp;E2737)&gt;0,"","Enter a valid visit date.  "))))</f>
        <v/>
      </c>
      <c r="BC2791" s="37" t="str">
        <f>IF(AND(COUNTA(H2789,I2789,J2789)&gt;1,COUNTA(H2789,I2789,J2789)&lt;3),"Please enter a complete assessment date.  ",IF(COUNTA(H2789,I2789,J2789)=0,"",IF(COUNTIF(AN$2:AN$7306,H2789&amp;I2789&amp;J2789)&gt;0,"","Enter a valid assessment date.  ")))</f>
        <v/>
      </c>
      <c r="BD2791" s="37" t="str">
        <f t="shared" ref="BD2791" si="1361">IF(AND(C2789="",H2789&amp;I2789&amp;H2789&amp;J2789&lt;&gt;""),"Information on this lesion exists, but no evaluation result is entered.  ","")</f>
        <v/>
      </c>
      <c r="BE2791" s="37" t="str">
        <f ca="1">IF(C2789="","",IF(AZ2737="","",IF(AZ2737&gt;NOW(),"Visit date is in the future.  ","")))</f>
        <v/>
      </c>
      <c r="BF2791" s="37" t="str">
        <f t="shared" ref="BF2791" ca="1" si="1362">IF(AZ2789&lt;&gt;"",IF(AZ2789&gt;NOW(),"Assessment date is in the future.  ",""),"")</f>
        <v/>
      </c>
      <c r="BG2791" s="37" t="str">
        <f t="shared" ref="BG2791" si="1363">IF(AND(C2789&lt;&gt;"",F2789&lt;&gt;""),"The result cannot be provided if indicated as Not Done.  ","")</f>
        <v/>
      </c>
      <c r="BH2791" s="37" t="str">
        <f>IF(AZ2737="","",IF(AZ2737&lt;=AZ2731,"Visit date is not after visit or assessment dates in the prior visit.  ",""))</f>
        <v/>
      </c>
      <c r="BI2791" s="37" t="str">
        <f>IF(AZ2789&lt;&gt;"",IF(AZ2789&lt;=AZ2731,"Assessment date is not after visit or assessment dates in the prior visit.  ",""),"")</f>
        <v/>
      </c>
      <c r="BJ2791" s="37" t="str">
        <f>IF(AND(C2734="",OR(C2789&lt;&gt;"",F2789&lt;&gt;"")),"The Visit ID is missing.  ","")</f>
        <v/>
      </c>
      <c r="BK2791" s="37" t="str">
        <f>IF(AND(OR(C2789&lt;&gt;"",F2789&lt;&gt;""),C$67=""),"No V0 lesion information exists for this same lesion (if you are adding a NEW lesion, go to New Lesion section).  ","")</f>
        <v/>
      </c>
      <c r="BL2791" s="37" t="str">
        <f t="shared" ref="BL2791" si="1364">IF(AND(C2789&lt;&gt;"",D2789=""),"Select a Unit.  ","")</f>
        <v/>
      </c>
      <c r="BM2791" s="37" t="str">
        <f>IF(AND(C2789&lt;&gt;"",COUNTIF(AJ$2:AJ$21,C2734)&gt;1),"Visit ID already used.  ","")</f>
        <v/>
      </c>
      <c r="CA2791" s="37" t="e">
        <f ca="1">IF(BA2791&amp;BB2791&amp;BC2791&amp;BD2791&amp;BE2791&amp;BF2791&amp;BG2791&amp;BH2791&amp;BI2791&amp;BJ2791&amp;BK2791&amp;BL2791&amp;BM2791&amp;BN2791&amp;BO2791&amp;BP2791&amp;BQ2791&amp;BR2791&amp;BS2791&amp;BT2791&amp;BU2791&amp;#REF!&amp;BW2791&amp;BX2791&amp;BY2791&amp;BZ2791&lt;&gt;"","V18Issue","V18Clean")</f>
        <v>#REF!</v>
      </c>
      <c r="CB2791" s="65"/>
    </row>
    <row r="2792" spans="1:80" x14ac:dyDescent="0.25">
      <c r="A2792" s="50"/>
      <c r="B2792" s="77"/>
      <c r="C2792" s="77"/>
      <c r="D2792" s="77"/>
      <c r="E2792" s="77"/>
      <c r="F2792" s="77"/>
      <c r="G2792" s="77"/>
      <c r="H2792" s="77"/>
      <c r="I2792" s="77"/>
      <c r="J2792" s="77"/>
      <c r="K2792" s="77"/>
      <c r="L2792" s="77"/>
      <c r="M2792" s="77"/>
      <c r="N2792" s="77"/>
      <c r="O2792" s="77"/>
      <c r="P2792" s="77"/>
      <c r="Q2792" s="50"/>
      <c r="R2792" s="65"/>
      <c r="S2792" s="67"/>
      <c r="T2792" s="67"/>
      <c r="U2792" s="67"/>
      <c r="V2792" s="67"/>
      <c r="W2792" s="67"/>
      <c r="X2792" s="67"/>
      <c r="Y2792" s="67"/>
      <c r="Z2792" s="67"/>
      <c r="AA2792" s="67"/>
      <c r="AB2792" s="67"/>
      <c r="AC2792" s="67"/>
      <c r="AD2792" s="67"/>
      <c r="AE2792" s="67"/>
      <c r="AF2792" s="67"/>
      <c r="AG2792" s="67"/>
      <c r="AH2792" s="67"/>
      <c r="AI2792" s="67"/>
      <c r="AK2792" s="67"/>
      <c r="AL2792" s="67"/>
      <c r="AM2792" s="67"/>
      <c r="AN2792" s="63" t="s">
        <v>6023</v>
      </c>
      <c r="AO2792" s="67"/>
      <c r="AP2792" s="67"/>
      <c r="AQ2792" s="67"/>
      <c r="AR2792" s="67"/>
      <c r="AS2792" s="67"/>
      <c r="AT2792" s="67"/>
      <c r="AU2792" s="67"/>
      <c r="AV2792" s="67"/>
      <c r="AW2792" s="67"/>
      <c r="AX2792" s="67"/>
      <c r="AY2792" s="67"/>
      <c r="AZ2792" s="37" t="str">
        <f>IFERROR(IF(COUNTA(H2792,I2792,J2792)=3,DATE(J2792,MATCH(I2792,{"Jan";"Feb";"Mar";"Apr";"May";"Jun";"Jul";"Aug";"Sep";"Oct";"Nov";"Dec"},0),H2792),""),"")</f>
        <v/>
      </c>
      <c r="CB2792" s="65"/>
    </row>
    <row r="2793" spans="1:80" x14ac:dyDescent="0.25">
      <c r="A2793" s="50"/>
      <c r="B2793" s="5"/>
      <c r="C2793" s="7"/>
      <c r="D2793" s="7"/>
      <c r="E2793" s="7"/>
      <c r="F2793" s="7"/>
      <c r="G2793" s="5"/>
      <c r="H2793" s="12" t="s">
        <v>92</v>
      </c>
      <c r="I2793" s="5"/>
      <c r="J2793" s="5"/>
      <c r="K2793" s="5"/>
      <c r="L2793" s="50"/>
      <c r="M2793" s="5"/>
      <c r="N2793" s="5"/>
      <c r="O2793" s="5"/>
      <c r="P2793" s="5"/>
      <c r="Q2793" s="50"/>
      <c r="R2793" s="65"/>
      <c r="S2793" s="67"/>
      <c r="T2793" s="67"/>
      <c r="U2793" s="67"/>
      <c r="V2793" s="67"/>
      <c r="W2793" s="67"/>
      <c r="X2793" s="67"/>
      <c r="Y2793" s="67"/>
      <c r="Z2793" s="67"/>
      <c r="AA2793" s="67"/>
      <c r="AB2793" s="67"/>
      <c r="AC2793" s="67"/>
      <c r="AD2793" s="67"/>
      <c r="AE2793" s="67"/>
      <c r="AF2793" s="67"/>
      <c r="AG2793" s="67"/>
      <c r="AH2793" s="67"/>
      <c r="AI2793" s="67"/>
      <c r="AK2793" s="67"/>
      <c r="AL2793" s="67"/>
      <c r="AM2793" s="67"/>
      <c r="AN2793" s="63" t="s">
        <v>6024</v>
      </c>
      <c r="AO2793" s="67"/>
      <c r="AP2793" s="67"/>
      <c r="AQ2793" s="67"/>
      <c r="AR2793" s="67"/>
      <c r="AS2793" s="67"/>
      <c r="AT2793" s="67"/>
      <c r="AU2793" s="67"/>
      <c r="AV2793" s="67"/>
      <c r="AW2793" s="67"/>
      <c r="AX2793" s="67"/>
      <c r="AY2793" s="67"/>
      <c r="AZ2793" s="37" t="str">
        <f>IFERROR(IF(COUNTA(H2793,I2793,J2793)=3,DATE(J2793,MATCH(I2793,{"Jan";"Feb";"Mar";"Apr";"May";"Jun";"Jul";"Aug";"Sep";"Oct";"Nov";"Dec"},0),H2793),""),"")</f>
        <v/>
      </c>
      <c r="CB2793" s="65"/>
    </row>
    <row r="2794" spans="1:80" x14ac:dyDescent="0.25">
      <c r="A2794" s="50"/>
      <c r="B2794" s="5"/>
      <c r="C2794" s="7" t="s">
        <v>35</v>
      </c>
      <c r="D2794" s="7" t="s">
        <v>36</v>
      </c>
      <c r="E2794" s="7"/>
      <c r="F2794" s="7" t="s">
        <v>315</v>
      </c>
      <c r="G2794" s="5"/>
      <c r="H2794" s="7" t="s">
        <v>47</v>
      </c>
      <c r="I2794" s="7" t="s">
        <v>48</v>
      </c>
      <c r="J2794" s="7" t="s">
        <v>49</v>
      </c>
      <c r="K2794" s="5"/>
      <c r="L2794" s="50"/>
      <c r="M2794" s="5"/>
      <c r="N2794" s="5"/>
      <c r="O2794" s="5"/>
      <c r="P2794" s="5"/>
      <c r="Q2794" s="50"/>
      <c r="R2794" s="65"/>
      <c r="S2794" s="67"/>
      <c r="T2794" s="67"/>
      <c r="U2794" s="67"/>
      <c r="V2794" s="67"/>
      <c r="W2794" s="67"/>
      <c r="X2794" s="67"/>
      <c r="Y2794" s="67"/>
      <c r="Z2794" s="67"/>
      <c r="AA2794" s="67"/>
      <c r="AB2794" s="67"/>
      <c r="AC2794" s="67"/>
      <c r="AD2794" s="67"/>
      <c r="AE2794" s="67"/>
      <c r="AF2794" s="67"/>
      <c r="AG2794" s="67"/>
      <c r="AH2794" s="67"/>
      <c r="AI2794" s="67"/>
      <c r="AK2794" s="67"/>
      <c r="AL2794" s="67"/>
      <c r="AM2794" s="67"/>
      <c r="AN2794" s="63" t="s">
        <v>6025</v>
      </c>
      <c r="AO2794" s="67"/>
      <c r="AP2794" s="67"/>
      <c r="AQ2794" s="67"/>
      <c r="AR2794" s="67"/>
      <c r="AS2794" s="67"/>
      <c r="AT2794" s="67"/>
      <c r="AU2794" s="67"/>
      <c r="AV2794" s="67"/>
      <c r="AW2794" s="67"/>
      <c r="AX2794" s="67"/>
      <c r="AY2794" s="67"/>
      <c r="AZ2794" s="37" t="str">
        <f>IFERROR(IF(COUNTA(H2794,I2794,J2794)=3,DATE(J2794,MATCH(I2794,{"Jan";"Feb";"Mar";"Apr";"May";"Jun";"Jul";"Aug";"Sep";"Oct";"Nov";"Dec"},0),H2794),""),"")</f>
        <v/>
      </c>
      <c r="CB2794" s="65"/>
    </row>
    <row r="2795" spans="1:80" x14ac:dyDescent="0.25">
      <c r="A2795" s="50"/>
      <c r="B2795" s="39" t="str">
        <f xml:space="preserve"> C2734&amp;" Target Lesion (T10)"</f>
        <v>V18 Target Lesion (T10)</v>
      </c>
      <c r="C2795" s="16"/>
      <c r="D2795" s="15" t="s">
        <v>9</v>
      </c>
      <c r="E2795" s="5"/>
      <c r="F2795" s="17"/>
      <c r="G2795" s="5"/>
      <c r="H2795" s="32"/>
      <c r="I2795" s="32"/>
      <c r="J2795" s="32"/>
      <c r="K2795" s="5"/>
      <c r="L2795" s="50"/>
      <c r="M2795" s="50"/>
      <c r="N2795" s="50"/>
      <c r="O2795" s="50"/>
      <c r="P2795" s="50"/>
      <c r="Q2795" s="50"/>
      <c r="R2795" s="65"/>
      <c r="S2795" s="67"/>
      <c r="T2795" s="67"/>
      <c r="U2795" s="67"/>
      <c r="V2795" s="67"/>
      <c r="W2795" s="67"/>
      <c r="X2795" s="67"/>
      <c r="Y2795" s="67"/>
      <c r="Z2795" s="67"/>
      <c r="AA2795" s="67"/>
      <c r="AB2795" s="67"/>
      <c r="AC2795" s="67"/>
      <c r="AD2795" s="67"/>
      <c r="AE2795" s="67"/>
      <c r="AF2795" s="67"/>
      <c r="AG2795" s="67"/>
      <c r="AH2795" s="67"/>
      <c r="AI2795" s="67"/>
      <c r="AK2795" s="67"/>
      <c r="AL2795" s="67"/>
      <c r="AM2795" s="67"/>
      <c r="AN2795" s="63" t="s">
        <v>6026</v>
      </c>
      <c r="AO2795" s="67"/>
      <c r="AP2795" s="67"/>
      <c r="AQ2795" s="67"/>
      <c r="AR2795" s="67"/>
      <c r="AS2795" s="67"/>
      <c r="AT2795" s="67"/>
      <c r="AU2795" s="67"/>
      <c r="AV2795" s="67"/>
      <c r="AW2795" s="67"/>
      <c r="AX2795" s="67"/>
      <c r="AY2795" s="67"/>
      <c r="AZ2795" s="37" t="str">
        <f>IFERROR(IF(COUNTA(H2795,I2795,J2795)=3,DATE(J2795,MATCH(I2795,{"Jan";"Feb";"Mar";"Apr";"May";"Jun";"Jul";"Aug";"Sep";"Oct";"Nov";"Dec"},0),H2795),""),"")</f>
        <v/>
      </c>
      <c r="CB2795" s="65"/>
    </row>
    <row r="2796" spans="1:80" x14ac:dyDescent="0.25">
      <c r="A2796" s="50"/>
      <c r="B2796" s="8" t="s">
        <v>2857</v>
      </c>
      <c r="C2796" s="8" t="s">
        <v>2858</v>
      </c>
      <c r="D2796" s="8" t="s">
        <v>2859</v>
      </c>
      <c r="E2796" s="9"/>
      <c r="F2796" s="8" t="s">
        <v>2860</v>
      </c>
      <c r="G2796" s="9"/>
      <c r="H2796" s="8" t="s">
        <v>2861</v>
      </c>
      <c r="I2796" s="8" t="s">
        <v>2862</v>
      </c>
      <c r="J2796" s="8" t="s">
        <v>2863</v>
      </c>
      <c r="K2796" s="5"/>
      <c r="L2796" s="40"/>
      <c r="M2796" s="41"/>
      <c r="N2796" s="40"/>
      <c r="O2796" s="41"/>
      <c r="P2796" s="40"/>
      <c r="Q2796" s="50"/>
      <c r="R2796" s="65"/>
      <c r="S2796" s="67"/>
      <c r="T2796" s="67"/>
      <c r="U2796" s="67"/>
      <c r="V2796" s="67"/>
      <c r="W2796" s="67"/>
      <c r="X2796" s="67"/>
      <c r="Y2796" s="67"/>
      <c r="Z2796" s="67"/>
      <c r="AA2796" s="67"/>
      <c r="AB2796" s="67"/>
      <c r="AC2796" s="67"/>
      <c r="AD2796" s="67"/>
      <c r="AE2796" s="67"/>
      <c r="AF2796" s="67"/>
      <c r="AG2796" s="67"/>
      <c r="AH2796" s="67"/>
      <c r="AI2796" s="67"/>
      <c r="AK2796" s="67"/>
      <c r="AL2796" s="67"/>
      <c r="AM2796" s="67"/>
      <c r="AN2796" s="63" t="s">
        <v>6027</v>
      </c>
      <c r="AO2796" s="67"/>
      <c r="AP2796" s="67"/>
      <c r="AQ2796" s="67"/>
      <c r="AR2796" s="67"/>
      <c r="AS2796" s="67"/>
      <c r="AT2796" s="67"/>
      <c r="AU2796" s="67"/>
      <c r="AV2796" s="67"/>
      <c r="AW2796" s="67"/>
      <c r="AX2796" s="67"/>
      <c r="AY2796" s="67"/>
      <c r="AZ2796" s="37" t="str">
        <f>IFERROR(IF(COUNTA(H2796,I2796,J2796)=3,DATE(J2796,MATCH(I2796,{"Jan";"Feb";"Mar";"Apr";"May";"Jun";"Jul";"Aug";"Sep";"Oct";"Nov";"Dec"},0),H2796),""),"")</f>
        <v/>
      </c>
      <c r="CB2796" s="65"/>
    </row>
    <row r="2797" spans="1:80" x14ac:dyDescent="0.25">
      <c r="A2797" s="50"/>
      <c r="B2797" s="76" t="str">
        <f ca="1">BA2797&amp;BB2797&amp;BC2797&amp;BD2797&amp;BE2797&amp;BF2797&amp;BG2797&amp;BH2797&amp;BI2797&amp;BJ2797&amp;BK2797&amp;BL2797&amp;BM2797</f>
        <v/>
      </c>
      <c r="C2797" s="77"/>
      <c r="D2797" s="77"/>
      <c r="E2797" s="77"/>
      <c r="F2797" s="77"/>
      <c r="G2797" s="77"/>
      <c r="H2797" s="77"/>
      <c r="I2797" s="77"/>
      <c r="J2797" s="77"/>
      <c r="K2797" s="77"/>
      <c r="L2797" s="77"/>
      <c r="M2797" s="77"/>
      <c r="N2797" s="77"/>
      <c r="O2797" s="77"/>
      <c r="P2797" s="77"/>
      <c r="Q2797" s="50"/>
      <c r="R2797" s="65"/>
      <c r="S2797" s="67"/>
      <c r="T2797" s="67"/>
      <c r="U2797" s="67"/>
      <c r="V2797" s="67"/>
      <c r="W2797" s="67"/>
      <c r="X2797" s="67"/>
      <c r="Y2797" s="67"/>
      <c r="Z2797" s="67"/>
      <c r="AA2797" s="67"/>
      <c r="AB2797" s="67"/>
      <c r="AC2797" s="67"/>
      <c r="AD2797" s="67"/>
      <c r="AE2797" s="67"/>
      <c r="AF2797" s="67"/>
      <c r="AG2797" s="67"/>
      <c r="AH2797" s="67"/>
      <c r="AI2797" s="67"/>
      <c r="AK2797" s="67"/>
      <c r="AL2797" s="67"/>
      <c r="AM2797" s="67"/>
      <c r="AN2797" s="63" t="s">
        <v>6028</v>
      </c>
      <c r="AO2797" s="67"/>
      <c r="AP2797" s="67"/>
      <c r="AQ2797" s="67"/>
      <c r="AR2797" s="67"/>
      <c r="AS2797" s="67"/>
      <c r="AT2797" s="67"/>
      <c r="AU2797" s="67"/>
      <c r="AV2797" s="67"/>
      <c r="AW2797" s="67"/>
      <c r="AX2797" s="67"/>
      <c r="AY2797" s="67"/>
      <c r="AZ2797" s="37" t="str">
        <f>IFERROR(IF(COUNTA(H2797,I2797,J2797)=3,DATE(J2797,MATCH(I2797,{"Jan";"Feb";"Mar";"Apr";"May";"Jun";"Jul";"Aug";"Sep";"Oct";"Nov";"Dec"},0),H2797),""),"")</f>
        <v/>
      </c>
      <c r="BA2797" s="37" t="str">
        <f>IF(AND(C2737="",H2795="",C2795&lt;&gt;""),"Please enter a complete visit or assessment date.  ","")</f>
        <v/>
      </c>
      <c r="BB2797" s="37" t="str">
        <f>IF(C2795="","",IF(AND(COUNTA(C2737,D2737,E2737)&gt;1,COUNTA(C2737,D2737,E2737)&lt;3),"Please enter a complete visit date.  ",IF(COUNTA(C2737,D2737,E2737)=0,"",IF(COUNTIF(AN$2:AN$7306,C2737&amp;D2737&amp;E2737)&gt;0,"","Enter a valid visit date.  "))))</f>
        <v/>
      </c>
      <c r="BC2797" s="37" t="str">
        <f>IF(AND(COUNTA(H2795,I2795,J2795)&gt;1,COUNTA(H2795,I2795,J2795)&lt;3),"Please enter a complete assessment date.  ",IF(COUNTA(H2795,I2795,J2795)=0,"",IF(COUNTIF(AN$2:AN$7306,H2795&amp;I2795&amp;J2795)&gt;0,"","Enter a valid assessment date.  ")))</f>
        <v/>
      </c>
      <c r="BD2797" s="37" t="str">
        <f t="shared" ref="BD2797" si="1365">IF(AND(C2795="",H2795&amp;I2795&amp;H2795&amp;J2795&lt;&gt;""),"Information on this lesion exists, but no evaluation result is entered.  ","")</f>
        <v/>
      </c>
      <c r="BE2797" s="37" t="str">
        <f ca="1">IF(C2795="","",IF(AZ2737="","",IF(AZ2737&gt;NOW(),"Visit date is in the future.  ","")))</f>
        <v/>
      </c>
      <c r="BF2797" s="37" t="str">
        <f t="shared" ref="BF2797" ca="1" si="1366">IF(AZ2795&lt;&gt;"",IF(AZ2795&gt;NOW(),"Assessment date is in the future.  ",""),"")</f>
        <v/>
      </c>
      <c r="BG2797" s="37" t="str">
        <f t="shared" ref="BG2797" si="1367">IF(AND(C2795&lt;&gt;"",F2795&lt;&gt;""),"The result cannot be provided if indicated as Not Done.  ","")</f>
        <v/>
      </c>
      <c r="BH2797" s="37" t="str">
        <f>IF(AZ2737="","",IF(AZ2737&lt;=AZ2731,"Visit date is not after visit or assessment dates in the prior visit.  ",""))</f>
        <v/>
      </c>
      <c r="BI2797" s="37" t="str">
        <f>IF(AZ2795&lt;&gt;"",IF(AZ2795&lt;=AZ2731,"Assessment date is not after visit or assessment dates in the prior visit.  ",""),"")</f>
        <v/>
      </c>
      <c r="BJ2797" s="37" t="str">
        <f>IF(AND(C2734="",OR(C2795&lt;&gt;"",F2795&lt;&gt;"")),"The Visit ID is missing.  ","")</f>
        <v/>
      </c>
      <c r="BK2797" s="37" t="str">
        <f>IF(AND(OR(C2795&lt;&gt;"",F2795&lt;&gt;""),C$73=""),"No V0 lesion information exists for this same lesion (if you are adding a NEW lesion, go to New Lesion section).  ","")</f>
        <v/>
      </c>
      <c r="BL2797" s="37" t="str">
        <f t="shared" ref="BL2797" si="1368">IF(AND(C2795&lt;&gt;"",D2795=""),"Select a Unit.  ","")</f>
        <v/>
      </c>
      <c r="BM2797" s="37" t="str">
        <f>IF(AND(C2795&lt;&gt;"",COUNTIF(AJ$2:AJ$21,C2734)&gt;1),"Visit ID already used.  ","")</f>
        <v/>
      </c>
      <c r="CA2797" s="37" t="e">
        <f ca="1">IF(BA2797&amp;BB2797&amp;BC2797&amp;BD2797&amp;BE2797&amp;BF2797&amp;BG2797&amp;BH2797&amp;BI2797&amp;BJ2797&amp;BK2797&amp;BL2797&amp;BM2797&amp;BN2797&amp;BO2797&amp;BP2797&amp;BQ2797&amp;BR2797&amp;BS2797&amp;BT2797&amp;BU2797&amp;#REF!&amp;BW2797&amp;BX2797&amp;BY2797&amp;BZ2797&lt;&gt;"","V18Issue","V18Clean")</f>
        <v>#REF!</v>
      </c>
      <c r="CB2797" s="65"/>
    </row>
    <row r="2798" spans="1:80" x14ac:dyDescent="0.25">
      <c r="A2798" s="50"/>
      <c r="B2798" s="77"/>
      <c r="C2798" s="77"/>
      <c r="D2798" s="77"/>
      <c r="E2798" s="77"/>
      <c r="F2798" s="77"/>
      <c r="G2798" s="77"/>
      <c r="H2798" s="77"/>
      <c r="I2798" s="77"/>
      <c r="J2798" s="77"/>
      <c r="K2798" s="77"/>
      <c r="L2798" s="77"/>
      <c r="M2798" s="77"/>
      <c r="N2798" s="77"/>
      <c r="O2798" s="77"/>
      <c r="P2798" s="77"/>
      <c r="Q2798" s="50"/>
      <c r="R2798" s="65"/>
      <c r="S2798" s="67"/>
      <c r="T2798" s="67"/>
      <c r="U2798" s="67"/>
      <c r="V2798" s="67"/>
      <c r="W2798" s="67"/>
      <c r="X2798" s="67"/>
      <c r="Y2798" s="67"/>
      <c r="Z2798" s="67"/>
      <c r="AA2798" s="67"/>
      <c r="AB2798" s="67"/>
      <c r="AC2798" s="67"/>
      <c r="AD2798" s="67"/>
      <c r="AE2798" s="67"/>
      <c r="AF2798" s="67"/>
      <c r="AG2798" s="67"/>
      <c r="AH2798" s="67"/>
      <c r="AI2798" s="67"/>
      <c r="AK2798" s="67"/>
      <c r="AL2798" s="67"/>
      <c r="AM2798" s="67"/>
      <c r="AN2798" s="63" t="s">
        <v>6029</v>
      </c>
      <c r="AO2798" s="67"/>
      <c r="AP2798" s="67"/>
      <c r="AQ2798" s="67"/>
      <c r="AR2798" s="67"/>
      <c r="AS2798" s="67"/>
      <c r="AT2798" s="67"/>
      <c r="AU2798" s="67"/>
      <c r="AV2798" s="67"/>
      <c r="AW2798" s="67"/>
      <c r="AX2798" s="67"/>
      <c r="AY2798" s="67"/>
      <c r="AZ2798" s="37" t="str">
        <f>IFERROR(IF(COUNTA(H2798,I2798,J2798)=3,DATE(J2798,MATCH(I2798,{"Jan";"Feb";"Mar";"Apr";"May";"Jun";"Jul";"Aug";"Sep";"Oct";"Nov";"Dec"},0),H2798),""),"")</f>
        <v/>
      </c>
      <c r="CB2798" s="65"/>
    </row>
    <row r="2799" spans="1:80" x14ac:dyDescent="0.25">
      <c r="A2799" s="50"/>
      <c r="B2799" s="50"/>
      <c r="C2799" s="18"/>
      <c r="D2799" s="18"/>
      <c r="E2799" s="18"/>
      <c r="F2799" s="18"/>
      <c r="G2799" s="18"/>
      <c r="H2799" s="18"/>
      <c r="I2799" s="18"/>
      <c r="J2799" s="50"/>
      <c r="K2799" s="50"/>
      <c r="L2799" s="50"/>
      <c r="M2799" s="50"/>
      <c r="N2799" s="50"/>
      <c r="O2799" s="50"/>
      <c r="P2799" s="50"/>
      <c r="Q2799" s="50"/>
      <c r="R2799" s="65"/>
      <c r="S2799" s="67"/>
      <c r="T2799" s="67"/>
      <c r="U2799" s="67"/>
      <c r="V2799" s="67"/>
      <c r="W2799" s="67"/>
      <c r="X2799" s="67"/>
      <c r="Y2799" s="67"/>
      <c r="Z2799" s="67"/>
      <c r="AA2799" s="67"/>
      <c r="AB2799" s="67"/>
      <c r="AC2799" s="67"/>
      <c r="AD2799" s="67"/>
      <c r="AE2799" s="67"/>
      <c r="AF2799" s="67"/>
      <c r="AG2799" s="67"/>
      <c r="AH2799" s="67"/>
      <c r="AI2799" s="67"/>
      <c r="AK2799" s="67"/>
      <c r="AL2799" s="67"/>
      <c r="AM2799" s="67"/>
      <c r="AN2799" s="63" t="s">
        <v>6030</v>
      </c>
      <c r="AO2799" s="67"/>
      <c r="AP2799" s="67"/>
      <c r="AQ2799" s="67"/>
      <c r="AR2799" s="67"/>
      <c r="AS2799" s="67"/>
      <c r="AT2799" s="67"/>
      <c r="AU2799" s="67"/>
      <c r="AV2799" s="67"/>
      <c r="AW2799" s="67"/>
      <c r="AX2799" s="67"/>
      <c r="AY2799" s="67"/>
      <c r="AZ2799" s="37" t="str">
        <f>IFERROR(IF(COUNTA(H2799,I2799,J2799)=3,DATE(J2799,MATCH(I2799,{"Jan";"Feb";"Mar";"Apr";"May";"Jun";"Jul";"Aug";"Sep";"Oct";"Nov";"Dec"},0),H2799),""),"")</f>
        <v/>
      </c>
      <c r="BA2799" s="67"/>
      <c r="BB2799" s="67"/>
      <c r="CB2799" s="65"/>
    </row>
    <row r="2800" spans="1:80" x14ac:dyDescent="0.25">
      <c r="A2800" s="50"/>
      <c r="B2800" s="50"/>
      <c r="C2800" s="50"/>
      <c r="D2800" s="50"/>
      <c r="E2800" s="50"/>
      <c r="F2800" s="50"/>
      <c r="G2800" s="50"/>
      <c r="H2800" s="12" t="s">
        <v>92</v>
      </c>
      <c r="I2800" s="5"/>
      <c r="J2800" s="5"/>
      <c r="K2800" s="5"/>
      <c r="L2800" s="50"/>
      <c r="M2800" s="50"/>
      <c r="N2800" s="50"/>
      <c r="O2800" s="50"/>
      <c r="P2800" s="50"/>
      <c r="Q2800" s="5"/>
      <c r="R2800" s="65"/>
      <c r="AN2800" s="63" t="s">
        <v>6031</v>
      </c>
      <c r="AZ2800" s="37" t="str">
        <f>IFERROR(IF(COUNTA(H2800,I2800,J2800)=3,DATE(J2800,MATCH(I2800,{"Jan";"Feb";"Mar";"Apr";"May";"Jun";"Jul";"Aug";"Sep";"Oct";"Nov";"Dec"},0),H2800),""),"")</f>
        <v/>
      </c>
      <c r="CB2800" s="65"/>
    </row>
    <row r="2801" spans="1:80" x14ac:dyDescent="0.25">
      <c r="A2801" s="50"/>
      <c r="B2801" s="5"/>
      <c r="C2801" s="7" t="s">
        <v>186</v>
      </c>
      <c r="D2801" s="7"/>
      <c r="E2801" s="7"/>
      <c r="F2801" s="7" t="s">
        <v>315</v>
      </c>
      <c r="G2801" s="5"/>
      <c r="H2801" s="7" t="s">
        <v>47</v>
      </c>
      <c r="I2801" s="7" t="s">
        <v>48</v>
      </c>
      <c r="J2801" s="7" t="s">
        <v>49</v>
      </c>
      <c r="K2801" s="5"/>
      <c r="L2801" s="50"/>
      <c r="M2801" s="50"/>
      <c r="N2801" s="50"/>
      <c r="O2801" s="5"/>
      <c r="P2801" s="5"/>
      <c r="Q2801" s="5"/>
      <c r="R2801" s="65"/>
      <c r="AN2801" s="63" t="s">
        <v>6032</v>
      </c>
      <c r="AZ2801" s="37" t="str">
        <f>IFERROR(IF(COUNTA(H2801,I2801,J2801)=3,DATE(J2801,MATCH(I2801,{"Jan";"Feb";"Mar";"Apr";"May";"Jun";"Jul";"Aug";"Sep";"Oct";"Nov";"Dec"},0),H2801),""),"")</f>
        <v/>
      </c>
      <c r="CB2801" s="65"/>
    </row>
    <row r="2802" spans="1:80" x14ac:dyDescent="0.25">
      <c r="A2802" s="50"/>
      <c r="B2802" s="39" t="str">
        <f xml:space="preserve"> C2734&amp;" Non-Target Lesion (NT1)"</f>
        <v>V18 Non-Target Lesion (NT1)</v>
      </c>
      <c r="C2802" s="74"/>
      <c r="D2802" s="75"/>
      <c r="E2802" s="5"/>
      <c r="F2802" s="17"/>
      <c r="G2802" s="5"/>
      <c r="H2802" s="32"/>
      <c r="I2802" s="32"/>
      <c r="J2802" s="32"/>
      <c r="K2802" s="5"/>
      <c r="L2802" s="50"/>
      <c r="M2802" s="50"/>
      <c r="N2802" s="50"/>
      <c r="O2802" s="5"/>
      <c r="P2802" s="5"/>
      <c r="Q2802" s="5"/>
      <c r="R2802" s="65"/>
      <c r="AN2802" s="63" t="s">
        <v>6033</v>
      </c>
      <c r="AZ2802" s="37" t="str">
        <f>IFERROR(IF(COUNTA(H2802,I2802,J2802)=3,DATE(J2802,MATCH(I2802,{"Jan";"Feb";"Mar";"Apr";"May";"Jun";"Jul";"Aug";"Sep";"Oct";"Nov";"Dec"},0),H2802),""),"")</f>
        <v/>
      </c>
      <c r="CB2802" s="65"/>
    </row>
    <row r="2803" spans="1:80" x14ac:dyDescent="0.25">
      <c r="A2803" s="50"/>
      <c r="B2803" s="8" t="s">
        <v>2864</v>
      </c>
      <c r="C2803" s="8" t="s">
        <v>2865</v>
      </c>
      <c r="D2803" s="8"/>
      <c r="E2803" s="9"/>
      <c r="F2803" s="8" t="s">
        <v>2866</v>
      </c>
      <c r="G2803" s="9"/>
      <c r="H2803" s="8" t="s">
        <v>2867</v>
      </c>
      <c r="I2803" s="8" t="s">
        <v>2868</v>
      </c>
      <c r="J2803" s="8" t="s">
        <v>2869</v>
      </c>
      <c r="K2803" s="5"/>
      <c r="L2803" s="8"/>
      <c r="M2803" s="9"/>
      <c r="N2803" s="8"/>
      <c r="O2803" s="5"/>
      <c r="P2803" s="5"/>
      <c r="Q2803" s="5"/>
      <c r="R2803" s="65"/>
      <c r="AN2803" s="63" t="s">
        <v>6034</v>
      </c>
      <c r="AZ2803" s="37" t="str">
        <f>IFERROR(IF(COUNTA(H2803,I2803,J2803)=3,DATE(J2803,MATCH(I2803,{"Jan";"Feb";"Mar";"Apr";"May";"Jun";"Jul";"Aug";"Sep";"Oct";"Nov";"Dec"},0),H2803),""),"")</f>
        <v/>
      </c>
      <c r="CB2803" s="65"/>
    </row>
    <row r="2804" spans="1:80" x14ac:dyDescent="0.25">
      <c r="A2804" s="50"/>
      <c r="B2804" s="76" t="str">
        <f ca="1">BA2804&amp;BB2804&amp;BC2804&amp;BD2804&amp;BE2804&amp;BF2804&amp;BG2804&amp;BH2804&amp;BI2804&amp;BJ2804&amp;BK2804&amp;BL2804&amp;BM2804</f>
        <v/>
      </c>
      <c r="C2804" s="77"/>
      <c r="D2804" s="77"/>
      <c r="E2804" s="77"/>
      <c r="F2804" s="77"/>
      <c r="G2804" s="77"/>
      <c r="H2804" s="77"/>
      <c r="I2804" s="77"/>
      <c r="J2804" s="77"/>
      <c r="K2804" s="77"/>
      <c r="L2804" s="77"/>
      <c r="M2804" s="77"/>
      <c r="N2804" s="77"/>
      <c r="O2804" s="77"/>
      <c r="P2804" s="77"/>
      <c r="Q2804" s="5"/>
      <c r="R2804" s="65"/>
      <c r="AN2804" s="63" t="s">
        <v>6035</v>
      </c>
      <c r="AZ2804" s="37" t="str">
        <f>IFERROR(IF(COUNTA(H2804,I2804,J2804)=3,DATE(J2804,MATCH(I2804,{"Jan";"Feb";"Mar";"Apr";"May";"Jun";"Jul";"Aug";"Sep";"Oct";"Nov";"Dec"},0),H2804),""),"")</f>
        <v/>
      </c>
      <c r="BA2804" s="37" t="str">
        <f>IF(AND(C2737="",H2802="",C2802&lt;&gt;""),"Please enter a complete visit or assessment date.  ","")</f>
        <v/>
      </c>
      <c r="BB2804" s="37" t="str">
        <f>IF(C2802="","",IF(AND(COUNTA(C2737,D2737,E2737)&gt;1,COUNTA(C2737,D2737,E2737)&lt;3),"Please enter a complete visit date.  ",IF(COUNTA(C2737,D2737,E2737)=0,"",IF(COUNTIF(AN$2:AN$7306,C2737&amp;D2737&amp;E2737)&gt;0,"","Enter a valid visit date.  "))))</f>
        <v/>
      </c>
      <c r="BC2804" s="37" t="str">
        <f>IF(AND(COUNTA(H2802,I2802,J2802)&gt;1,COUNTA(H2802,I2802,J2802)&lt;3),"Please enter a complete assessment date.  ",IF(COUNTA(H2802,I2802,J2802)=0,"",IF(COUNTIF(AN$2:AN$7306,H2802&amp;I2802&amp;J2802)&gt;0,"","Enter a valid assessment date.  ")))</f>
        <v/>
      </c>
      <c r="BD2804" s="37" t="str">
        <f t="shared" ref="BD2804" si="1369">IF(AND(C2802="",H2802&amp;I2802&amp;H2802&amp;J2802&lt;&gt;""),"Information on this lesion exists, but no evaluation result is entered.  ","")</f>
        <v/>
      </c>
      <c r="BE2804" s="37" t="str">
        <f ca="1">IF(C2802="","",IF(AZ2737="","",IF(AZ2737&gt;NOW(),"Visit date is in the future.  ","")))</f>
        <v/>
      </c>
      <c r="BF2804" s="37" t="str">
        <f ca="1">IF(AZ2802&lt;&gt;"",IF(AZ2802&gt;NOW(),"Assessment date is in the future.  ",""),"")</f>
        <v/>
      </c>
      <c r="BG2804" s="37" t="str">
        <f>IF(AND(C2802&lt;&gt;"",F2802&lt;&gt;""),"The result cannot be provided if indicated as Not Done.  ","")</f>
        <v/>
      </c>
      <c r="BH2804" s="37" t="str">
        <f>IF(AZ2737="","",IF(AZ2737&lt;=AZ2731,"Visit date is not after visit or assessment dates in the prior visit.  ",""))</f>
        <v/>
      </c>
      <c r="BI2804" s="37" t="str">
        <f>IF(AZ2802&lt;&gt;"",IF(AZ2802&lt;=AZ2731,"Assessment date is not after visit or assessment dates in the prior visit.  ",""),"")</f>
        <v/>
      </c>
      <c r="BJ2804" s="37" t="str">
        <f>IF(AND(C2734="",OR(C2802&lt;&gt;"",F2802&lt;&gt;"")),"The Visit ID is missing.  ","")</f>
        <v/>
      </c>
      <c r="BK2804" s="37" t="str">
        <f>IF(AND(OR(C2802&lt;&gt;"",F2802&lt;&gt;""),C$80=""),"No V0 lesion information exists for this same lesion (if you are adding a NEW lesion, go to New Lesion section).  ","")</f>
        <v/>
      </c>
      <c r="BM2804" s="37" t="str">
        <f>IF(AND(C2802&lt;&gt;"",COUNTIF(AJ$2:AJ$21,C2734)&gt;1),"Visit ID already used.  ","")</f>
        <v/>
      </c>
      <c r="CA2804" s="37" t="e">
        <f ca="1">IF(BA2804&amp;BB2804&amp;BC2804&amp;BD2804&amp;BE2804&amp;BF2804&amp;BG2804&amp;BH2804&amp;BI2804&amp;BJ2804&amp;BK2804&amp;BL2804&amp;BM2804&amp;BN2804&amp;BO2804&amp;BP2804&amp;BQ2804&amp;BR2804&amp;BS2804&amp;BT2804&amp;BU2804&amp;#REF!&amp;BW2804&amp;BX2804&amp;BY2804&amp;BZ2804&lt;&gt;"","V18Issue","V18Clean")</f>
        <v>#REF!</v>
      </c>
      <c r="CB2804" s="65"/>
    </row>
    <row r="2805" spans="1:80" x14ac:dyDescent="0.25">
      <c r="A2805" s="50"/>
      <c r="B2805" s="77"/>
      <c r="C2805" s="77"/>
      <c r="D2805" s="77"/>
      <c r="E2805" s="77"/>
      <c r="F2805" s="77"/>
      <c r="G2805" s="77"/>
      <c r="H2805" s="77"/>
      <c r="I2805" s="77"/>
      <c r="J2805" s="77"/>
      <c r="K2805" s="77"/>
      <c r="L2805" s="77"/>
      <c r="M2805" s="77"/>
      <c r="N2805" s="77"/>
      <c r="O2805" s="77"/>
      <c r="P2805" s="77"/>
      <c r="Q2805" s="5"/>
      <c r="R2805" s="65"/>
      <c r="AN2805" s="63" t="s">
        <v>6036</v>
      </c>
      <c r="AZ2805" s="37" t="str">
        <f>IFERROR(IF(COUNTA(H2805,I2805,J2805)=3,DATE(J2805,MATCH(I2805,{"Jan";"Feb";"Mar";"Apr";"May";"Jun";"Jul";"Aug";"Sep";"Oct";"Nov";"Dec"},0),H2805),""),"")</f>
        <v/>
      </c>
      <c r="CB2805" s="65"/>
    </row>
    <row r="2806" spans="1:80" x14ac:dyDescent="0.25">
      <c r="A2806" s="50"/>
      <c r="B2806" s="50"/>
      <c r="C2806" s="50"/>
      <c r="D2806" s="50"/>
      <c r="E2806" s="50"/>
      <c r="F2806" s="50"/>
      <c r="G2806" s="50"/>
      <c r="H2806" s="12"/>
      <c r="I2806" s="5"/>
      <c r="J2806" s="5"/>
      <c r="K2806" s="5"/>
      <c r="L2806" s="50"/>
      <c r="M2806" s="50"/>
      <c r="N2806" s="50"/>
      <c r="O2806" s="50"/>
      <c r="P2806" s="50"/>
      <c r="Q2806" s="5"/>
      <c r="R2806" s="65"/>
      <c r="AN2806" s="63" t="s">
        <v>6037</v>
      </c>
      <c r="AZ2806" s="37" t="str">
        <f>IFERROR(IF(COUNTA(H2806,I2806,J2806)=3,DATE(J2806,MATCH(I2806,{"Jan";"Feb";"Mar";"Apr";"May";"Jun";"Jul";"Aug";"Sep";"Oct";"Nov";"Dec"},0),H2806),""),"")</f>
        <v/>
      </c>
      <c r="CB2806" s="65"/>
    </row>
    <row r="2807" spans="1:80" x14ac:dyDescent="0.25">
      <c r="A2807" s="50"/>
      <c r="B2807" s="50"/>
      <c r="C2807" s="50"/>
      <c r="D2807" s="50"/>
      <c r="E2807" s="50"/>
      <c r="F2807" s="50"/>
      <c r="G2807" s="50"/>
      <c r="H2807" s="12" t="s">
        <v>92</v>
      </c>
      <c r="I2807" s="5"/>
      <c r="J2807" s="5"/>
      <c r="K2807" s="5"/>
      <c r="L2807" s="50"/>
      <c r="M2807" s="50"/>
      <c r="N2807" s="50"/>
      <c r="O2807" s="50"/>
      <c r="P2807" s="50"/>
      <c r="Q2807" s="5"/>
      <c r="R2807" s="65"/>
      <c r="AN2807" s="63" t="s">
        <v>6038</v>
      </c>
      <c r="AZ2807" s="37" t="str">
        <f>IFERROR(IF(COUNTA(H2807,I2807,J2807)=3,DATE(J2807,MATCH(I2807,{"Jan";"Feb";"Mar";"Apr";"May";"Jun";"Jul";"Aug";"Sep";"Oct";"Nov";"Dec"},0),H2807),""),"")</f>
        <v/>
      </c>
      <c r="CB2807" s="65"/>
    </row>
    <row r="2808" spans="1:80" x14ac:dyDescent="0.25">
      <c r="A2808" s="50"/>
      <c r="B2808" s="5"/>
      <c r="C2808" s="7" t="s">
        <v>186</v>
      </c>
      <c r="D2808" s="7"/>
      <c r="E2808" s="7"/>
      <c r="F2808" s="7" t="s">
        <v>315</v>
      </c>
      <c r="G2808" s="5"/>
      <c r="H2808" s="7" t="s">
        <v>47</v>
      </c>
      <c r="I2808" s="7" t="s">
        <v>48</v>
      </c>
      <c r="J2808" s="7" t="s">
        <v>49</v>
      </c>
      <c r="K2808" s="5"/>
      <c r="L2808" s="50"/>
      <c r="M2808" s="50"/>
      <c r="N2808" s="50"/>
      <c r="O2808" s="50"/>
      <c r="P2808" s="50"/>
      <c r="Q2808" s="5"/>
      <c r="R2808" s="65"/>
      <c r="AN2808" s="63" t="s">
        <v>6039</v>
      </c>
      <c r="AZ2808" s="37" t="str">
        <f>IFERROR(IF(COUNTA(H2808,I2808,J2808)=3,DATE(J2808,MATCH(I2808,{"Jan";"Feb";"Mar";"Apr";"May";"Jun";"Jul";"Aug";"Sep";"Oct";"Nov";"Dec"},0),H2808),""),"")</f>
        <v/>
      </c>
      <c r="CB2808" s="65"/>
    </row>
    <row r="2809" spans="1:80" x14ac:dyDescent="0.25">
      <c r="A2809" s="50"/>
      <c r="B2809" s="39" t="str">
        <f xml:space="preserve"> C2734&amp;" Non-Target Lesion (NT2)"</f>
        <v>V18 Non-Target Lesion (NT2)</v>
      </c>
      <c r="C2809" s="74"/>
      <c r="D2809" s="75"/>
      <c r="E2809" s="5"/>
      <c r="F2809" s="17"/>
      <c r="G2809" s="5"/>
      <c r="H2809" s="32"/>
      <c r="I2809" s="32"/>
      <c r="J2809" s="32"/>
      <c r="K2809" s="5"/>
      <c r="L2809" s="50"/>
      <c r="M2809" s="50"/>
      <c r="N2809" s="50"/>
      <c r="O2809" s="50"/>
      <c r="P2809" s="50"/>
      <c r="Q2809" s="5"/>
      <c r="R2809" s="65"/>
      <c r="AN2809" s="63" t="s">
        <v>6040</v>
      </c>
      <c r="AZ2809" s="37" t="str">
        <f>IFERROR(IF(COUNTA(H2809,I2809,J2809)=3,DATE(J2809,MATCH(I2809,{"Jan";"Feb";"Mar";"Apr";"May";"Jun";"Jul";"Aug";"Sep";"Oct";"Nov";"Dec"},0),H2809),""),"")</f>
        <v/>
      </c>
      <c r="CB2809" s="65"/>
    </row>
    <row r="2810" spans="1:80" x14ac:dyDescent="0.25">
      <c r="A2810" s="50"/>
      <c r="B2810" s="8" t="s">
        <v>2870</v>
      </c>
      <c r="C2810" s="8" t="s">
        <v>2871</v>
      </c>
      <c r="D2810" s="8"/>
      <c r="E2810" s="9"/>
      <c r="F2810" s="8" t="s">
        <v>2872</v>
      </c>
      <c r="G2810" s="9"/>
      <c r="H2810" s="8" t="s">
        <v>2873</v>
      </c>
      <c r="I2810" s="8" t="s">
        <v>2874</v>
      </c>
      <c r="J2810" s="8" t="s">
        <v>2875</v>
      </c>
      <c r="K2810" s="5"/>
      <c r="L2810" s="50"/>
      <c r="M2810" s="50"/>
      <c r="N2810" s="50"/>
      <c r="O2810" s="50"/>
      <c r="P2810" s="50"/>
      <c r="Q2810" s="5"/>
      <c r="R2810" s="65"/>
      <c r="AN2810" s="63" t="s">
        <v>6041</v>
      </c>
      <c r="AZ2810" s="37" t="str">
        <f>IFERROR(IF(COUNTA(H2810,I2810,J2810)=3,DATE(J2810,MATCH(I2810,{"Jan";"Feb";"Mar";"Apr";"May";"Jun";"Jul";"Aug";"Sep";"Oct";"Nov";"Dec"},0),H2810),""),"")</f>
        <v/>
      </c>
      <c r="CB2810" s="65"/>
    </row>
    <row r="2811" spans="1:80" x14ac:dyDescent="0.25">
      <c r="A2811" s="50"/>
      <c r="B2811" s="76" t="str">
        <f ca="1">BA2811&amp;BB2811&amp;BC2811&amp;BD2811&amp;BE2811&amp;BF2811&amp;BG2811&amp;BH2811&amp;BI2811&amp;BJ2811&amp;BK2811&amp;BL2811&amp;BM2811</f>
        <v/>
      </c>
      <c r="C2811" s="77"/>
      <c r="D2811" s="77"/>
      <c r="E2811" s="77"/>
      <c r="F2811" s="77"/>
      <c r="G2811" s="77"/>
      <c r="H2811" s="77"/>
      <c r="I2811" s="77"/>
      <c r="J2811" s="77"/>
      <c r="K2811" s="77"/>
      <c r="L2811" s="77"/>
      <c r="M2811" s="77"/>
      <c r="N2811" s="77"/>
      <c r="O2811" s="77"/>
      <c r="P2811" s="77"/>
      <c r="Q2811" s="5"/>
      <c r="R2811" s="65"/>
      <c r="AN2811" s="63" t="s">
        <v>6042</v>
      </c>
      <c r="AZ2811" s="37" t="str">
        <f>IFERROR(IF(COUNTA(H2811,I2811,J2811)=3,DATE(J2811,MATCH(I2811,{"Jan";"Feb";"Mar";"Apr";"May";"Jun";"Jul";"Aug";"Sep";"Oct";"Nov";"Dec"},0),H2811),""),"")</f>
        <v/>
      </c>
      <c r="BA2811" s="37" t="str">
        <f>IF(AND(C2737="",H2809="",C2809&lt;&gt;""),"Please enter a complete visit or assessment date.  ","")</f>
        <v/>
      </c>
      <c r="BB2811" s="37" t="str">
        <f>IF(C2809="","",IF(AND(COUNTA(C2737,D2737,E2737)&gt;1,COUNTA(C2737,D2737,E2737)&lt;3),"Please enter a complete visit date.  ",IF(COUNTA(C2737,D2737,E2737)=0,"",IF(COUNTIF(AN$2:AN$7306,C2737&amp;D2737&amp;E2737)&gt;0,"","Enter a valid visit date.  "))))</f>
        <v/>
      </c>
      <c r="BC2811" s="37" t="str">
        <f>IF(AND(COUNTA(H2809,I2809,J2809)&gt;1,COUNTA(H2809,I2809,J2809)&lt;3),"Please enter a complete assessment date.  ",IF(COUNTA(H2809,I2809,J2809)=0,"",IF(COUNTIF(AN$2:AN$7306,H2809&amp;I2809&amp;J2809)&gt;0,"","Enter a valid assessment date.  ")))</f>
        <v/>
      </c>
      <c r="BD2811" s="37" t="str">
        <f t="shared" ref="BD2811" si="1370">IF(AND(C2809="",H2809&amp;I2809&amp;H2809&amp;J2809&lt;&gt;""),"Information on this lesion exists, but no evaluation result is entered.  ","")</f>
        <v/>
      </c>
      <c r="BE2811" s="37" t="str">
        <f ca="1">IF(C2809="","",IF(AZ2737="","",IF(AZ2737&gt;NOW(),"Visit date is in the future.  ","")))</f>
        <v/>
      </c>
      <c r="BF2811" s="37" t="str">
        <f t="shared" ref="BF2811" ca="1" si="1371">IF(AZ2809&lt;&gt;"",IF(AZ2809&gt;NOW(),"Assessment date is in the future.  ",""),"")</f>
        <v/>
      </c>
      <c r="BG2811" s="37" t="str">
        <f t="shared" ref="BG2811" si="1372">IF(AND(C2809&lt;&gt;"",F2809&lt;&gt;""),"The result cannot be provided if indicated as Not Done.  ","")</f>
        <v/>
      </c>
      <c r="BH2811" s="37" t="str">
        <f>IF(AZ2737="","",IF(AZ2737&lt;=AZ2731,"Visit date is not after visit or assessment dates in the prior visit.  ",""))</f>
        <v/>
      </c>
      <c r="BI2811" s="37" t="str">
        <f>IF(AZ2809&lt;&gt;"",IF(AZ2809&lt;=AZ2731,"Assessment date is not after visit or assessment dates in the prior visit.  ",""),"")</f>
        <v/>
      </c>
      <c r="BJ2811" s="37" t="str">
        <f>IF(AND(C2734="",OR(C2809&lt;&gt;"",F2809&lt;&gt;"")),"The Visit ID is missing.  ","")</f>
        <v/>
      </c>
      <c r="BK2811" s="37" t="str">
        <f>IF(AND(OR(C2809&lt;&gt;"",F2809&lt;&gt;""),C$87=""),"No V0 lesion information exists for this same lesion (if you are adding a NEW lesion, go to New Lesion section).  ","")</f>
        <v/>
      </c>
      <c r="BM2811" s="37" t="str">
        <f>IF(AND(C2809&lt;&gt;"",COUNTIF(AJ$2:AJ$21,C2734)&gt;1),"Visit ID already used.  ","")</f>
        <v/>
      </c>
      <c r="CA2811" s="37" t="e">
        <f ca="1">IF(BA2811&amp;BB2811&amp;BC2811&amp;BD2811&amp;BE2811&amp;BF2811&amp;BG2811&amp;BH2811&amp;BI2811&amp;BJ2811&amp;BK2811&amp;BL2811&amp;BM2811&amp;BN2811&amp;BO2811&amp;BP2811&amp;BQ2811&amp;BR2811&amp;BS2811&amp;BT2811&amp;BU2811&amp;#REF!&amp;BW2811&amp;BX2811&amp;BY2811&amp;BZ2811&lt;&gt;"","V18Issue","V18Clean")</f>
        <v>#REF!</v>
      </c>
      <c r="CB2811" s="65"/>
    </row>
    <row r="2812" spans="1:80" x14ac:dyDescent="0.25">
      <c r="A2812" s="50"/>
      <c r="B2812" s="77"/>
      <c r="C2812" s="77"/>
      <c r="D2812" s="77"/>
      <c r="E2812" s="77"/>
      <c r="F2812" s="77"/>
      <c r="G2812" s="77"/>
      <c r="H2812" s="77"/>
      <c r="I2812" s="77"/>
      <c r="J2812" s="77"/>
      <c r="K2812" s="77"/>
      <c r="L2812" s="77"/>
      <c r="M2812" s="77"/>
      <c r="N2812" s="77"/>
      <c r="O2812" s="77"/>
      <c r="P2812" s="77"/>
      <c r="Q2812" s="5"/>
      <c r="R2812" s="65"/>
      <c r="AN2812" s="63" t="s">
        <v>6043</v>
      </c>
      <c r="AZ2812" s="37" t="str">
        <f>IFERROR(IF(COUNTA(H2812,I2812,J2812)=3,DATE(J2812,MATCH(I2812,{"Jan";"Feb";"Mar";"Apr";"May";"Jun";"Jul";"Aug";"Sep";"Oct";"Nov";"Dec"},0),H2812),""),"")</f>
        <v/>
      </c>
      <c r="CB2812" s="65"/>
    </row>
    <row r="2813" spans="1:80" x14ac:dyDescent="0.25">
      <c r="A2813" s="50"/>
      <c r="B2813" s="50"/>
      <c r="C2813" s="50"/>
      <c r="D2813" s="50"/>
      <c r="E2813" s="50"/>
      <c r="F2813" s="50"/>
      <c r="G2813" s="50"/>
      <c r="H2813" s="12"/>
      <c r="I2813" s="5"/>
      <c r="J2813" s="5"/>
      <c r="K2813" s="5"/>
      <c r="L2813" s="50"/>
      <c r="M2813" s="50"/>
      <c r="N2813" s="50"/>
      <c r="O2813" s="50"/>
      <c r="P2813" s="50"/>
      <c r="Q2813" s="5"/>
      <c r="R2813" s="65"/>
      <c r="AN2813" s="63" t="s">
        <v>6044</v>
      </c>
      <c r="AZ2813" s="37" t="str">
        <f>IFERROR(IF(COUNTA(H2813,I2813,J2813)=3,DATE(J2813,MATCH(I2813,{"Jan";"Feb";"Mar";"Apr";"May";"Jun";"Jul";"Aug";"Sep";"Oct";"Nov";"Dec"},0),H2813),""),"")</f>
        <v/>
      </c>
      <c r="CB2813" s="65"/>
    </row>
    <row r="2814" spans="1:80" x14ac:dyDescent="0.25">
      <c r="A2814" s="50"/>
      <c r="B2814" s="50"/>
      <c r="C2814" s="50"/>
      <c r="D2814" s="50"/>
      <c r="E2814" s="50"/>
      <c r="F2814" s="50"/>
      <c r="G2814" s="50"/>
      <c r="H2814" s="12" t="s">
        <v>92</v>
      </c>
      <c r="I2814" s="5"/>
      <c r="J2814" s="5"/>
      <c r="K2814" s="5"/>
      <c r="L2814" s="50"/>
      <c r="M2814" s="50"/>
      <c r="N2814" s="50"/>
      <c r="O2814" s="50"/>
      <c r="P2814" s="50"/>
      <c r="Q2814" s="5"/>
      <c r="R2814" s="65"/>
      <c r="AN2814" s="63" t="s">
        <v>6045</v>
      </c>
      <c r="AZ2814" s="37" t="str">
        <f>IFERROR(IF(COUNTA(H2814,I2814,J2814)=3,DATE(J2814,MATCH(I2814,{"Jan";"Feb";"Mar";"Apr";"May";"Jun";"Jul";"Aug";"Sep";"Oct";"Nov";"Dec"},0),H2814),""),"")</f>
        <v/>
      </c>
      <c r="CB2814" s="65"/>
    </row>
    <row r="2815" spans="1:80" x14ac:dyDescent="0.25">
      <c r="A2815" s="50"/>
      <c r="B2815" s="5"/>
      <c r="C2815" s="7" t="s">
        <v>186</v>
      </c>
      <c r="D2815" s="7"/>
      <c r="E2815" s="7"/>
      <c r="F2815" s="7" t="s">
        <v>315</v>
      </c>
      <c r="G2815" s="5"/>
      <c r="H2815" s="7" t="s">
        <v>47</v>
      </c>
      <c r="I2815" s="7" t="s">
        <v>48</v>
      </c>
      <c r="J2815" s="7" t="s">
        <v>49</v>
      </c>
      <c r="K2815" s="5"/>
      <c r="L2815" s="50"/>
      <c r="M2815" s="50"/>
      <c r="N2815" s="50"/>
      <c r="O2815" s="50"/>
      <c r="P2815" s="50"/>
      <c r="Q2815" s="5"/>
      <c r="R2815" s="65"/>
      <c r="AN2815" s="63" t="s">
        <v>6046</v>
      </c>
      <c r="AZ2815" s="37" t="str">
        <f>IFERROR(IF(COUNTA(H2815,I2815,J2815)=3,DATE(J2815,MATCH(I2815,{"Jan";"Feb";"Mar";"Apr";"May";"Jun";"Jul";"Aug";"Sep";"Oct";"Nov";"Dec"},0),H2815),""),"")</f>
        <v/>
      </c>
      <c r="CB2815" s="65"/>
    </row>
    <row r="2816" spans="1:80" x14ac:dyDescent="0.25">
      <c r="A2816" s="50"/>
      <c r="B2816" s="39" t="str">
        <f xml:space="preserve"> C2734&amp;" Non-Target Lesion (NT3)"</f>
        <v>V18 Non-Target Lesion (NT3)</v>
      </c>
      <c r="C2816" s="74"/>
      <c r="D2816" s="75"/>
      <c r="E2816" s="5"/>
      <c r="F2816" s="17"/>
      <c r="G2816" s="5"/>
      <c r="H2816" s="32"/>
      <c r="I2816" s="32"/>
      <c r="J2816" s="32"/>
      <c r="K2816" s="5"/>
      <c r="L2816" s="50"/>
      <c r="M2816" s="50"/>
      <c r="N2816" s="50"/>
      <c r="O2816" s="50"/>
      <c r="P2816" s="50"/>
      <c r="Q2816" s="5"/>
      <c r="R2816" s="65"/>
      <c r="AN2816" s="63" t="s">
        <v>6047</v>
      </c>
      <c r="AZ2816" s="37" t="str">
        <f>IFERROR(IF(COUNTA(H2816,I2816,J2816)=3,DATE(J2816,MATCH(I2816,{"Jan";"Feb";"Mar";"Apr";"May";"Jun";"Jul";"Aug";"Sep";"Oct";"Nov";"Dec"},0),H2816),""),"")</f>
        <v/>
      </c>
      <c r="CB2816" s="65"/>
    </row>
    <row r="2817" spans="1:80" x14ac:dyDescent="0.25">
      <c r="A2817" s="50"/>
      <c r="B2817" s="8" t="s">
        <v>2876</v>
      </c>
      <c r="C2817" s="8" t="s">
        <v>2877</v>
      </c>
      <c r="D2817" s="8"/>
      <c r="E2817" s="9"/>
      <c r="F2817" s="8" t="s">
        <v>2878</v>
      </c>
      <c r="G2817" s="9"/>
      <c r="H2817" s="8" t="s">
        <v>2879</v>
      </c>
      <c r="I2817" s="8" t="s">
        <v>2880</v>
      </c>
      <c r="J2817" s="8" t="s">
        <v>2881</v>
      </c>
      <c r="K2817" s="5"/>
      <c r="L2817" s="50"/>
      <c r="M2817" s="50"/>
      <c r="N2817" s="50"/>
      <c r="O2817" s="50"/>
      <c r="P2817" s="50"/>
      <c r="Q2817" s="5"/>
      <c r="R2817" s="65"/>
      <c r="AN2817" s="63" t="s">
        <v>6048</v>
      </c>
      <c r="AZ2817" s="37" t="str">
        <f>IFERROR(IF(COUNTA(H2817,I2817,J2817)=3,DATE(J2817,MATCH(I2817,{"Jan";"Feb";"Mar";"Apr";"May";"Jun";"Jul";"Aug";"Sep";"Oct";"Nov";"Dec"},0),H2817),""),"")</f>
        <v/>
      </c>
      <c r="CB2817" s="65"/>
    </row>
    <row r="2818" spans="1:80" x14ac:dyDescent="0.25">
      <c r="A2818" s="50"/>
      <c r="B2818" s="76" t="str">
        <f ca="1">BA2818&amp;BB2818&amp;BC2818&amp;BD2818&amp;BE2818&amp;BF2818&amp;BG2818&amp;BH2818&amp;BI2818&amp;BJ2818&amp;BK2818&amp;BL2818&amp;BM2818</f>
        <v/>
      </c>
      <c r="C2818" s="77"/>
      <c r="D2818" s="77"/>
      <c r="E2818" s="77"/>
      <c r="F2818" s="77"/>
      <c r="G2818" s="77"/>
      <c r="H2818" s="77"/>
      <c r="I2818" s="77"/>
      <c r="J2818" s="77"/>
      <c r="K2818" s="77"/>
      <c r="L2818" s="77"/>
      <c r="M2818" s="77"/>
      <c r="N2818" s="77"/>
      <c r="O2818" s="77"/>
      <c r="P2818" s="77"/>
      <c r="Q2818" s="5"/>
      <c r="R2818" s="65"/>
      <c r="AN2818" s="63" t="s">
        <v>6049</v>
      </c>
      <c r="AZ2818" s="37" t="str">
        <f>IFERROR(IF(COUNTA(H2818,I2818,J2818)=3,DATE(J2818,MATCH(I2818,{"Jan";"Feb";"Mar";"Apr";"May";"Jun";"Jul";"Aug";"Sep";"Oct";"Nov";"Dec"},0),H2818),""),"")</f>
        <v/>
      </c>
      <c r="BA2818" s="37" t="str">
        <f>IF(AND(C2737="",H2816="",C2816&lt;&gt;""),"Please enter a complete visit or assessment date.  ","")</f>
        <v/>
      </c>
      <c r="BB2818" s="37" t="str">
        <f>IF(C2816="","",IF(AND(COUNTA(C2737,D2737,E2737)&gt;1,COUNTA(C2737,D2737,E2737)&lt;3),"Please enter a complete visit date.  ",IF(COUNTA(C2737,D2737,E2737)=0,"",IF(COUNTIF(AN$2:AN$7306,C2737&amp;D2737&amp;E2737)&gt;0,"","Enter a valid visit date.  "))))</f>
        <v/>
      </c>
      <c r="BC2818" s="37" t="str">
        <f>IF(AND(COUNTA(H2816,I2816,J2816)&gt;1,COUNTA(H2816,I2816,J2816)&lt;3),"Please enter a complete assessment date.  ",IF(COUNTA(H2816,I2816,J2816)=0,"",IF(COUNTIF(AN$2:AN$7306,H2816&amp;I2816&amp;J2816)&gt;0,"","Enter a valid assessment date.  ")))</f>
        <v/>
      </c>
      <c r="BD2818" s="37" t="str">
        <f t="shared" ref="BD2818" si="1373">IF(AND(C2816="",H2816&amp;I2816&amp;H2816&amp;J2816&lt;&gt;""),"Information on this lesion exists, but no evaluation result is entered.  ","")</f>
        <v/>
      </c>
      <c r="BE2818" s="37" t="str">
        <f ca="1">IF(C2816="","",IF(AZ2737="","",IF(AZ2737&gt;NOW(),"Visit date is in the future.  ","")))</f>
        <v/>
      </c>
      <c r="BF2818" s="37" t="str">
        <f t="shared" ref="BF2818" ca="1" si="1374">IF(AZ2816&lt;&gt;"",IF(AZ2816&gt;NOW(),"Assessment date is in the future.  ",""),"")</f>
        <v/>
      </c>
      <c r="BG2818" s="37" t="str">
        <f t="shared" ref="BG2818" si="1375">IF(AND(C2816&lt;&gt;"",F2816&lt;&gt;""),"The result cannot be provided if indicated as Not Done.  ","")</f>
        <v/>
      </c>
      <c r="BH2818" s="37" t="str">
        <f>IF(AZ2737="","",IF(AZ2737&lt;=AZ2731,"Visit date is not after visit or assessment dates in the prior visit.  ",""))</f>
        <v/>
      </c>
      <c r="BI2818" s="37" t="str">
        <f>IF(AZ2816&lt;&gt;"",IF(AZ2816&lt;=AZ2731,"Assessment date is not after visit or assessment dates in the prior visit.  ",""),"")</f>
        <v/>
      </c>
      <c r="BJ2818" s="37" t="str">
        <f>IF(AND(C2734="",OR(C2816&lt;&gt;"",F2816&lt;&gt;"")),"The Visit ID is missing.  ","")</f>
        <v/>
      </c>
      <c r="BK2818" s="37" t="str">
        <f>IF(AND(OR(C2816&lt;&gt;"",F2816&lt;&gt;""),C$94=""),"No V0 lesion information exists for this same lesion (if you are adding a NEW lesion, go to New Lesion section).  ","")</f>
        <v/>
      </c>
      <c r="BM2818" s="37" t="str">
        <f>IF(AND(C2816&lt;&gt;"",COUNTIF(AJ$2:AJ$21,C2734)&gt;1),"Visit ID already used.  ","")</f>
        <v/>
      </c>
      <c r="CA2818" s="37" t="e">
        <f ca="1">IF(BA2818&amp;BB2818&amp;BC2818&amp;BD2818&amp;BE2818&amp;BF2818&amp;BG2818&amp;BH2818&amp;BI2818&amp;BJ2818&amp;BK2818&amp;BL2818&amp;BM2818&amp;BN2818&amp;BO2818&amp;BP2818&amp;BQ2818&amp;BR2818&amp;BS2818&amp;BT2818&amp;BU2818&amp;#REF!&amp;BW2818&amp;BX2818&amp;BY2818&amp;BZ2818&lt;&gt;"","V18Issue","V18Clean")</f>
        <v>#REF!</v>
      </c>
      <c r="CB2818" s="65"/>
    </row>
    <row r="2819" spans="1:80" x14ac:dyDescent="0.25">
      <c r="A2819" s="50"/>
      <c r="B2819" s="77"/>
      <c r="C2819" s="77"/>
      <c r="D2819" s="77"/>
      <c r="E2819" s="77"/>
      <c r="F2819" s="77"/>
      <c r="G2819" s="77"/>
      <c r="H2819" s="77"/>
      <c r="I2819" s="77"/>
      <c r="J2819" s="77"/>
      <c r="K2819" s="77"/>
      <c r="L2819" s="77"/>
      <c r="M2819" s="77"/>
      <c r="N2819" s="77"/>
      <c r="O2819" s="77"/>
      <c r="P2819" s="77"/>
      <c r="Q2819" s="5"/>
      <c r="R2819" s="65"/>
      <c r="AN2819" s="63" t="s">
        <v>6050</v>
      </c>
      <c r="AZ2819" s="37" t="str">
        <f>IFERROR(IF(COUNTA(H2819,I2819,J2819)=3,DATE(J2819,MATCH(I2819,{"Jan";"Feb";"Mar";"Apr";"May";"Jun";"Jul";"Aug";"Sep";"Oct";"Nov";"Dec"},0),H2819),""),"")</f>
        <v/>
      </c>
      <c r="CB2819" s="65"/>
    </row>
    <row r="2820" spans="1:80" x14ac:dyDescent="0.25">
      <c r="A2820" s="50"/>
      <c r="B2820" s="50"/>
      <c r="C2820" s="50"/>
      <c r="D2820" s="50"/>
      <c r="E2820" s="50"/>
      <c r="F2820" s="50"/>
      <c r="G2820" s="50"/>
      <c r="H2820" s="12"/>
      <c r="I2820" s="5"/>
      <c r="J2820" s="5"/>
      <c r="K2820" s="5"/>
      <c r="L2820" s="50"/>
      <c r="M2820" s="50"/>
      <c r="N2820" s="50"/>
      <c r="O2820" s="50"/>
      <c r="P2820" s="50"/>
      <c r="Q2820" s="5"/>
      <c r="R2820" s="65"/>
      <c r="AN2820" s="63" t="s">
        <v>6051</v>
      </c>
      <c r="AZ2820" s="37" t="str">
        <f>IFERROR(IF(COUNTA(H2820,I2820,J2820)=3,DATE(J2820,MATCH(I2820,{"Jan";"Feb";"Mar";"Apr";"May";"Jun";"Jul";"Aug";"Sep";"Oct";"Nov";"Dec"},0),H2820),""),"")</f>
        <v/>
      </c>
      <c r="CB2820" s="65"/>
    </row>
    <row r="2821" spans="1:80" x14ac:dyDescent="0.25">
      <c r="A2821" s="50"/>
      <c r="B2821" s="50"/>
      <c r="C2821" s="50"/>
      <c r="D2821" s="50"/>
      <c r="E2821" s="50"/>
      <c r="F2821" s="50"/>
      <c r="G2821" s="50"/>
      <c r="H2821" s="12" t="s">
        <v>92</v>
      </c>
      <c r="I2821" s="5"/>
      <c r="J2821" s="5"/>
      <c r="K2821" s="5"/>
      <c r="L2821" s="50"/>
      <c r="M2821" s="50"/>
      <c r="N2821" s="50"/>
      <c r="O2821" s="50"/>
      <c r="P2821" s="50"/>
      <c r="Q2821" s="5"/>
      <c r="R2821" s="65"/>
      <c r="AN2821" s="63" t="s">
        <v>6052</v>
      </c>
      <c r="AZ2821" s="37" t="str">
        <f>IFERROR(IF(COUNTA(H2821,I2821,J2821)=3,DATE(J2821,MATCH(I2821,{"Jan";"Feb";"Mar";"Apr";"May";"Jun";"Jul";"Aug";"Sep";"Oct";"Nov";"Dec"},0),H2821),""),"")</f>
        <v/>
      </c>
      <c r="CB2821" s="65"/>
    </row>
    <row r="2822" spans="1:80" x14ac:dyDescent="0.25">
      <c r="A2822" s="50"/>
      <c r="B2822" s="5"/>
      <c r="C2822" s="7" t="s">
        <v>186</v>
      </c>
      <c r="D2822" s="7"/>
      <c r="E2822" s="7"/>
      <c r="F2822" s="7" t="s">
        <v>315</v>
      </c>
      <c r="G2822" s="5"/>
      <c r="H2822" s="7" t="s">
        <v>47</v>
      </c>
      <c r="I2822" s="7" t="s">
        <v>48</v>
      </c>
      <c r="J2822" s="7" t="s">
        <v>49</v>
      </c>
      <c r="K2822" s="5"/>
      <c r="L2822" s="50"/>
      <c r="M2822" s="50"/>
      <c r="N2822" s="50"/>
      <c r="O2822" s="50"/>
      <c r="P2822" s="50"/>
      <c r="Q2822" s="5"/>
      <c r="R2822" s="65"/>
      <c r="AN2822" s="63" t="s">
        <v>6053</v>
      </c>
      <c r="AZ2822" s="37" t="str">
        <f>IFERROR(IF(COUNTA(H2822,I2822,J2822)=3,DATE(J2822,MATCH(I2822,{"Jan";"Feb";"Mar";"Apr";"May";"Jun";"Jul";"Aug";"Sep";"Oct";"Nov";"Dec"},0),H2822),""),"")</f>
        <v/>
      </c>
      <c r="CB2822" s="65"/>
    </row>
    <row r="2823" spans="1:80" x14ac:dyDescent="0.25">
      <c r="A2823" s="50"/>
      <c r="B2823" s="39" t="str">
        <f xml:space="preserve"> C2734&amp;" Non-Target Lesion (NT4)"</f>
        <v>V18 Non-Target Lesion (NT4)</v>
      </c>
      <c r="C2823" s="74"/>
      <c r="D2823" s="75"/>
      <c r="E2823" s="5"/>
      <c r="F2823" s="17"/>
      <c r="G2823" s="5"/>
      <c r="H2823" s="32"/>
      <c r="I2823" s="32"/>
      <c r="J2823" s="32"/>
      <c r="K2823" s="5"/>
      <c r="L2823" s="50"/>
      <c r="M2823" s="50"/>
      <c r="N2823" s="50"/>
      <c r="O2823" s="50"/>
      <c r="P2823" s="50"/>
      <c r="Q2823" s="5"/>
      <c r="R2823" s="65"/>
      <c r="AN2823" s="63" t="s">
        <v>6054</v>
      </c>
      <c r="AZ2823" s="37" t="str">
        <f>IFERROR(IF(COUNTA(H2823,I2823,J2823)=3,DATE(J2823,MATCH(I2823,{"Jan";"Feb";"Mar";"Apr";"May";"Jun";"Jul";"Aug";"Sep";"Oct";"Nov";"Dec"},0),H2823),""),"")</f>
        <v/>
      </c>
      <c r="CB2823" s="65"/>
    </row>
    <row r="2824" spans="1:80" x14ac:dyDescent="0.25">
      <c r="A2824" s="50"/>
      <c r="B2824" s="8" t="s">
        <v>2882</v>
      </c>
      <c r="C2824" s="8" t="s">
        <v>2883</v>
      </c>
      <c r="D2824" s="8"/>
      <c r="E2824" s="9"/>
      <c r="F2824" s="8" t="s">
        <v>2884</v>
      </c>
      <c r="G2824" s="9"/>
      <c r="H2824" s="8" t="s">
        <v>2885</v>
      </c>
      <c r="I2824" s="8" t="s">
        <v>2886</v>
      </c>
      <c r="J2824" s="8" t="s">
        <v>2887</v>
      </c>
      <c r="K2824" s="5"/>
      <c r="L2824" s="50"/>
      <c r="M2824" s="50"/>
      <c r="N2824" s="50"/>
      <c r="O2824" s="50"/>
      <c r="P2824" s="50"/>
      <c r="Q2824" s="5"/>
      <c r="R2824" s="65"/>
      <c r="AN2824" s="63" t="s">
        <v>6055</v>
      </c>
      <c r="AZ2824" s="37" t="str">
        <f>IFERROR(IF(COUNTA(H2824,I2824,J2824)=3,DATE(J2824,MATCH(I2824,{"Jan";"Feb";"Mar";"Apr";"May";"Jun";"Jul";"Aug";"Sep";"Oct";"Nov";"Dec"},0),H2824),""),"")</f>
        <v/>
      </c>
      <c r="CB2824" s="65"/>
    </row>
    <row r="2825" spans="1:80" x14ac:dyDescent="0.25">
      <c r="A2825" s="50"/>
      <c r="B2825" s="76" t="str">
        <f ca="1">BA2825&amp;BB2825&amp;BC2825&amp;BD2825&amp;BE2825&amp;BF2825&amp;BG2825&amp;BH2825&amp;BI2825&amp;BJ2825&amp;BK2825&amp;BL2825&amp;BM2825</f>
        <v/>
      </c>
      <c r="C2825" s="77"/>
      <c r="D2825" s="77"/>
      <c r="E2825" s="77"/>
      <c r="F2825" s="77"/>
      <c r="G2825" s="77"/>
      <c r="H2825" s="77"/>
      <c r="I2825" s="77"/>
      <c r="J2825" s="77"/>
      <c r="K2825" s="77"/>
      <c r="L2825" s="77"/>
      <c r="M2825" s="77"/>
      <c r="N2825" s="77"/>
      <c r="O2825" s="77"/>
      <c r="P2825" s="77"/>
      <c r="Q2825" s="5"/>
      <c r="R2825" s="65"/>
      <c r="AN2825" s="63" t="s">
        <v>6056</v>
      </c>
      <c r="AZ2825" s="37" t="str">
        <f>IFERROR(IF(COUNTA(H2825,I2825,J2825)=3,DATE(J2825,MATCH(I2825,{"Jan";"Feb";"Mar";"Apr";"May";"Jun";"Jul";"Aug";"Sep";"Oct";"Nov";"Dec"},0),H2825),""),"")</f>
        <v/>
      </c>
      <c r="BA2825" s="37" t="str">
        <f>IF(AND(C2737="",H2823="",C2823&lt;&gt;""),"Please enter a complete visit or assessment date.  ","")</f>
        <v/>
      </c>
      <c r="BB2825" s="37" t="str">
        <f>IF(C2823="","",IF(AND(COUNTA(C2737,D2737,E2737)&gt;1,COUNTA(C2737,D2737,E2737)&lt;3),"Please enter a complete visit date.  ",IF(COUNTA(C2737,D2737,E2737)=0,"",IF(COUNTIF(AN$2:AN$7306,C2737&amp;D2737&amp;E2737)&gt;0,"","Enter a valid visit date.  "))))</f>
        <v/>
      </c>
      <c r="BC2825" s="37" t="str">
        <f>IF(AND(COUNTA(H2823,I2823,J2823)&gt;1,COUNTA(H2823,I2823,J2823)&lt;3),"Please enter a complete assessment date.  ",IF(COUNTA(H2823,I2823,J2823)=0,"",IF(COUNTIF(AN$2:AN$7306,H2823&amp;I2823&amp;J2823)&gt;0,"","Enter a valid assessment date.  ")))</f>
        <v/>
      </c>
      <c r="BD2825" s="37" t="str">
        <f t="shared" ref="BD2825" si="1376">IF(AND(C2823="",H2823&amp;I2823&amp;H2823&amp;J2823&lt;&gt;""),"Information on this lesion exists, but no evaluation result is entered.  ","")</f>
        <v/>
      </c>
      <c r="BE2825" s="37" t="str">
        <f ca="1">IF(C2823="","",IF(AZ2737="","",IF(AZ2737&gt;NOW(),"Visit date is in the future.  ","")))</f>
        <v/>
      </c>
      <c r="BF2825" s="37" t="str">
        <f t="shared" ref="BF2825" ca="1" si="1377">IF(AZ2823&lt;&gt;"",IF(AZ2823&gt;NOW(),"Assessment date is in the future.  ",""),"")</f>
        <v/>
      </c>
      <c r="BG2825" s="37" t="str">
        <f t="shared" ref="BG2825" si="1378">IF(AND(C2823&lt;&gt;"",F2823&lt;&gt;""),"The result cannot be provided if indicated as Not Done.  ","")</f>
        <v/>
      </c>
      <c r="BH2825" s="37" t="str">
        <f>IF(AZ2737="","",IF(AZ2737&lt;=AZ2731,"Visit date is not after visit or assessment dates in the prior visit.  ",""))</f>
        <v/>
      </c>
      <c r="BI2825" s="37" t="str">
        <f>IF(AZ2823&lt;&gt;"",IF(AZ2823&lt;=AZ2731,"Assessment date is not after visit or assessment dates in the prior visit.  ",""),"")</f>
        <v/>
      </c>
      <c r="BJ2825" s="37" t="str">
        <f>IF(AND(C2734="",OR(C2823&lt;&gt;"",F2823&lt;&gt;"")),"The Visit ID is missing.  ","")</f>
        <v/>
      </c>
      <c r="BK2825" s="37" t="str">
        <f>IF(AND(OR(C2823&lt;&gt;"",F2823&lt;&gt;""),C$101=""),"No V0 lesion information exists for this same lesion (if you are adding a NEW lesion, go to New Lesion section).  ","")</f>
        <v/>
      </c>
      <c r="BM2825" s="37" t="str">
        <f>IF(AND(C2823&lt;&gt;"",COUNTIF(AJ$2:AJ$21,C2734)&gt;1),"Visit ID already used.  ","")</f>
        <v/>
      </c>
      <c r="CA2825" s="37" t="e">
        <f ca="1">IF(BA2825&amp;BB2825&amp;BC2825&amp;BD2825&amp;BE2825&amp;BF2825&amp;BG2825&amp;BH2825&amp;BI2825&amp;BJ2825&amp;BK2825&amp;BL2825&amp;BM2825&amp;BN2825&amp;BO2825&amp;BP2825&amp;BQ2825&amp;BR2825&amp;BS2825&amp;BT2825&amp;BU2825&amp;#REF!&amp;BW2825&amp;BX2825&amp;BY2825&amp;BZ2825&lt;&gt;"","V18Issue","V18Clean")</f>
        <v>#REF!</v>
      </c>
      <c r="CB2825" s="65"/>
    </row>
    <row r="2826" spans="1:80" x14ac:dyDescent="0.25">
      <c r="A2826" s="50"/>
      <c r="B2826" s="77"/>
      <c r="C2826" s="77"/>
      <c r="D2826" s="77"/>
      <c r="E2826" s="77"/>
      <c r="F2826" s="77"/>
      <c r="G2826" s="77"/>
      <c r="H2826" s="77"/>
      <c r="I2826" s="77"/>
      <c r="J2826" s="77"/>
      <c r="K2826" s="77"/>
      <c r="L2826" s="77"/>
      <c r="M2826" s="77"/>
      <c r="N2826" s="77"/>
      <c r="O2826" s="77"/>
      <c r="P2826" s="77"/>
      <c r="Q2826" s="5"/>
      <c r="R2826" s="65"/>
      <c r="AN2826" s="63" t="s">
        <v>6057</v>
      </c>
      <c r="AZ2826" s="37" t="str">
        <f>IFERROR(IF(COUNTA(H2826,I2826,J2826)=3,DATE(J2826,MATCH(I2826,{"Jan";"Feb";"Mar";"Apr";"May";"Jun";"Jul";"Aug";"Sep";"Oct";"Nov";"Dec"},0),H2826),""),"")</f>
        <v/>
      </c>
      <c r="CB2826" s="65"/>
    </row>
    <row r="2827" spans="1:80" x14ac:dyDescent="0.25">
      <c r="A2827" s="50"/>
      <c r="B2827" s="50"/>
      <c r="C2827" s="50"/>
      <c r="D2827" s="50"/>
      <c r="E2827" s="50"/>
      <c r="F2827" s="50"/>
      <c r="G2827" s="50"/>
      <c r="H2827" s="12"/>
      <c r="I2827" s="5"/>
      <c r="J2827" s="5"/>
      <c r="K2827" s="5"/>
      <c r="L2827" s="50"/>
      <c r="M2827" s="50"/>
      <c r="N2827" s="50"/>
      <c r="O2827" s="50"/>
      <c r="P2827" s="50"/>
      <c r="Q2827" s="5"/>
      <c r="R2827" s="65"/>
      <c r="AN2827" s="63" t="s">
        <v>6058</v>
      </c>
      <c r="AZ2827" s="37" t="str">
        <f>IFERROR(IF(COUNTA(H2827,I2827,J2827)=3,DATE(J2827,MATCH(I2827,{"Jan";"Feb";"Mar";"Apr";"May";"Jun";"Jul";"Aug";"Sep";"Oct";"Nov";"Dec"},0),H2827),""),"")</f>
        <v/>
      </c>
      <c r="CB2827" s="65"/>
    </row>
    <row r="2828" spans="1:80" x14ac:dyDescent="0.25">
      <c r="A2828" s="50"/>
      <c r="B2828" s="50"/>
      <c r="C2828" s="50"/>
      <c r="D2828" s="50"/>
      <c r="E2828" s="50"/>
      <c r="F2828" s="50"/>
      <c r="G2828" s="50"/>
      <c r="H2828" s="12" t="s">
        <v>92</v>
      </c>
      <c r="I2828" s="5"/>
      <c r="J2828" s="5"/>
      <c r="K2828" s="5"/>
      <c r="L2828" s="50"/>
      <c r="M2828" s="50"/>
      <c r="N2828" s="50"/>
      <c r="O2828" s="50"/>
      <c r="P2828" s="50"/>
      <c r="Q2828" s="5"/>
      <c r="R2828" s="65"/>
      <c r="AN2828" s="63" t="s">
        <v>6059</v>
      </c>
      <c r="AZ2828" s="37" t="str">
        <f>IFERROR(IF(COUNTA(H2828,I2828,J2828)=3,DATE(J2828,MATCH(I2828,{"Jan";"Feb";"Mar";"Apr";"May";"Jun";"Jul";"Aug";"Sep";"Oct";"Nov";"Dec"},0),H2828),""),"")</f>
        <v/>
      </c>
      <c r="CB2828" s="65"/>
    </row>
    <row r="2829" spans="1:80" x14ac:dyDescent="0.25">
      <c r="A2829" s="50"/>
      <c r="B2829" s="5"/>
      <c r="C2829" s="7" t="s">
        <v>186</v>
      </c>
      <c r="D2829" s="7"/>
      <c r="E2829" s="7"/>
      <c r="F2829" s="7" t="s">
        <v>315</v>
      </c>
      <c r="G2829" s="5"/>
      <c r="H2829" s="7" t="s">
        <v>47</v>
      </c>
      <c r="I2829" s="7" t="s">
        <v>48</v>
      </c>
      <c r="J2829" s="7" t="s">
        <v>49</v>
      </c>
      <c r="K2829" s="5"/>
      <c r="L2829" s="50"/>
      <c r="M2829" s="50"/>
      <c r="N2829" s="50"/>
      <c r="O2829" s="50"/>
      <c r="P2829" s="50"/>
      <c r="Q2829" s="5"/>
      <c r="R2829" s="65"/>
      <c r="AN2829" s="63" t="s">
        <v>6060</v>
      </c>
      <c r="AZ2829" s="37" t="str">
        <f>IFERROR(IF(COUNTA(H2829,I2829,J2829)=3,DATE(J2829,MATCH(I2829,{"Jan";"Feb";"Mar";"Apr";"May";"Jun";"Jul";"Aug";"Sep";"Oct";"Nov";"Dec"},0),H2829),""),"")</f>
        <v/>
      </c>
      <c r="CB2829" s="65"/>
    </row>
    <row r="2830" spans="1:80" x14ac:dyDescent="0.25">
      <c r="A2830" s="50"/>
      <c r="B2830" s="39" t="str">
        <f xml:space="preserve"> C2734&amp;" Non-Target Lesion (NT5)"</f>
        <v>V18 Non-Target Lesion (NT5)</v>
      </c>
      <c r="C2830" s="74"/>
      <c r="D2830" s="75"/>
      <c r="E2830" s="5"/>
      <c r="F2830" s="17"/>
      <c r="G2830" s="5"/>
      <c r="H2830" s="32"/>
      <c r="I2830" s="32"/>
      <c r="J2830" s="32"/>
      <c r="K2830" s="5"/>
      <c r="L2830" s="50"/>
      <c r="M2830" s="50"/>
      <c r="N2830" s="50"/>
      <c r="O2830" s="50"/>
      <c r="P2830" s="50"/>
      <c r="Q2830" s="5"/>
      <c r="R2830" s="65"/>
      <c r="AN2830" s="63" t="s">
        <v>6061</v>
      </c>
      <c r="AZ2830" s="37" t="str">
        <f>IFERROR(IF(COUNTA(H2830,I2830,J2830)=3,DATE(J2830,MATCH(I2830,{"Jan";"Feb";"Mar";"Apr";"May";"Jun";"Jul";"Aug";"Sep";"Oct";"Nov";"Dec"},0),H2830),""),"")</f>
        <v/>
      </c>
      <c r="CB2830" s="65"/>
    </row>
    <row r="2831" spans="1:80" x14ac:dyDescent="0.25">
      <c r="A2831" s="50"/>
      <c r="B2831" s="8" t="s">
        <v>2888</v>
      </c>
      <c r="C2831" s="8" t="s">
        <v>2889</v>
      </c>
      <c r="D2831" s="8"/>
      <c r="E2831" s="9"/>
      <c r="F2831" s="8" t="s">
        <v>2890</v>
      </c>
      <c r="G2831" s="9"/>
      <c r="H2831" s="8" t="s">
        <v>2891</v>
      </c>
      <c r="I2831" s="8" t="s">
        <v>2892</v>
      </c>
      <c r="J2831" s="8" t="s">
        <v>2893</v>
      </c>
      <c r="K2831" s="5"/>
      <c r="L2831" s="50"/>
      <c r="M2831" s="50"/>
      <c r="N2831" s="50"/>
      <c r="O2831" s="50"/>
      <c r="P2831" s="50"/>
      <c r="Q2831" s="5"/>
      <c r="R2831" s="65"/>
      <c r="AN2831" s="63" t="s">
        <v>6062</v>
      </c>
      <c r="AZ2831" s="37" t="str">
        <f>IFERROR(IF(COUNTA(H2831,I2831,J2831)=3,DATE(J2831,MATCH(I2831,{"Jan";"Feb";"Mar";"Apr";"May";"Jun";"Jul";"Aug";"Sep";"Oct";"Nov";"Dec"},0),H2831),""),"")</f>
        <v/>
      </c>
      <c r="CB2831" s="65"/>
    </row>
    <row r="2832" spans="1:80" x14ac:dyDescent="0.25">
      <c r="A2832" s="50"/>
      <c r="B2832" s="76" t="str">
        <f ca="1">BA2832&amp;BB2832&amp;BC2832&amp;BD2832&amp;BE2832&amp;BF2832&amp;BG2832&amp;BH2832&amp;BI2832&amp;BJ2832&amp;BK2832&amp;BL2832&amp;BM2832</f>
        <v/>
      </c>
      <c r="C2832" s="77"/>
      <c r="D2832" s="77"/>
      <c r="E2832" s="77"/>
      <c r="F2832" s="77"/>
      <c r="G2832" s="77"/>
      <c r="H2832" s="77"/>
      <c r="I2832" s="77"/>
      <c r="J2832" s="77"/>
      <c r="K2832" s="77"/>
      <c r="L2832" s="77"/>
      <c r="M2832" s="77"/>
      <c r="N2832" s="77"/>
      <c r="O2832" s="77"/>
      <c r="P2832" s="77"/>
      <c r="Q2832" s="5"/>
      <c r="R2832" s="65"/>
      <c r="AN2832" s="63" t="s">
        <v>6063</v>
      </c>
      <c r="AZ2832" s="37" t="str">
        <f>IFERROR(IF(COUNTA(H2832,I2832,J2832)=3,DATE(J2832,MATCH(I2832,{"Jan";"Feb";"Mar";"Apr";"May";"Jun";"Jul";"Aug";"Sep";"Oct";"Nov";"Dec"},0),H2832),""),"")</f>
        <v/>
      </c>
      <c r="BA2832" s="37" t="str">
        <f>IF(AND(C2737="",H2830="",C2830&lt;&gt;""),"Please enter a complete visit or assessment date.  ","")</f>
        <v/>
      </c>
      <c r="BB2832" s="37" t="str">
        <f>IF(C2830="","",IF(AND(COUNTA(C2737,D2737,E2737)&gt;1,COUNTA(C2737,D2737,E2737)&lt;3),"Please enter a complete visit date.  ",IF(COUNTA(C2737,D2737,E2737)=0,"",IF(COUNTIF(AN$2:AN$7306,C2737&amp;D2737&amp;E2737)&gt;0,"","Enter a valid visit date.  "))))</f>
        <v/>
      </c>
      <c r="BC2832" s="37" t="str">
        <f>IF(AND(COUNTA(H2830,I2830,J2830)&gt;1,COUNTA(H2830,I2830,J2830)&lt;3),"Please enter a complete assessment date.  ",IF(COUNTA(H2830,I2830,J2830)=0,"",IF(COUNTIF(AN$2:AN$7306,H2830&amp;I2830&amp;J2830)&gt;0,"","Enter a valid assessment date.  ")))</f>
        <v/>
      </c>
      <c r="BD2832" s="37" t="str">
        <f t="shared" ref="BD2832" si="1379">IF(AND(C2830="",H2830&amp;I2830&amp;H2830&amp;J2830&lt;&gt;""),"Information on this lesion exists, but no evaluation result is entered.  ","")</f>
        <v/>
      </c>
      <c r="BE2832" s="37" t="str">
        <f ca="1">IF(C2830="","",IF(AZ2737="","",IF(AZ2737&gt;NOW(),"Visit date is in the future.  ","")))</f>
        <v/>
      </c>
      <c r="BF2832" s="37" t="str">
        <f t="shared" ref="BF2832" ca="1" si="1380">IF(AZ2830&lt;&gt;"",IF(AZ2830&gt;NOW(),"Assessment date is in the future.  ",""),"")</f>
        <v/>
      </c>
      <c r="BG2832" s="37" t="str">
        <f t="shared" ref="BG2832" si="1381">IF(AND(C2830&lt;&gt;"",F2830&lt;&gt;""),"The result cannot be provided if indicated as Not Done.  ","")</f>
        <v/>
      </c>
      <c r="BH2832" s="37" t="str">
        <f>IF(AZ2737="","",IF(AZ2737&lt;=AZ2731,"Visit date is not after visit or assessment dates in the prior visit.  ",""))</f>
        <v/>
      </c>
      <c r="BI2832" s="37" t="str">
        <f>IF(AZ2830&lt;&gt;"",IF(AZ2830&lt;=AZ2731,"Assessment date is not after visit or assessment dates in the prior visit.  ",""),"")</f>
        <v/>
      </c>
      <c r="BJ2832" s="37" t="str">
        <f>IF(AND(C2734="",OR(C2830&lt;&gt;"",F2830&lt;&gt;"")),"The Visit ID is missing.  ","")</f>
        <v/>
      </c>
      <c r="BK2832" s="37" t="str">
        <f>IF(AND(OR(C2830&lt;&gt;"",F2830&lt;&gt;""),C$108=""),"No V0 lesion information exists for this same lesion (if you are adding a NEW lesion, go to New Lesion section).  ","")</f>
        <v/>
      </c>
      <c r="BM2832" s="37" t="str">
        <f>IF(AND(C2830&lt;&gt;"",COUNTIF(AJ$2:AJ$21,C2734)&gt;1),"Visit ID already used.  ","")</f>
        <v/>
      </c>
      <c r="CA2832" s="37" t="e">
        <f ca="1">IF(BA2832&amp;BB2832&amp;BC2832&amp;BD2832&amp;BE2832&amp;BF2832&amp;BG2832&amp;BH2832&amp;BI2832&amp;BJ2832&amp;BK2832&amp;BL2832&amp;BM2832&amp;BN2832&amp;BO2832&amp;BP2832&amp;BQ2832&amp;BR2832&amp;BS2832&amp;BT2832&amp;BU2832&amp;#REF!&amp;BW2832&amp;BX2832&amp;BY2832&amp;BZ2832&lt;&gt;"","V18Issue","V18Clean")</f>
        <v>#REF!</v>
      </c>
      <c r="CB2832" s="65"/>
    </row>
    <row r="2833" spans="1:80" x14ac:dyDescent="0.25">
      <c r="A2833" s="50"/>
      <c r="B2833" s="77"/>
      <c r="C2833" s="77"/>
      <c r="D2833" s="77"/>
      <c r="E2833" s="77"/>
      <c r="F2833" s="77"/>
      <c r="G2833" s="77"/>
      <c r="H2833" s="77"/>
      <c r="I2833" s="77"/>
      <c r="J2833" s="77"/>
      <c r="K2833" s="77"/>
      <c r="L2833" s="77"/>
      <c r="M2833" s="77"/>
      <c r="N2833" s="77"/>
      <c r="O2833" s="77"/>
      <c r="P2833" s="77"/>
      <c r="Q2833" s="5"/>
      <c r="R2833" s="65"/>
      <c r="AN2833" s="63" t="s">
        <v>6064</v>
      </c>
      <c r="AZ2833" s="37" t="str">
        <f>IFERROR(IF(COUNTA(H2833,I2833,J2833)=3,DATE(J2833,MATCH(I2833,{"Jan";"Feb";"Mar";"Apr";"May";"Jun";"Jul";"Aug";"Sep";"Oct";"Nov";"Dec"},0),H2833),""),"")</f>
        <v/>
      </c>
      <c r="CB2833" s="65"/>
    </row>
    <row r="2834" spans="1:80" x14ac:dyDescent="0.25">
      <c r="A2834" s="50"/>
      <c r="B2834" s="50"/>
      <c r="C2834" s="50"/>
      <c r="D2834" s="50"/>
      <c r="E2834" s="50"/>
      <c r="F2834" s="50"/>
      <c r="G2834" s="50"/>
      <c r="H2834" s="12"/>
      <c r="I2834" s="5"/>
      <c r="J2834" s="5"/>
      <c r="K2834" s="5"/>
      <c r="L2834" s="50"/>
      <c r="M2834" s="50"/>
      <c r="N2834" s="50"/>
      <c r="O2834" s="50"/>
      <c r="P2834" s="50"/>
      <c r="Q2834" s="5"/>
      <c r="R2834" s="65"/>
      <c r="AN2834" s="63" t="s">
        <v>6065</v>
      </c>
      <c r="AZ2834" s="37" t="str">
        <f>IFERROR(IF(COUNTA(H2834,I2834,J2834)=3,DATE(J2834,MATCH(I2834,{"Jan";"Feb";"Mar";"Apr";"May";"Jun";"Jul";"Aug";"Sep";"Oct";"Nov";"Dec"},0),H2834),""),"")</f>
        <v/>
      </c>
      <c r="CB2834" s="65"/>
    </row>
    <row r="2835" spans="1:80" x14ac:dyDescent="0.25">
      <c r="A2835" s="50"/>
      <c r="B2835" s="50"/>
      <c r="C2835" s="50"/>
      <c r="D2835" s="50"/>
      <c r="E2835" s="50"/>
      <c r="F2835" s="50"/>
      <c r="G2835" s="50"/>
      <c r="H2835" s="12" t="s">
        <v>92</v>
      </c>
      <c r="I2835" s="5"/>
      <c r="J2835" s="5"/>
      <c r="K2835" s="5"/>
      <c r="L2835" s="50"/>
      <c r="M2835" s="50"/>
      <c r="N2835" s="50"/>
      <c r="O2835" s="50"/>
      <c r="P2835" s="50"/>
      <c r="Q2835" s="5"/>
      <c r="R2835" s="65"/>
      <c r="AN2835" s="63" t="s">
        <v>6066</v>
      </c>
      <c r="AZ2835" s="37" t="str">
        <f>IFERROR(IF(COUNTA(H2835,I2835,J2835)=3,DATE(J2835,MATCH(I2835,{"Jan";"Feb";"Mar";"Apr";"May";"Jun";"Jul";"Aug";"Sep";"Oct";"Nov";"Dec"},0),H2835),""),"")</f>
        <v/>
      </c>
      <c r="CB2835" s="65"/>
    </row>
    <row r="2836" spans="1:80" x14ac:dyDescent="0.25">
      <c r="A2836" s="50"/>
      <c r="B2836" s="5"/>
      <c r="C2836" s="7" t="s">
        <v>186</v>
      </c>
      <c r="D2836" s="7"/>
      <c r="E2836" s="7"/>
      <c r="F2836" s="7" t="s">
        <v>315</v>
      </c>
      <c r="G2836" s="5"/>
      <c r="H2836" s="7" t="s">
        <v>47</v>
      </c>
      <c r="I2836" s="7" t="s">
        <v>48</v>
      </c>
      <c r="J2836" s="7" t="s">
        <v>49</v>
      </c>
      <c r="K2836" s="5"/>
      <c r="L2836" s="50"/>
      <c r="M2836" s="50"/>
      <c r="N2836" s="50"/>
      <c r="O2836" s="50"/>
      <c r="P2836" s="50"/>
      <c r="Q2836" s="5"/>
      <c r="R2836" s="65"/>
      <c r="AN2836" s="63" t="s">
        <v>6067</v>
      </c>
      <c r="AZ2836" s="37" t="str">
        <f>IFERROR(IF(COUNTA(H2836,I2836,J2836)=3,DATE(J2836,MATCH(I2836,{"Jan";"Feb";"Mar";"Apr";"May";"Jun";"Jul";"Aug";"Sep";"Oct";"Nov";"Dec"},0),H2836),""),"")</f>
        <v/>
      </c>
      <c r="CB2836" s="65"/>
    </row>
    <row r="2837" spans="1:80" x14ac:dyDescent="0.25">
      <c r="A2837" s="50"/>
      <c r="B2837" s="39" t="str">
        <f xml:space="preserve"> C2734&amp;" Non-Target Lesion (NT6)"</f>
        <v>V18 Non-Target Lesion (NT6)</v>
      </c>
      <c r="C2837" s="74"/>
      <c r="D2837" s="75"/>
      <c r="E2837" s="5"/>
      <c r="F2837" s="17"/>
      <c r="G2837" s="5"/>
      <c r="H2837" s="32"/>
      <c r="I2837" s="32"/>
      <c r="J2837" s="32"/>
      <c r="K2837" s="5"/>
      <c r="L2837" s="50"/>
      <c r="M2837" s="50"/>
      <c r="N2837" s="50"/>
      <c r="O2837" s="50"/>
      <c r="P2837" s="50"/>
      <c r="Q2837" s="5"/>
      <c r="R2837" s="65"/>
      <c r="AN2837" s="63" t="s">
        <v>6068</v>
      </c>
      <c r="AZ2837" s="37" t="str">
        <f>IFERROR(IF(COUNTA(H2837,I2837,J2837)=3,DATE(J2837,MATCH(I2837,{"Jan";"Feb";"Mar";"Apr";"May";"Jun";"Jul";"Aug";"Sep";"Oct";"Nov";"Dec"},0),H2837),""),"")</f>
        <v/>
      </c>
      <c r="CB2837" s="65"/>
    </row>
    <row r="2838" spans="1:80" x14ac:dyDescent="0.25">
      <c r="A2838" s="50"/>
      <c r="B2838" s="8" t="s">
        <v>2894</v>
      </c>
      <c r="C2838" s="8" t="s">
        <v>2895</v>
      </c>
      <c r="D2838" s="8"/>
      <c r="E2838" s="9"/>
      <c r="F2838" s="8" t="s">
        <v>2896</v>
      </c>
      <c r="G2838" s="9"/>
      <c r="H2838" s="8" t="s">
        <v>2897</v>
      </c>
      <c r="I2838" s="8" t="s">
        <v>2898</v>
      </c>
      <c r="J2838" s="8" t="s">
        <v>2899</v>
      </c>
      <c r="K2838" s="5"/>
      <c r="L2838" s="50"/>
      <c r="M2838" s="50"/>
      <c r="N2838" s="50"/>
      <c r="O2838" s="50"/>
      <c r="P2838" s="50"/>
      <c r="Q2838" s="5"/>
      <c r="R2838" s="65"/>
      <c r="AN2838" s="63" t="s">
        <v>6069</v>
      </c>
      <c r="AZ2838" s="37" t="str">
        <f>IFERROR(IF(COUNTA(H2838,I2838,J2838)=3,DATE(J2838,MATCH(I2838,{"Jan";"Feb";"Mar";"Apr";"May";"Jun";"Jul";"Aug";"Sep";"Oct";"Nov";"Dec"},0),H2838),""),"")</f>
        <v/>
      </c>
      <c r="CB2838" s="65"/>
    </row>
    <row r="2839" spans="1:80" x14ac:dyDescent="0.25">
      <c r="A2839" s="50"/>
      <c r="B2839" s="76" t="str">
        <f ca="1">BA2839&amp;BB2839&amp;BC2839&amp;BD2839&amp;BE2839&amp;BF2839&amp;BG2839&amp;BH2839&amp;BI2839&amp;BJ2839&amp;BK2839&amp;BL2839&amp;BM2839</f>
        <v/>
      </c>
      <c r="C2839" s="77"/>
      <c r="D2839" s="77"/>
      <c r="E2839" s="77"/>
      <c r="F2839" s="77"/>
      <c r="G2839" s="77"/>
      <c r="H2839" s="77"/>
      <c r="I2839" s="77"/>
      <c r="J2839" s="77"/>
      <c r="K2839" s="77"/>
      <c r="L2839" s="77"/>
      <c r="M2839" s="77"/>
      <c r="N2839" s="77"/>
      <c r="O2839" s="77"/>
      <c r="P2839" s="77"/>
      <c r="Q2839" s="5"/>
      <c r="R2839" s="65"/>
      <c r="AN2839" s="63" t="s">
        <v>6070</v>
      </c>
      <c r="AZ2839" s="37" t="str">
        <f>IFERROR(IF(COUNTA(H2839,I2839,J2839)=3,DATE(J2839,MATCH(I2839,{"Jan";"Feb";"Mar";"Apr";"May";"Jun";"Jul";"Aug";"Sep";"Oct";"Nov";"Dec"},0),H2839),""),"")</f>
        <v/>
      </c>
      <c r="BA2839" s="37" t="str">
        <f>IF(AND(C2737="",H2837="",C2837&lt;&gt;""),"Please enter a complete visit or assessment date.  ","")</f>
        <v/>
      </c>
      <c r="BB2839" s="37" t="str">
        <f>IF(C2837="","",IF(AND(COUNTA(C2737,D2737,E2737)&gt;1,COUNTA(C2737,D2737,E2737)&lt;3),"Please enter a complete visit date.  ",IF(COUNTA(C2737,D2737,E2737)=0,"",IF(COUNTIF(AN$2:AN$7306,C2737&amp;D2737&amp;E2737)&gt;0,"","Enter a valid visit date.  "))))</f>
        <v/>
      </c>
      <c r="BC2839" s="37" t="str">
        <f>IF(AND(COUNTA(H2837,I2837,J2837)&gt;1,COUNTA(H2837,I2837,J2837)&lt;3),"Please enter a complete assessment date.  ",IF(COUNTA(H2837,I2837,J2837)=0,"",IF(COUNTIF(AN$2:AN$7306,H2837&amp;I2837&amp;J2837)&gt;0,"","Enter a valid assessment date.  ")))</f>
        <v/>
      </c>
      <c r="BD2839" s="37" t="str">
        <f t="shared" ref="BD2839" si="1382">IF(AND(C2837="",H2837&amp;I2837&amp;H2837&amp;J2837&lt;&gt;""),"Information on this lesion exists, but no evaluation result is entered.  ","")</f>
        <v/>
      </c>
      <c r="BE2839" s="37" t="str">
        <f ca="1">IF(C2837="","",IF(AZ2737="","",IF(AZ2737&gt;NOW(),"Visit date is in the future.  ","")))</f>
        <v/>
      </c>
      <c r="BF2839" s="37" t="str">
        <f t="shared" ref="BF2839" ca="1" si="1383">IF(AZ2837&lt;&gt;"",IF(AZ2837&gt;NOW(),"Assessment date is in the future.  ",""),"")</f>
        <v/>
      </c>
      <c r="BG2839" s="37" t="str">
        <f t="shared" ref="BG2839" si="1384">IF(AND(C2837&lt;&gt;"",F2837&lt;&gt;""),"The result cannot be provided if indicated as Not Done.  ","")</f>
        <v/>
      </c>
      <c r="BH2839" s="37" t="str">
        <f>IF(AZ2737="","",IF(AZ2737&lt;=AZ2731,"Visit date is not after visit or assessment dates in the prior visit.  ",""))</f>
        <v/>
      </c>
      <c r="BI2839" s="37" t="str">
        <f>IF(AZ2837&lt;&gt;"",IF(AZ2837&lt;=AZ2731,"Assessment date is not after visit or assessment dates in the prior visit.  ",""),"")</f>
        <v/>
      </c>
      <c r="BJ2839" s="37" t="str">
        <f>IF(AND(C2734="",OR(C2837&lt;&gt;"",F2837&lt;&gt;"")),"The Visit ID is missing.  ","")</f>
        <v/>
      </c>
      <c r="BK2839" s="37" t="str">
        <f>IF(AND(OR(C2837&lt;&gt;"",F2837&lt;&gt;""),C$115=""),"No V0 lesion information exists for this same lesion (if you are adding a NEW lesion, go to New Lesion section).  ","")</f>
        <v/>
      </c>
      <c r="BM2839" s="37" t="str">
        <f>IF(AND(C2837&lt;&gt;"",COUNTIF(AJ$2:AJ$21,C2734)&gt;1),"Visit ID already used.  ","")</f>
        <v/>
      </c>
      <c r="CA2839" s="37" t="e">
        <f ca="1">IF(BA2839&amp;BB2839&amp;BC2839&amp;BD2839&amp;BE2839&amp;BF2839&amp;BG2839&amp;BH2839&amp;BI2839&amp;BJ2839&amp;BK2839&amp;BL2839&amp;BM2839&amp;BN2839&amp;BO2839&amp;BP2839&amp;BQ2839&amp;BR2839&amp;BS2839&amp;BT2839&amp;BU2839&amp;#REF!&amp;BW2839&amp;BX2839&amp;BY2839&amp;BZ2839&lt;&gt;"","V18Issue","V18Clean")</f>
        <v>#REF!</v>
      </c>
      <c r="CB2839" s="65"/>
    </row>
    <row r="2840" spans="1:80" x14ac:dyDescent="0.25">
      <c r="A2840" s="50"/>
      <c r="B2840" s="77"/>
      <c r="C2840" s="77"/>
      <c r="D2840" s="77"/>
      <c r="E2840" s="77"/>
      <c r="F2840" s="77"/>
      <c r="G2840" s="77"/>
      <c r="H2840" s="77"/>
      <c r="I2840" s="77"/>
      <c r="J2840" s="77"/>
      <c r="K2840" s="77"/>
      <c r="L2840" s="77"/>
      <c r="M2840" s="77"/>
      <c r="N2840" s="77"/>
      <c r="O2840" s="77"/>
      <c r="P2840" s="77"/>
      <c r="Q2840" s="5"/>
      <c r="R2840" s="65"/>
      <c r="AN2840" s="63" t="s">
        <v>6071</v>
      </c>
      <c r="AZ2840" s="37" t="str">
        <f>IFERROR(IF(COUNTA(H2840,I2840,J2840)=3,DATE(J2840,MATCH(I2840,{"Jan";"Feb";"Mar";"Apr";"May";"Jun";"Jul";"Aug";"Sep";"Oct";"Nov";"Dec"},0),H2840),""),"")</f>
        <v/>
      </c>
      <c r="CB2840" s="65"/>
    </row>
    <row r="2841" spans="1:80" x14ac:dyDescent="0.25">
      <c r="A2841" s="50"/>
      <c r="B2841" s="50"/>
      <c r="C2841" s="50"/>
      <c r="D2841" s="50"/>
      <c r="E2841" s="50"/>
      <c r="F2841" s="50"/>
      <c r="G2841" s="50"/>
      <c r="H2841" s="12"/>
      <c r="I2841" s="5"/>
      <c r="J2841" s="5"/>
      <c r="K2841" s="5"/>
      <c r="L2841" s="50"/>
      <c r="M2841" s="50"/>
      <c r="N2841" s="50"/>
      <c r="O2841" s="50"/>
      <c r="P2841" s="50"/>
      <c r="Q2841" s="5"/>
      <c r="R2841" s="65"/>
      <c r="AN2841" s="63" t="s">
        <v>6072</v>
      </c>
      <c r="AZ2841" s="37" t="str">
        <f>IFERROR(IF(COUNTA(H2841,I2841,J2841)=3,DATE(J2841,MATCH(I2841,{"Jan";"Feb";"Mar";"Apr";"May";"Jun";"Jul";"Aug";"Sep";"Oct";"Nov";"Dec"},0),H2841),""),"")</f>
        <v/>
      </c>
      <c r="CB2841" s="65"/>
    </row>
    <row r="2842" spans="1:80" x14ac:dyDescent="0.25">
      <c r="A2842" s="50"/>
      <c r="B2842" s="50"/>
      <c r="C2842" s="50"/>
      <c r="D2842" s="50"/>
      <c r="E2842" s="50"/>
      <c r="F2842" s="50"/>
      <c r="G2842" s="50"/>
      <c r="H2842" s="12" t="s">
        <v>92</v>
      </c>
      <c r="I2842" s="5"/>
      <c r="J2842" s="5"/>
      <c r="K2842" s="5"/>
      <c r="L2842" s="50"/>
      <c r="M2842" s="50"/>
      <c r="N2842" s="50"/>
      <c r="O2842" s="50"/>
      <c r="P2842" s="50"/>
      <c r="Q2842" s="5"/>
      <c r="R2842" s="65"/>
      <c r="AN2842" s="63" t="s">
        <v>6073</v>
      </c>
      <c r="AZ2842" s="37" t="str">
        <f>IFERROR(IF(COUNTA(H2842,I2842,J2842)=3,DATE(J2842,MATCH(I2842,{"Jan";"Feb";"Mar";"Apr";"May";"Jun";"Jul";"Aug";"Sep";"Oct";"Nov";"Dec"},0),H2842),""),"")</f>
        <v/>
      </c>
      <c r="CB2842" s="65"/>
    </row>
    <row r="2843" spans="1:80" x14ac:dyDescent="0.25">
      <c r="A2843" s="50"/>
      <c r="B2843" s="5"/>
      <c r="C2843" s="7" t="s">
        <v>186</v>
      </c>
      <c r="D2843" s="7"/>
      <c r="E2843" s="7"/>
      <c r="F2843" s="7" t="s">
        <v>315</v>
      </c>
      <c r="G2843" s="5"/>
      <c r="H2843" s="7" t="s">
        <v>47</v>
      </c>
      <c r="I2843" s="7" t="s">
        <v>48</v>
      </c>
      <c r="J2843" s="7" t="s">
        <v>49</v>
      </c>
      <c r="K2843" s="5"/>
      <c r="L2843" s="50"/>
      <c r="M2843" s="50"/>
      <c r="N2843" s="50"/>
      <c r="O2843" s="50"/>
      <c r="P2843" s="50"/>
      <c r="Q2843" s="5"/>
      <c r="R2843" s="65"/>
      <c r="AN2843" s="63" t="s">
        <v>6074</v>
      </c>
      <c r="AZ2843" s="37" t="str">
        <f>IFERROR(IF(COUNTA(H2843,I2843,J2843)=3,DATE(J2843,MATCH(I2843,{"Jan";"Feb";"Mar";"Apr";"May";"Jun";"Jul";"Aug";"Sep";"Oct";"Nov";"Dec"},0),H2843),""),"")</f>
        <v/>
      </c>
      <c r="CB2843" s="65"/>
    </row>
    <row r="2844" spans="1:80" x14ac:dyDescent="0.25">
      <c r="A2844" s="50"/>
      <c r="B2844" s="39" t="str">
        <f xml:space="preserve"> C2734&amp;" Non-Target Lesion (NT7)"</f>
        <v>V18 Non-Target Lesion (NT7)</v>
      </c>
      <c r="C2844" s="74"/>
      <c r="D2844" s="75"/>
      <c r="E2844" s="5"/>
      <c r="F2844" s="17"/>
      <c r="G2844" s="5"/>
      <c r="H2844" s="32"/>
      <c r="I2844" s="32"/>
      <c r="J2844" s="32"/>
      <c r="K2844" s="5"/>
      <c r="L2844" s="50"/>
      <c r="M2844" s="50"/>
      <c r="N2844" s="50"/>
      <c r="O2844" s="50"/>
      <c r="P2844" s="50"/>
      <c r="Q2844" s="5"/>
      <c r="R2844" s="65"/>
      <c r="AN2844" s="63" t="s">
        <v>6075</v>
      </c>
      <c r="AZ2844" s="37" t="str">
        <f>IFERROR(IF(COUNTA(H2844,I2844,J2844)=3,DATE(J2844,MATCH(I2844,{"Jan";"Feb";"Mar";"Apr";"May";"Jun";"Jul";"Aug";"Sep";"Oct";"Nov";"Dec"},0),H2844),""),"")</f>
        <v/>
      </c>
      <c r="CB2844" s="65"/>
    </row>
    <row r="2845" spans="1:80" x14ac:dyDescent="0.25">
      <c r="A2845" s="50"/>
      <c r="B2845" s="8" t="s">
        <v>2900</v>
      </c>
      <c r="C2845" s="8" t="s">
        <v>2901</v>
      </c>
      <c r="D2845" s="8"/>
      <c r="E2845" s="9"/>
      <c r="F2845" s="8" t="s">
        <v>2902</v>
      </c>
      <c r="G2845" s="9"/>
      <c r="H2845" s="8" t="s">
        <v>2903</v>
      </c>
      <c r="I2845" s="8" t="s">
        <v>2904</v>
      </c>
      <c r="J2845" s="8" t="s">
        <v>2905</v>
      </c>
      <c r="K2845" s="5"/>
      <c r="L2845" s="50"/>
      <c r="M2845" s="50"/>
      <c r="N2845" s="50"/>
      <c r="O2845" s="50"/>
      <c r="P2845" s="50"/>
      <c r="Q2845" s="5"/>
      <c r="R2845" s="65"/>
      <c r="AN2845" s="63" t="s">
        <v>6076</v>
      </c>
      <c r="AZ2845" s="37" t="str">
        <f>IFERROR(IF(COUNTA(H2845,I2845,J2845)=3,DATE(J2845,MATCH(I2845,{"Jan";"Feb";"Mar";"Apr";"May";"Jun";"Jul";"Aug";"Sep";"Oct";"Nov";"Dec"},0),H2845),""),"")</f>
        <v/>
      </c>
      <c r="CB2845" s="65"/>
    </row>
    <row r="2846" spans="1:80" x14ac:dyDescent="0.25">
      <c r="A2846" s="50"/>
      <c r="B2846" s="76" t="str">
        <f ca="1">BA2846&amp;BB2846&amp;BC2846&amp;BD2846&amp;BE2846&amp;BF2846&amp;BG2846&amp;BH2846&amp;BI2846&amp;BJ2846&amp;BK2846&amp;BL2846&amp;BM2846</f>
        <v/>
      </c>
      <c r="C2846" s="77"/>
      <c r="D2846" s="77"/>
      <c r="E2846" s="77"/>
      <c r="F2846" s="77"/>
      <c r="G2846" s="77"/>
      <c r="H2846" s="77"/>
      <c r="I2846" s="77"/>
      <c r="J2846" s="77"/>
      <c r="K2846" s="77"/>
      <c r="L2846" s="77"/>
      <c r="M2846" s="77"/>
      <c r="N2846" s="77"/>
      <c r="O2846" s="77"/>
      <c r="P2846" s="77"/>
      <c r="Q2846" s="5"/>
      <c r="R2846" s="65"/>
      <c r="AN2846" s="63" t="s">
        <v>6077</v>
      </c>
      <c r="AZ2846" s="37" t="str">
        <f>IFERROR(IF(COUNTA(H2846,I2846,J2846)=3,DATE(J2846,MATCH(I2846,{"Jan";"Feb";"Mar";"Apr";"May";"Jun";"Jul";"Aug";"Sep";"Oct";"Nov";"Dec"},0),H2846),""),"")</f>
        <v/>
      </c>
      <c r="BA2846" s="37" t="str">
        <f>IF(AND(C2737="",H2844="",C2844&lt;&gt;""),"Please enter a complete visit or assessment date.  ","")</f>
        <v/>
      </c>
      <c r="BB2846" s="37" t="str">
        <f>IF(C2844="","",IF(AND(COUNTA(C2737,D2737,E2737)&gt;1,COUNTA(C2737,D2737,E2737)&lt;3),"Please enter a complete visit date.  ",IF(COUNTA(C2737,D2737,E2737)=0,"",IF(COUNTIF(AN$2:AN$7306,C2737&amp;D2737&amp;E2737)&gt;0,"","Enter a valid visit date.  "))))</f>
        <v/>
      </c>
      <c r="BC2846" s="37" t="str">
        <f>IF(AND(COUNTA(H2844,I2844,J2844)&gt;1,COUNTA(H2844,I2844,J2844)&lt;3),"Please enter a complete assessment date.  ",IF(COUNTA(H2844,I2844,J2844)=0,"",IF(COUNTIF(AN$2:AN$7306,H2844&amp;I2844&amp;J2844)&gt;0,"","Enter a valid assessment date.  ")))</f>
        <v/>
      </c>
      <c r="BD2846" s="37" t="str">
        <f t="shared" ref="BD2846" si="1385">IF(AND(C2844="",H2844&amp;I2844&amp;H2844&amp;J2844&lt;&gt;""),"Information on this lesion exists, but no evaluation result is entered.  ","")</f>
        <v/>
      </c>
      <c r="BE2846" s="37" t="str">
        <f ca="1">IF(C2844="","",IF(AZ2737="","",IF(AZ2737&gt;NOW(),"Visit date is in the future.  ","")))</f>
        <v/>
      </c>
      <c r="BF2846" s="37" t="str">
        <f t="shared" ref="BF2846" ca="1" si="1386">IF(AZ2844&lt;&gt;"",IF(AZ2844&gt;NOW(),"Assessment date is in the future.  ",""),"")</f>
        <v/>
      </c>
      <c r="BG2846" s="37" t="str">
        <f t="shared" ref="BG2846" si="1387">IF(AND(C2844&lt;&gt;"",F2844&lt;&gt;""),"The result cannot be provided if indicated as Not Done.  ","")</f>
        <v/>
      </c>
      <c r="BH2846" s="37" t="str">
        <f>IF(AZ2737="","",IF(AZ2737&lt;=AZ2731,"Visit date is not after visit or assessment dates in the prior visit.  ",""))</f>
        <v/>
      </c>
      <c r="BI2846" s="37" t="str">
        <f>IF(AZ2844&lt;&gt;"",IF(AZ2844&lt;=AZ2731,"Assessment date is not after visit or assessment dates in the prior visit.  ",""),"")</f>
        <v/>
      </c>
      <c r="BJ2846" s="37" t="str">
        <f>IF(AND(C2734="",OR(C2844&lt;&gt;"",F2844&lt;&gt;"")),"The Visit ID is missing.  ","")</f>
        <v/>
      </c>
      <c r="BK2846" s="37" t="str">
        <f>IF(AND(OR(C2844&lt;&gt;"",F2844&lt;&gt;""),C$122=""),"No V0 lesion information exists for this same lesion (if you are adding a NEW lesion, go to New Lesion section).  ","")</f>
        <v/>
      </c>
      <c r="BM2846" s="37" t="str">
        <f>IF(AND(C2844&lt;&gt;"",COUNTIF(AJ$2:AJ$21,C2734)&gt;1),"Visit ID already used.  ","")</f>
        <v/>
      </c>
      <c r="CA2846" s="37" t="e">
        <f ca="1">IF(BA2846&amp;BB2846&amp;BC2846&amp;BD2846&amp;BE2846&amp;BF2846&amp;BG2846&amp;BH2846&amp;BI2846&amp;BJ2846&amp;BK2846&amp;BL2846&amp;BM2846&amp;BN2846&amp;BO2846&amp;BP2846&amp;BQ2846&amp;BR2846&amp;BS2846&amp;BT2846&amp;BU2846&amp;#REF!&amp;BW2846&amp;BX2846&amp;BY2846&amp;BZ2846&lt;&gt;"","V18Issue","V18Clean")</f>
        <v>#REF!</v>
      </c>
      <c r="CB2846" s="65"/>
    </row>
    <row r="2847" spans="1:80" x14ac:dyDescent="0.25">
      <c r="A2847" s="50"/>
      <c r="B2847" s="77"/>
      <c r="C2847" s="77"/>
      <c r="D2847" s="77"/>
      <c r="E2847" s="77"/>
      <c r="F2847" s="77"/>
      <c r="G2847" s="77"/>
      <c r="H2847" s="77"/>
      <c r="I2847" s="77"/>
      <c r="J2847" s="77"/>
      <c r="K2847" s="77"/>
      <c r="L2847" s="77"/>
      <c r="M2847" s="77"/>
      <c r="N2847" s="77"/>
      <c r="O2847" s="77"/>
      <c r="P2847" s="77"/>
      <c r="Q2847" s="5"/>
      <c r="R2847" s="65"/>
      <c r="AN2847" s="63" t="s">
        <v>6078</v>
      </c>
      <c r="AZ2847" s="37" t="str">
        <f>IFERROR(IF(COUNTA(H2847,I2847,J2847)=3,DATE(J2847,MATCH(I2847,{"Jan";"Feb";"Mar";"Apr";"May";"Jun";"Jul";"Aug";"Sep";"Oct";"Nov";"Dec"},0),H2847),""),"")</f>
        <v/>
      </c>
      <c r="CB2847" s="65"/>
    </row>
    <row r="2848" spans="1:80" x14ac:dyDescent="0.25">
      <c r="A2848" s="50"/>
      <c r="B2848" s="50"/>
      <c r="C2848" s="50"/>
      <c r="D2848" s="50"/>
      <c r="E2848" s="50"/>
      <c r="F2848" s="50"/>
      <c r="G2848" s="50"/>
      <c r="H2848" s="12"/>
      <c r="I2848" s="5"/>
      <c r="J2848" s="5"/>
      <c r="K2848" s="5"/>
      <c r="L2848" s="50"/>
      <c r="M2848" s="50"/>
      <c r="N2848" s="50"/>
      <c r="O2848" s="50"/>
      <c r="P2848" s="50"/>
      <c r="Q2848" s="5"/>
      <c r="R2848" s="65"/>
      <c r="AN2848" s="63" t="s">
        <v>6079</v>
      </c>
      <c r="AZ2848" s="37" t="str">
        <f>IFERROR(IF(COUNTA(H2848,I2848,J2848)=3,DATE(J2848,MATCH(I2848,{"Jan";"Feb";"Mar";"Apr";"May";"Jun";"Jul";"Aug";"Sep";"Oct";"Nov";"Dec"},0),H2848),""),"")</f>
        <v/>
      </c>
      <c r="CB2848" s="65"/>
    </row>
    <row r="2849" spans="1:80" x14ac:dyDescent="0.25">
      <c r="A2849" s="50"/>
      <c r="B2849" s="50"/>
      <c r="C2849" s="50"/>
      <c r="D2849" s="50"/>
      <c r="E2849" s="50"/>
      <c r="F2849" s="50"/>
      <c r="G2849" s="50"/>
      <c r="H2849" s="12" t="s">
        <v>92</v>
      </c>
      <c r="I2849" s="5"/>
      <c r="J2849" s="5"/>
      <c r="K2849" s="5"/>
      <c r="L2849" s="50"/>
      <c r="M2849" s="50"/>
      <c r="N2849" s="50"/>
      <c r="O2849" s="50"/>
      <c r="P2849" s="50"/>
      <c r="Q2849" s="5"/>
      <c r="R2849" s="65"/>
      <c r="AN2849" s="63" t="s">
        <v>6080</v>
      </c>
      <c r="AZ2849" s="37" t="str">
        <f>IFERROR(IF(COUNTA(H2849,I2849,J2849)=3,DATE(J2849,MATCH(I2849,{"Jan";"Feb";"Mar";"Apr";"May";"Jun";"Jul";"Aug";"Sep";"Oct";"Nov";"Dec"},0),H2849),""),"")</f>
        <v/>
      </c>
      <c r="CB2849" s="65"/>
    </row>
    <row r="2850" spans="1:80" x14ac:dyDescent="0.25">
      <c r="A2850" s="50"/>
      <c r="B2850" s="5"/>
      <c r="C2850" s="7" t="s">
        <v>186</v>
      </c>
      <c r="D2850" s="7"/>
      <c r="E2850" s="7"/>
      <c r="F2850" s="7" t="s">
        <v>315</v>
      </c>
      <c r="G2850" s="5"/>
      <c r="H2850" s="7" t="s">
        <v>47</v>
      </c>
      <c r="I2850" s="7" t="s">
        <v>48</v>
      </c>
      <c r="J2850" s="7" t="s">
        <v>49</v>
      </c>
      <c r="K2850" s="5"/>
      <c r="L2850" s="50"/>
      <c r="M2850" s="50"/>
      <c r="N2850" s="50"/>
      <c r="O2850" s="50"/>
      <c r="P2850" s="50"/>
      <c r="Q2850" s="5"/>
      <c r="R2850" s="65"/>
      <c r="AN2850" s="63" t="s">
        <v>6081</v>
      </c>
      <c r="AZ2850" s="37" t="str">
        <f>IFERROR(IF(COUNTA(H2850,I2850,J2850)=3,DATE(J2850,MATCH(I2850,{"Jan";"Feb";"Mar";"Apr";"May";"Jun";"Jul";"Aug";"Sep";"Oct";"Nov";"Dec"},0),H2850),""),"")</f>
        <v/>
      </c>
      <c r="CB2850" s="65"/>
    </row>
    <row r="2851" spans="1:80" x14ac:dyDescent="0.25">
      <c r="A2851" s="50"/>
      <c r="B2851" s="39" t="str">
        <f xml:space="preserve"> C2734&amp;" Non-Target Lesion (NT8)"</f>
        <v>V18 Non-Target Lesion (NT8)</v>
      </c>
      <c r="C2851" s="74"/>
      <c r="D2851" s="75"/>
      <c r="E2851" s="5"/>
      <c r="F2851" s="17"/>
      <c r="G2851" s="5"/>
      <c r="H2851" s="32"/>
      <c r="I2851" s="32"/>
      <c r="J2851" s="32"/>
      <c r="K2851" s="5"/>
      <c r="L2851" s="50"/>
      <c r="M2851" s="50"/>
      <c r="N2851" s="50"/>
      <c r="O2851" s="50"/>
      <c r="P2851" s="50"/>
      <c r="Q2851" s="5"/>
      <c r="R2851" s="65"/>
      <c r="AN2851" s="63" t="s">
        <v>6082</v>
      </c>
      <c r="AZ2851" s="37" t="str">
        <f>IFERROR(IF(COUNTA(H2851,I2851,J2851)=3,DATE(J2851,MATCH(I2851,{"Jan";"Feb";"Mar";"Apr";"May";"Jun";"Jul";"Aug";"Sep";"Oct";"Nov";"Dec"},0),H2851),""),"")</f>
        <v/>
      </c>
      <c r="CB2851" s="65"/>
    </row>
    <row r="2852" spans="1:80" x14ac:dyDescent="0.25">
      <c r="A2852" s="50"/>
      <c r="B2852" s="8" t="s">
        <v>2906</v>
      </c>
      <c r="C2852" s="8" t="s">
        <v>2907</v>
      </c>
      <c r="D2852" s="8"/>
      <c r="E2852" s="9"/>
      <c r="F2852" s="8" t="s">
        <v>2908</v>
      </c>
      <c r="G2852" s="9"/>
      <c r="H2852" s="8" t="s">
        <v>2909</v>
      </c>
      <c r="I2852" s="8" t="s">
        <v>2910</v>
      </c>
      <c r="J2852" s="8" t="s">
        <v>2911</v>
      </c>
      <c r="K2852" s="5"/>
      <c r="L2852" s="50"/>
      <c r="M2852" s="50"/>
      <c r="N2852" s="50"/>
      <c r="O2852" s="50"/>
      <c r="P2852" s="50"/>
      <c r="Q2852" s="5"/>
      <c r="R2852" s="65"/>
      <c r="AN2852" s="63" t="s">
        <v>6083</v>
      </c>
      <c r="AZ2852" s="37" t="str">
        <f>IFERROR(IF(COUNTA(H2852,I2852,J2852)=3,DATE(J2852,MATCH(I2852,{"Jan";"Feb";"Mar";"Apr";"May";"Jun";"Jul";"Aug";"Sep";"Oct";"Nov";"Dec"},0),H2852),""),"")</f>
        <v/>
      </c>
      <c r="CB2852" s="65"/>
    </row>
    <row r="2853" spans="1:80" x14ac:dyDescent="0.25">
      <c r="A2853" s="50"/>
      <c r="B2853" s="76" t="str">
        <f ca="1">BA2853&amp;BB2853&amp;BC2853&amp;BD2853&amp;BE2853&amp;BF2853&amp;BG2853&amp;BH2853&amp;BI2853&amp;BJ2853&amp;BK2853&amp;BL2853&amp;BM2853</f>
        <v/>
      </c>
      <c r="C2853" s="77"/>
      <c r="D2853" s="77"/>
      <c r="E2853" s="77"/>
      <c r="F2853" s="77"/>
      <c r="G2853" s="77"/>
      <c r="H2853" s="77"/>
      <c r="I2853" s="77"/>
      <c r="J2853" s="77"/>
      <c r="K2853" s="77"/>
      <c r="L2853" s="77"/>
      <c r="M2853" s="77"/>
      <c r="N2853" s="77"/>
      <c r="O2853" s="77"/>
      <c r="P2853" s="77"/>
      <c r="Q2853" s="5"/>
      <c r="R2853" s="65"/>
      <c r="AN2853" s="63" t="s">
        <v>6084</v>
      </c>
      <c r="AZ2853" s="37" t="str">
        <f>IFERROR(IF(COUNTA(H2853,I2853,J2853)=3,DATE(J2853,MATCH(I2853,{"Jan";"Feb";"Mar";"Apr";"May";"Jun";"Jul";"Aug";"Sep";"Oct";"Nov";"Dec"},0),H2853),""),"")</f>
        <v/>
      </c>
      <c r="BA2853" s="37" t="str">
        <f>IF(AND(C2737="",H2851="",C2851&lt;&gt;""),"Please enter a complete visit or assessment date.  ","")</f>
        <v/>
      </c>
      <c r="BB2853" s="37" t="str">
        <f>IF(C2851="","",IF(AND(COUNTA(C2737,D2737,E2737)&gt;1,COUNTA(C2737,D2737,E2737)&lt;3),"Please enter a complete visit date.  ",IF(COUNTA(C2737,D2737,E2737)=0,"",IF(COUNTIF(AN$2:AN$7306,C2737&amp;D2737&amp;E2737)&gt;0,"","Enter a valid visit date.  "))))</f>
        <v/>
      </c>
      <c r="BC2853" s="37" t="str">
        <f>IF(AND(COUNTA(H2851,I2851,J2851)&gt;1,COUNTA(H2851,I2851,J2851)&lt;3),"Please enter a complete assessment date.  ",IF(COUNTA(H2851,I2851,J2851)=0,"",IF(COUNTIF(AN$2:AN$7306,H2851&amp;I2851&amp;J2851)&gt;0,"","Enter a valid assessment date.  ")))</f>
        <v/>
      </c>
      <c r="BD2853" s="37" t="str">
        <f t="shared" ref="BD2853" si="1388">IF(AND(C2851="",H2851&amp;I2851&amp;H2851&amp;J2851&lt;&gt;""),"Information on this lesion exists, but no evaluation result is entered.  ","")</f>
        <v/>
      </c>
      <c r="BE2853" s="37" t="str">
        <f ca="1">IF(C2851="","",IF(AZ2737="","",IF(AZ2737&gt;NOW(),"Visit date is in the future.  ","")))</f>
        <v/>
      </c>
      <c r="BF2853" s="37" t="str">
        <f t="shared" ref="BF2853" ca="1" si="1389">IF(AZ2851&lt;&gt;"",IF(AZ2851&gt;NOW(),"Assessment date is in the future.  ",""),"")</f>
        <v/>
      </c>
      <c r="BG2853" s="37" t="str">
        <f t="shared" ref="BG2853" si="1390">IF(AND(C2851&lt;&gt;"",F2851&lt;&gt;""),"The result cannot be provided if indicated as Not Done.  ","")</f>
        <v/>
      </c>
      <c r="BH2853" s="37" t="str">
        <f>IF(AZ2737="","",IF(AZ2737&lt;=AZ2731,"Visit date is not after visit or assessment dates in the prior visit.  ",""))</f>
        <v/>
      </c>
      <c r="BI2853" s="37" t="str">
        <f>IF(AZ2851&lt;&gt;"",IF(AZ2851&lt;=AZ2731,"Assessment date is not after visit or assessment dates in the prior visit.  ",""),"")</f>
        <v/>
      </c>
      <c r="BJ2853" s="37" t="str">
        <f>IF(AND(C2734="",OR(C2851&lt;&gt;"",F2851&lt;&gt;"")),"The Visit ID is missing.  ","")</f>
        <v/>
      </c>
      <c r="BK2853" s="37" t="str">
        <f>IF(AND(OR(C2851&lt;&gt;"",F2851&lt;&gt;""),C$129=""),"No V0 lesion information exists for this same lesion (if you are adding a NEW lesion, go to New Lesion section).  ","")</f>
        <v/>
      </c>
      <c r="BM2853" s="37" t="str">
        <f>IF(AND(C2851&lt;&gt;"",COUNTIF(AJ$2:AJ$21,C2734)&gt;1),"Visit ID already used.  ","")</f>
        <v/>
      </c>
      <c r="CA2853" s="37" t="e">
        <f ca="1">IF(BA2853&amp;BB2853&amp;BC2853&amp;BD2853&amp;BE2853&amp;BF2853&amp;BG2853&amp;BH2853&amp;BI2853&amp;BJ2853&amp;BK2853&amp;BL2853&amp;BM2853&amp;BN2853&amp;BO2853&amp;BP2853&amp;BQ2853&amp;BR2853&amp;BS2853&amp;BT2853&amp;BU2853&amp;#REF!&amp;BW2853&amp;BX2853&amp;BY2853&amp;BZ2853&lt;&gt;"","V18Issue","V18Clean")</f>
        <v>#REF!</v>
      </c>
      <c r="CB2853" s="65"/>
    </row>
    <row r="2854" spans="1:80" x14ac:dyDescent="0.25">
      <c r="A2854" s="50"/>
      <c r="B2854" s="77"/>
      <c r="C2854" s="77"/>
      <c r="D2854" s="77"/>
      <c r="E2854" s="77"/>
      <c r="F2854" s="77"/>
      <c r="G2854" s="77"/>
      <c r="H2854" s="77"/>
      <c r="I2854" s="77"/>
      <c r="J2854" s="77"/>
      <c r="K2854" s="77"/>
      <c r="L2854" s="77"/>
      <c r="M2854" s="77"/>
      <c r="N2854" s="77"/>
      <c r="O2854" s="77"/>
      <c r="P2854" s="77"/>
      <c r="Q2854" s="5"/>
      <c r="R2854" s="65"/>
      <c r="AN2854" s="63" t="s">
        <v>6085</v>
      </c>
      <c r="AZ2854" s="37" t="str">
        <f>IFERROR(IF(COUNTA(H2854,I2854,J2854)=3,DATE(J2854,MATCH(I2854,{"Jan";"Feb";"Mar";"Apr";"May";"Jun";"Jul";"Aug";"Sep";"Oct";"Nov";"Dec"},0),H2854),""),"")</f>
        <v/>
      </c>
      <c r="CB2854" s="65"/>
    </row>
    <row r="2855" spans="1:80" x14ac:dyDescent="0.25">
      <c r="A2855" s="50"/>
      <c r="B2855" s="50"/>
      <c r="C2855" s="50"/>
      <c r="D2855" s="50"/>
      <c r="E2855" s="50"/>
      <c r="F2855" s="50"/>
      <c r="G2855" s="50"/>
      <c r="H2855" s="12"/>
      <c r="I2855" s="5"/>
      <c r="J2855" s="5"/>
      <c r="K2855" s="5"/>
      <c r="L2855" s="50"/>
      <c r="M2855" s="50"/>
      <c r="N2855" s="50"/>
      <c r="O2855" s="50"/>
      <c r="P2855" s="50"/>
      <c r="Q2855" s="5"/>
      <c r="R2855" s="65"/>
      <c r="AN2855" s="63" t="s">
        <v>6086</v>
      </c>
      <c r="AZ2855" s="37" t="str">
        <f>IFERROR(IF(COUNTA(H2855,I2855,J2855)=3,DATE(J2855,MATCH(I2855,{"Jan";"Feb";"Mar";"Apr";"May";"Jun";"Jul";"Aug";"Sep";"Oct";"Nov";"Dec"},0),H2855),""),"")</f>
        <v/>
      </c>
      <c r="CB2855" s="65"/>
    </row>
    <row r="2856" spans="1:80" x14ac:dyDescent="0.25">
      <c r="A2856" s="50"/>
      <c r="B2856" s="50"/>
      <c r="C2856" s="50"/>
      <c r="D2856" s="50"/>
      <c r="E2856" s="50"/>
      <c r="F2856" s="50"/>
      <c r="G2856" s="50"/>
      <c r="H2856" s="12" t="s">
        <v>92</v>
      </c>
      <c r="I2856" s="5"/>
      <c r="J2856" s="5"/>
      <c r="K2856" s="5"/>
      <c r="L2856" s="50"/>
      <c r="M2856" s="50"/>
      <c r="N2856" s="50"/>
      <c r="O2856" s="50"/>
      <c r="P2856" s="50"/>
      <c r="Q2856" s="5"/>
      <c r="R2856" s="65"/>
      <c r="AN2856" s="63" t="s">
        <v>6087</v>
      </c>
      <c r="AZ2856" s="37" t="str">
        <f>IFERROR(IF(COUNTA(H2856,I2856,J2856)=3,DATE(J2856,MATCH(I2856,{"Jan";"Feb";"Mar";"Apr";"May";"Jun";"Jul";"Aug";"Sep";"Oct";"Nov";"Dec"},0),H2856),""),"")</f>
        <v/>
      </c>
      <c r="CB2856" s="65"/>
    </row>
    <row r="2857" spans="1:80" x14ac:dyDescent="0.25">
      <c r="A2857" s="50"/>
      <c r="B2857" s="5"/>
      <c r="C2857" s="7" t="s">
        <v>186</v>
      </c>
      <c r="D2857" s="7"/>
      <c r="E2857" s="7"/>
      <c r="F2857" s="7" t="s">
        <v>315</v>
      </c>
      <c r="G2857" s="5"/>
      <c r="H2857" s="7" t="s">
        <v>47</v>
      </c>
      <c r="I2857" s="7" t="s">
        <v>48</v>
      </c>
      <c r="J2857" s="7" t="s">
        <v>49</v>
      </c>
      <c r="K2857" s="5"/>
      <c r="L2857" s="50"/>
      <c r="M2857" s="50"/>
      <c r="N2857" s="50"/>
      <c r="O2857" s="50"/>
      <c r="P2857" s="50"/>
      <c r="Q2857" s="5"/>
      <c r="R2857" s="65"/>
      <c r="AN2857" s="63" t="s">
        <v>6088</v>
      </c>
      <c r="AZ2857" s="37" t="str">
        <f>IFERROR(IF(COUNTA(H2857,I2857,J2857)=3,DATE(J2857,MATCH(I2857,{"Jan";"Feb";"Mar";"Apr";"May";"Jun";"Jul";"Aug";"Sep";"Oct";"Nov";"Dec"},0),H2857),""),"")</f>
        <v/>
      </c>
      <c r="CB2857" s="65"/>
    </row>
    <row r="2858" spans="1:80" x14ac:dyDescent="0.25">
      <c r="A2858" s="50"/>
      <c r="B2858" s="39" t="str">
        <f xml:space="preserve"> C2734&amp;" Non-Target Lesion (NT9)"</f>
        <v>V18 Non-Target Lesion (NT9)</v>
      </c>
      <c r="C2858" s="74"/>
      <c r="D2858" s="75"/>
      <c r="E2858" s="5"/>
      <c r="F2858" s="17"/>
      <c r="G2858" s="5"/>
      <c r="H2858" s="32"/>
      <c r="I2858" s="32"/>
      <c r="J2858" s="32"/>
      <c r="K2858" s="5"/>
      <c r="L2858" s="50"/>
      <c r="M2858" s="50"/>
      <c r="N2858" s="50"/>
      <c r="O2858" s="50"/>
      <c r="P2858" s="50"/>
      <c r="Q2858" s="5"/>
      <c r="R2858" s="65"/>
      <c r="AN2858" s="63" t="s">
        <v>6089</v>
      </c>
      <c r="AZ2858" s="37" t="str">
        <f>IFERROR(IF(COUNTA(H2858,I2858,J2858)=3,DATE(J2858,MATCH(I2858,{"Jan";"Feb";"Mar";"Apr";"May";"Jun";"Jul";"Aug";"Sep";"Oct";"Nov";"Dec"},0),H2858),""),"")</f>
        <v/>
      </c>
      <c r="CB2858" s="65"/>
    </row>
    <row r="2859" spans="1:80" x14ac:dyDescent="0.25">
      <c r="A2859" s="50"/>
      <c r="B2859" s="8" t="s">
        <v>2912</v>
      </c>
      <c r="C2859" s="8" t="s">
        <v>2913</v>
      </c>
      <c r="D2859" s="8"/>
      <c r="E2859" s="9"/>
      <c r="F2859" s="8" t="s">
        <v>2914</v>
      </c>
      <c r="G2859" s="9"/>
      <c r="H2859" s="8" t="s">
        <v>2915</v>
      </c>
      <c r="I2859" s="8" t="s">
        <v>2916</v>
      </c>
      <c r="J2859" s="8" t="s">
        <v>2917</v>
      </c>
      <c r="K2859" s="5"/>
      <c r="L2859" s="50"/>
      <c r="M2859" s="50"/>
      <c r="N2859" s="50"/>
      <c r="O2859" s="50"/>
      <c r="P2859" s="50"/>
      <c r="Q2859" s="5"/>
      <c r="R2859" s="65"/>
      <c r="AN2859" s="63" t="s">
        <v>6090</v>
      </c>
      <c r="AZ2859" s="37" t="str">
        <f>IFERROR(IF(COUNTA(H2859,I2859,J2859)=3,DATE(J2859,MATCH(I2859,{"Jan";"Feb";"Mar";"Apr";"May";"Jun";"Jul";"Aug";"Sep";"Oct";"Nov";"Dec"},0),H2859),""),"")</f>
        <v/>
      </c>
      <c r="CB2859" s="65"/>
    </row>
    <row r="2860" spans="1:80" x14ac:dyDescent="0.25">
      <c r="A2860" s="50"/>
      <c r="B2860" s="76" t="str">
        <f ca="1">BA2860&amp;BB2860&amp;BC2860&amp;BD2860&amp;BE2860&amp;BF2860&amp;BG2860&amp;BH2860&amp;BI2860&amp;BJ2860&amp;BK2860&amp;BL2860&amp;BM2860</f>
        <v/>
      </c>
      <c r="C2860" s="77"/>
      <c r="D2860" s="77"/>
      <c r="E2860" s="77"/>
      <c r="F2860" s="77"/>
      <c r="G2860" s="77"/>
      <c r="H2860" s="77"/>
      <c r="I2860" s="77"/>
      <c r="J2860" s="77"/>
      <c r="K2860" s="77"/>
      <c r="L2860" s="77"/>
      <c r="M2860" s="77"/>
      <c r="N2860" s="77"/>
      <c r="O2860" s="77"/>
      <c r="P2860" s="77"/>
      <c r="Q2860" s="5"/>
      <c r="R2860" s="65"/>
      <c r="AN2860" s="63" t="s">
        <v>6091</v>
      </c>
      <c r="AZ2860" s="37" t="str">
        <f>IFERROR(IF(COUNTA(H2860,I2860,J2860)=3,DATE(J2860,MATCH(I2860,{"Jan";"Feb";"Mar";"Apr";"May";"Jun";"Jul";"Aug";"Sep";"Oct";"Nov";"Dec"},0),H2860),""),"")</f>
        <v/>
      </c>
      <c r="BA2860" s="37" t="str">
        <f>IF(AND(C2737="",H2858="",C2858&lt;&gt;""),"Please enter a complete visit or assessment date.  ","")</f>
        <v/>
      </c>
      <c r="BB2860" s="37" t="str">
        <f>IF(C2858="","",IF(AND(COUNTA(C2737,D2737,E2737)&gt;1,COUNTA(C2737,D2737,E2737)&lt;3),"Please enter a complete visit date.  ",IF(COUNTA(C2737,D2737,E2737)=0,"",IF(COUNTIF(AN$2:AN$7306,C2737&amp;D2737&amp;E2737)&gt;0,"","Enter a valid visit date.  "))))</f>
        <v/>
      </c>
      <c r="BC2860" s="37" t="str">
        <f>IF(AND(COUNTA(H2858,I2858,J2858)&gt;1,COUNTA(H2858,I2858,J2858)&lt;3),"Please enter a complete assessment date.  ",IF(COUNTA(H2858,I2858,J2858)=0,"",IF(COUNTIF(AN$2:AN$7306,H2858&amp;I2858&amp;J2858)&gt;0,"","Enter a valid assessment date.  ")))</f>
        <v/>
      </c>
      <c r="BD2860" s="37" t="str">
        <f t="shared" ref="BD2860" si="1391">IF(AND(C2858="",H2858&amp;I2858&amp;H2858&amp;J2858&lt;&gt;""),"Information on this lesion exists, but no evaluation result is entered.  ","")</f>
        <v/>
      </c>
      <c r="BE2860" s="37" t="str">
        <f ca="1">IF(C2858="","",IF(AZ2737="","",IF(AZ2737&gt;NOW(),"Visit date is in the future.  ","")))</f>
        <v/>
      </c>
      <c r="BF2860" s="37" t="str">
        <f t="shared" ref="BF2860" ca="1" si="1392">IF(AZ2858&lt;&gt;"",IF(AZ2858&gt;NOW(),"Assessment date is in the future.  ",""),"")</f>
        <v/>
      </c>
      <c r="BG2860" s="37" t="str">
        <f t="shared" ref="BG2860" si="1393">IF(AND(C2858&lt;&gt;"",F2858&lt;&gt;""),"The result cannot be provided if indicated as Not Done.  ","")</f>
        <v/>
      </c>
      <c r="BH2860" s="37" t="str">
        <f>IF(AZ2737="","",IF(AZ2737&lt;=AZ2731,"Visit date is not after visit or assessment dates in the prior visit.  ",""))</f>
        <v/>
      </c>
      <c r="BI2860" s="37" t="str">
        <f>IF(AZ2858&lt;&gt;"",IF(AZ2858&lt;=AZ2731,"Assessment date is not after visit or assessment dates in the prior visit.  ",""),"")</f>
        <v/>
      </c>
      <c r="BJ2860" s="37" t="str">
        <f>IF(AND(C2734="",OR(C2858&lt;&gt;"",F2858&lt;&gt;"")),"The Visit ID is missing.  ","")</f>
        <v/>
      </c>
      <c r="BK2860" s="37" t="str">
        <f>IF(AND(OR(C2858&lt;&gt;"",F2858&lt;&gt;""),C$136=""),"No V0 lesion information exists for this same lesion (if you are adding a NEW lesion, go to New Lesion section).  ","")</f>
        <v/>
      </c>
      <c r="BM2860" s="37" t="str">
        <f>IF(AND(C2858&lt;&gt;"",COUNTIF(AJ$2:AJ$21,C2734)&gt;1),"Visit ID already used.  ","")</f>
        <v/>
      </c>
      <c r="CA2860" s="37" t="e">
        <f ca="1">IF(BA2860&amp;BB2860&amp;BC2860&amp;BD2860&amp;BE2860&amp;BF2860&amp;BG2860&amp;BH2860&amp;BI2860&amp;BJ2860&amp;BK2860&amp;BL2860&amp;BM2860&amp;BN2860&amp;BO2860&amp;BP2860&amp;BQ2860&amp;BR2860&amp;BS2860&amp;BT2860&amp;BU2860&amp;#REF!&amp;BW2860&amp;BX2860&amp;BY2860&amp;BZ2860&lt;&gt;"","V18Issue","V18Clean")</f>
        <v>#REF!</v>
      </c>
      <c r="CB2860" s="65"/>
    </row>
    <row r="2861" spans="1:80" x14ac:dyDescent="0.25">
      <c r="A2861" s="50"/>
      <c r="B2861" s="77"/>
      <c r="C2861" s="77"/>
      <c r="D2861" s="77"/>
      <c r="E2861" s="77"/>
      <c r="F2861" s="77"/>
      <c r="G2861" s="77"/>
      <c r="H2861" s="77"/>
      <c r="I2861" s="77"/>
      <c r="J2861" s="77"/>
      <c r="K2861" s="77"/>
      <c r="L2861" s="77"/>
      <c r="M2861" s="77"/>
      <c r="N2861" s="77"/>
      <c r="O2861" s="77"/>
      <c r="P2861" s="77"/>
      <c r="Q2861" s="5"/>
      <c r="R2861" s="65"/>
      <c r="AN2861" s="63" t="s">
        <v>6092</v>
      </c>
      <c r="AZ2861" s="37" t="str">
        <f>IFERROR(IF(COUNTA(H2861,I2861,J2861)=3,DATE(J2861,MATCH(I2861,{"Jan";"Feb";"Mar";"Apr";"May";"Jun";"Jul";"Aug";"Sep";"Oct";"Nov";"Dec"},0),H2861),""),"")</f>
        <v/>
      </c>
      <c r="CB2861" s="65"/>
    </row>
    <row r="2862" spans="1:80" x14ac:dyDescent="0.25">
      <c r="A2862" s="50"/>
      <c r="B2862" s="50"/>
      <c r="C2862" s="50"/>
      <c r="D2862" s="50"/>
      <c r="E2862" s="50"/>
      <c r="F2862" s="50"/>
      <c r="G2862" s="50"/>
      <c r="H2862" s="12"/>
      <c r="I2862" s="5"/>
      <c r="J2862" s="5"/>
      <c r="K2862" s="5"/>
      <c r="L2862" s="50"/>
      <c r="M2862" s="50"/>
      <c r="N2862" s="50"/>
      <c r="O2862" s="50"/>
      <c r="P2862" s="50"/>
      <c r="Q2862" s="5"/>
      <c r="R2862" s="65"/>
      <c r="AN2862" s="63" t="s">
        <v>6093</v>
      </c>
      <c r="AZ2862" s="37" t="str">
        <f>IFERROR(IF(COUNTA(H2862,I2862,J2862)=3,DATE(J2862,MATCH(I2862,{"Jan";"Feb";"Mar";"Apr";"May";"Jun";"Jul";"Aug";"Sep";"Oct";"Nov";"Dec"},0),H2862),""),"")</f>
        <v/>
      </c>
      <c r="CB2862" s="65"/>
    </row>
    <row r="2863" spans="1:80" x14ac:dyDescent="0.25">
      <c r="A2863" s="50"/>
      <c r="B2863" s="50"/>
      <c r="C2863" s="50"/>
      <c r="D2863" s="50"/>
      <c r="E2863" s="50"/>
      <c r="F2863" s="50"/>
      <c r="G2863" s="50"/>
      <c r="H2863" s="12" t="s">
        <v>92</v>
      </c>
      <c r="I2863" s="5"/>
      <c r="J2863" s="5"/>
      <c r="K2863" s="5"/>
      <c r="L2863" s="50"/>
      <c r="M2863" s="50"/>
      <c r="N2863" s="50"/>
      <c r="O2863" s="50"/>
      <c r="P2863" s="50"/>
      <c r="Q2863" s="5"/>
      <c r="R2863" s="65"/>
      <c r="AN2863" s="63" t="s">
        <v>6094</v>
      </c>
      <c r="AZ2863" s="37" t="str">
        <f>IFERROR(IF(COUNTA(H2863,I2863,J2863)=3,DATE(J2863,MATCH(I2863,{"Jan";"Feb";"Mar";"Apr";"May";"Jun";"Jul";"Aug";"Sep";"Oct";"Nov";"Dec"},0),H2863),""),"")</f>
        <v/>
      </c>
      <c r="CB2863" s="65"/>
    </row>
    <row r="2864" spans="1:80" x14ac:dyDescent="0.25">
      <c r="A2864" s="50"/>
      <c r="B2864" s="5"/>
      <c r="C2864" s="7" t="s">
        <v>186</v>
      </c>
      <c r="D2864" s="7"/>
      <c r="E2864" s="7"/>
      <c r="F2864" s="7" t="s">
        <v>315</v>
      </c>
      <c r="G2864" s="5"/>
      <c r="H2864" s="7" t="s">
        <v>47</v>
      </c>
      <c r="I2864" s="7" t="s">
        <v>48</v>
      </c>
      <c r="J2864" s="7" t="s">
        <v>49</v>
      </c>
      <c r="K2864" s="5"/>
      <c r="L2864" s="50"/>
      <c r="M2864" s="50"/>
      <c r="N2864" s="50"/>
      <c r="O2864" s="5"/>
      <c r="P2864" s="5"/>
      <c r="Q2864" s="5"/>
      <c r="R2864" s="65"/>
      <c r="AN2864" s="63" t="s">
        <v>6095</v>
      </c>
      <c r="AZ2864" s="37" t="str">
        <f>IFERROR(IF(COUNTA(H2864,I2864,J2864)=3,DATE(J2864,MATCH(I2864,{"Jan";"Feb";"Mar";"Apr";"May";"Jun";"Jul";"Aug";"Sep";"Oct";"Nov";"Dec"},0),H2864),""),"")</f>
        <v/>
      </c>
      <c r="CB2864" s="65"/>
    </row>
    <row r="2865" spans="1:80" x14ac:dyDescent="0.25">
      <c r="A2865" s="50"/>
      <c r="B2865" s="39" t="str">
        <f xml:space="preserve"> C2734&amp;" Non-Target Lesion (NT10)"</f>
        <v>V18 Non-Target Lesion (NT10)</v>
      </c>
      <c r="C2865" s="74"/>
      <c r="D2865" s="75"/>
      <c r="E2865" s="5"/>
      <c r="F2865" s="17"/>
      <c r="G2865" s="5"/>
      <c r="H2865" s="32"/>
      <c r="I2865" s="32"/>
      <c r="J2865" s="32"/>
      <c r="K2865" s="5"/>
      <c r="L2865" s="50"/>
      <c r="M2865" s="50"/>
      <c r="N2865" s="50"/>
      <c r="O2865" s="5"/>
      <c r="P2865" s="5"/>
      <c r="Q2865" s="5"/>
      <c r="R2865" s="65"/>
      <c r="AN2865" s="63" t="s">
        <v>6096</v>
      </c>
      <c r="AZ2865" s="37" t="str">
        <f>IFERROR(IF(COUNTA(H2865,I2865,J2865)=3,DATE(J2865,MATCH(I2865,{"Jan";"Feb";"Mar";"Apr";"May";"Jun";"Jul";"Aug";"Sep";"Oct";"Nov";"Dec"},0),H2865),""),"")</f>
        <v/>
      </c>
      <c r="CB2865" s="65"/>
    </row>
    <row r="2866" spans="1:80" x14ac:dyDescent="0.25">
      <c r="A2866" s="50"/>
      <c r="B2866" s="8" t="s">
        <v>2918</v>
      </c>
      <c r="C2866" s="8" t="s">
        <v>2919</v>
      </c>
      <c r="D2866" s="8"/>
      <c r="E2866" s="9"/>
      <c r="F2866" s="8" t="s">
        <v>2920</v>
      </c>
      <c r="G2866" s="9"/>
      <c r="H2866" s="8" t="s">
        <v>2921</v>
      </c>
      <c r="I2866" s="8" t="s">
        <v>2922</v>
      </c>
      <c r="J2866" s="8" t="s">
        <v>2923</v>
      </c>
      <c r="K2866" s="5"/>
      <c r="L2866" s="50"/>
      <c r="M2866" s="50"/>
      <c r="N2866" s="50"/>
      <c r="O2866" s="5"/>
      <c r="P2866" s="5"/>
      <c r="Q2866" s="5"/>
      <c r="R2866" s="65"/>
      <c r="AN2866" s="63" t="s">
        <v>6097</v>
      </c>
      <c r="AZ2866" s="37" t="str">
        <f>IFERROR(IF(COUNTA(H2866,I2866,J2866)=3,DATE(J2866,MATCH(I2866,{"Jan";"Feb";"Mar";"Apr";"May";"Jun";"Jul";"Aug";"Sep";"Oct";"Nov";"Dec"},0),H2866),""),"")</f>
        <v/>
      </c>
      <c r="CB2866" s="65"/>
    </row>
    <row r="2867" spans="1:80" x14ac:dyDescent="0.25">
      <c r="A2867" s="50"/>
      <c r="B2867" s="76" t="str">
        <f ca="1">BA2867&amp;BB2867&amp;BC2867&amp;BD2867&amp;BE2867&amp;BF2867&amp;BG2867&amp;BH2867&amp;BI2867&amp;BJ2867&amp;BK2867&amp;BL2867&amp;BM2867</f>
        <v/>
      </c>
      <c r="C2867" s="77"/>
      <c r="D2867" s="77"/>
      <c r="E2867" s="77"/>
      <c r="F2867" s="77"/>
      <c r="G2867" s="77"/>
      <c r="H2867" s="77"/>
      <c r="I2867" s="77"/>
      <c r="J2867" s="77"/>
      <c r="K2867" s="77"/>
      <c r="L2867" s="77"/>
      <c r="M2867" s="77"/>
      <c r="N2867" s="77"/>
      <c r="O2867" s="77"/>
      <c r="P2867" s="77"/>
      <c r="Q2867" s="5"/>
      <c r="R2867" s="65"/>
      <c r="AN2867" s="63" t="s">
        <v>6098</v>
      </c>
      <c r="AZ2867" s="37" t="str">
        <f>IFERROR(IF(COUNTA(H2867,I2867,J2867)=3,DATE(J2867,MATCH(I2867,{"Jan";"Feb";"Mar";"Apr";"May";"Jun";"Jul";"Aug";"Sep";"Oct";"Nov";"Dec"},0),H2867),""),"")</f>
        <v/>
      </c>
      <c r="BA2867" s="37" t="str">
        <f>IF(AND(C2737="",H2865="",C2865&lt;&gt;""),"Please enter a complete visit or assessment date.  ","")</f>
        <v/>
      </c>
      <c r="BB2867" s="37" t="str">
        <f>IF(C2865="","",IF(AND(COUNTA(C2737,D2737,E2737)&gt;1,COUNTA(C2737,D2737,E2737)&lt;3),"Please enter a complete visit date.  ",IF(COUNTA(C2737,D2737,E2737)=0,"",IF(COUNTIF(AN$2:AN$7306,C2737&amp;D2737&amp;E2737)&gt;0,"","Enter a valid visit date.  "))))</f>
        <v/>
      </c>
      <c r="BC2867" s="37" t="str">
        <f>IF(AND(COUNTA(H2865,I2865,J2865)&gt;1,COUNTA(H2865,I2865,J2865)&lt;3),"Please enter a complete assessment date.  ",IF(COUNTA(H2865,I2865,J2865)=0,"",IF(COUNTIF(AN$2:AN$7306,H2865&amp;I2865&amp;J2865)&gt;0,"","Enter a valid assessment date.  ")))</f>
        <v/>
      </c>
      <c r="BD2867" s="37" t="str">
        <f t="shared" ref="BD2867" si="1394">IF(AND(C2865="",H2865&amp;I2865&amp;H2865&amp;J2865&lt;&gt;""),"Information on this lesion exists, but no evaluation result is entered.  ","")</f>
        <v/>
      </c>
      <c r="BE2867" s="37" t="str">
        <f ca="1">IF(C2865="","",IF(AZ2737="","",IF(AZ2737&gt;NOW(),"Visit date is in the future.  ","")))</f>
        <v/>
      </c>
      <c r="BF2867" s="37" t="str">
        <f t="shared" ref="BF2867" ca="1" si="1395">IF(AZ2865&lt;&gt;"",IF(AZ2865&gt;NOW(),"Assessment date is in the future.  ",""),"")</f>
        <v/>
      </c>
      <c r="BG2867" s="37" t="str">
        <f t="shared" ref="BG2867" si="1396">IF(AND(C2865&lt;&gt;"",F2865&lt;&gt;""),"The result cannot be provided if indicated as Not Done.  ","")</f>
        <v/>
      </c>
      <c r="BH2867" s="37" t="str">
        <f>IF(AZ2737="","",IF(AZ2737&lt;=AZ2731,"Visit date is not after visit or assessment dates in the prior visit.  ",""))</f>
        <v/>
      </c>
      <c r="BI2867" s="37" t="str">
        <f>IF(AZ2865&lt;&gt;"",IF(AZ2865&lt;=AZ2731,"Assessment date is not after visit or assessment dates in the prior visit.  ",""),"")</f>
        <v/>
      </c>
      <c r="BJ2867" s="37" t="str">
        <f>IF(AND(C2734="",OR(C2865&lt;&gt;"",F2865&lt;&gt;"")),"The Visit ID is missing.  ","")</f>
        <v/>
      </c>
      <c r="BK2867" s="37" t="str">
        <f>IF(AND(OR(C2865&lt;&gt;"",F2865&lt;&gt;""),C$143=""),"No V0 lesion information exists for this same lesion (if you are adding a NEW lesion, go to New Lesion section).  ","")</f>
        <v/>
      </c>
      <c r="BM2867" s="37" t="str">
        <f>IF(AND(C2865&lt;&gt;"",COUNTIF(AJ$2:AJ$21,C2734)&gt;1),"Visit ID already used.  ","")</f>
        <v/>
      </c>
      <c r="CA2867" s="37" t="e">
        <f ca="1">IF(BA2867&amp;BB2867&amp;BC2867&amp;BD2867&amp;BE2867&amp;BF2867&amp;BG2867&amp;BH2867&amp;BI2867&amp;BJ2867&amp;BK2867&amp;BL2867&amp;BM2867&amp;BN2867&amp;BO2867&amp;BP2867&amp;BQ2867&amp;BR2867&amp;BS2867&amp;BT2867&amp;BU2867&amp;#REF!&amp;BW2867&amp;BX2867&amp;BY2867&amp;BZ2867&lt;&gt;"","V18Issue","V18Clean")</f>
        <v>#REF!</v>
      </c>
      <c r="CB2867" s="65"/>
    </row>
    <row r="2868" spans="1:80" x14ac:dyDescent="0.25">
      <c r="A2868" s="50"/>
      <c r="B2868" s="77"/>
      <c r="C2868" s="77"/>
      <c r="D2868" s="77"/>
      <c r="E2868" s="77"/>
      <c r="F2868" s="77"/>
      <c r="G2868" s="77"/>
      <c r="H2868" s="77"/>
      <c r="I2868" s="77"/>
      <c r="J2868" s="77"/>
      <c r="K2868" s="77"/>
      <c r="L2868" s="77"/>
      <c r="M2868" s="77"/>
      <c r="N2868" s="77"/>
      <c r="O2868" s="77"/>
      <c r="P2868" s="77"/>
      <c r="Q2868" s="5"/>
      <c r="R2868" s="65"/>
      <c r="AN2868" s="63" t="s">
        <v>6099</v>
      </c>
      <c r="AZ2868" s="37" t="str">
        <f>IFERROR(IF(COUNTA(H2868,I2868,J2868)=3,DATE(J2868,MATCH(I2868,{"Jan";"Feb";"Mar";"Apr";"May";"Jun";"Jul";"Aug";"Sep";"Oct";"Nov";"Dec"},0),H2868),""),"")</f>
        <v/>
      </c>
      <c r="CB2868" s="65"/>
    </row>
    <row r="2869" spans="1:80" x14ac:dyDescent="0.25">
      <c r="A2869" s="50"/>
      <c r="B2869" s="50"/>
      <c r="C2869" s="18"/>
      <c r="D2869" s="18"/>
      <c r="E2869" s="18"/>
      <c r="F2869" s="18"/>
      <c r="G2869" s="18"/>
      <c r="H2869" s="18"/>
      <c r="I2869" s="18"/>
      <c r="J2869" s="50"/>
      <c r="K2869" s="50"/>
      <c r="L2869" s="50"/>
      <c r="M2869" s="50"/>
      <c r="N2869" s="50"/>
      <c r="O2869" s="50"/>
      <c r="P2869" s="50"/>
      <c r="Q2869" s="5"/>
      <c r="R2869" s="65"/>
      <c r="AN2869" s="63" t="s">
        <v>6100</v>
      </c>
      <c r="AZ2869" s="37" t="str">
        <f>IFERROR(IF(COUNTA(H2869,I2869,J2869)=3,DATE(J2869,MATCH(I2869,{"Jan";"Feb";"Mar";"Apr";"May";"Jun";"Jul";"Aug";"Sep";"Oct";"Nov";"Dec"},0),H2869),""),"")</f>
        <v/>
      </c>
      <c r="CB2869" s="65"/>
    </row>
    <row r="2870" spans="1:80" ht="29.25" customHeight="1" x14ac:dyDescent="0.35">
      <c r="A2870" s="50"/>
      <c r="B2870" s="78" t="s">
        <v>10538</v>
      </c>
      <c r="C2870" s="78"/>
      <c r="D2870" s="78"/>
      <c r="E2870" s="78"/>
      <c r="F2870" s="78"/>
      <c r="G2870" s="78"/>
      <c r="H2870" s="78"/>
      <c r="I2870" s="50"/>
      <c r="J2870" s="50"/>
      <c r="K2870" s="50"/>
      <c r="L2870" s="50"/>
      <c r="M2870" s="50"/>
      <c r="N2870" s="50"/>
      <c r="O2870" s="50"/>
      <c r="P2870" s="50"/>
      <c r="Q2870" s="5"/>
      <c r="R2870" s="65"/>
      <c r="AN2870" s="63" t="s">
        <v>6101</v>
      </c>
      <c r="AZ2870" s="37" t="str">
        <f>IFERROR(IF(COUNTA(H2870,I2870,J2870)=3,DATE(J2870,MATCH(I2870,{"Jan";"Feb";"Mar";"Apr";"May";"Jun";"Jul";"Aug";"Sep";"Oct";"Nov";"Dec"},0),H2870),""),"")</f>
        <v/>
      </c>
      <c r="CB2870" s="65"/>
    </row>
    <row r="2871" spans="1:80" ht="12" customHeight="1" x14ac:dyDescent="0.25">
      <c r="A2871" s="50"/>
      <c r="B2871" s="50"/>
      <c r="C2871" s="18"/>
      <c r="D2871" s="18"/>
      <c r="E2871" s="18"/>
      <c r="F2871" s="18"/>
      <c r="G2871" s="18"/>
      <c r="H2871" s="18"/>
      <c r="I2871" s="18"/>
      <c r="J2871" s="50"/>
      <c r="K2871" s="50"/>
      <c r="L2871" s="50"/>
      <c r="M2871" s="50"/>
      <c r="N2871" s="50"/>
      <c r="O2871" s="50"/>
      <c r="P2871" s="50"/>
      <c r="Q2871" s="5"/>
      <c r="R2871" s="65"/>
      <c r="AN2871" s="63" t="s">
        <v>6102</v>
      </c>
      <c r="AZ2871" s="37" t="str">
        <f>IFERROR(IF(COUNTA(H2871,I2871,J2871)=3,DATE(J2871,MATCH(I2871,{"Jan";"Feb";"Mar";"Apr";"May";"Jun";"Jul";"Aug";"Sep";"Oct";"Nov";"Dec"},0),H2871),""),"")</f>
        <v/>
      </c>
      <c r="CB2871" s="65"/>
    </row>
    <row r="2872" spans="1:80" x14ac:dyDescent="0.25">
      <c r="A2872" s="50"/>
      <c r="B2872" s="49"/>
      <c r="C2872" s="50"/>
      <c r="D2872" s="50"/>
      <c r="E2872" s="5"/>
      <c r="F2872" s="5"/>
      <c r="G2872" s="50"/>
      <c r="H2872" s="12" t="s">
        <v>92</v>
      </c>
      <c r="I2872" s="5"/>
      <c r="J2872" s="5"/>
      <c r="K2872" s="50"/>
      <c r="L2872" s="50"/>
      <c r="M2872" s="50"/>
      <c r="N2872" s="50"/>
      <c r="O2872" s="50"/>
      <c r="P2872" s="50"/>
      <c r="Q2872" s="5"/>
      <c r="R2872" s="65"/>
      <c r="AN2872" s="63" t="s">
        <v>6103</v>
      </c>
      <c r="AZ2872" s="37" t="str">
        <f>IFERROR(IF(COUNTA(H2872,I2872,J2872)=3,DATE(J2872,MATCH(I2872,{"Jan";"Feb";"Mar";"Apr";"May";"Jun";"Jul";"Aug";"Sep";"Oct";"Nov";"Dec"},0),H2872),""),"")</f>
        <v/>
      </c>
      <c r="CB2872" s="65"/>
    </row>
    <row r="2873" spans="1:80" ht="16.5" thickBot="1" x14ac:dyDescent="0.3">
      <c r="A2873" s="50"/>
      <c r="B2873" s="68" t="str">
        <f>C2734&amp;" TARGET TIMEPOINT RESPONSE:"</f>
        <v>V18 TARGET TIMEPOINT RESPONSE:</v>
      </c>
      <c r="C2873" s="69"/>
      <c r="D2873" s="50"/>
      <c r="E2873" s="5"/>
      <c r="F2873" s="5"/>
      <c r="G2873" s="5"/>
      <c r="H2873" s="7" t="s">
        <v>47</v>
      </c>
      <c r="I2873" s="7" t="s">
        <v>48</v>
      </c>
      <c r="J2873" s="7" t="s">
        <v>49</v>
      </c>
      <c r="K2873" s="50"/>
      <c r="L2873" s="50"/>
      <c r="M2873" s="50"/>
      <c r="N2873" s="50"/>
      <c r="O2873" s="50"/>
      <c r="P2873" s="50"/>
      <c r="Q2873" s="50"/>
      <c r="R2873" s="65"/>
      <c r="S2873" s="67"/>
      <c r="T2873" s="67"/>
      <c r="U2873" s="67"/>
      <c r="V2873" s="67"/>
      <c r="W2873" s="67"/>
      <c r="X2873" s="67"/>
      <c r="Y2873" s="67"/>
      <c r="Z2873" s="67"/>
      <c r="AA2873" s="67"/>
      <c r="AB2873" s="67"/>
      <c r="AC2873" s="67"/>
      <c r="AD2873" s="67"/>
      <c r="AE2873" s="67"/>
      <c r="AF2873" s="67"/>
      <c r="AG2873" s="67"/>
      <c r="AH2873" s="67"/>
      <c r="AI2873" s="67"/>
      <c r="AK2873" s="67"/>
      <c r="AL2873" s="67"/>
      <c r="AM2873" s="67"/>
      <c r="AN2873" s="63" t="s">
        <v>6104</v>
      </c>
      <c r="AO2873" s="67"/>
      <c r="AP2873" s="67"/>
      <c r="AQ2873" s="67"/>
      <c r="AR2873" s="67"/>
      <c r="AS2873" s="67"/>
      <c r="AT2873" s="67"/>
      <c r="AU2873" s="67"/>
      <c r="AV2873" s="67"/>
      <c r="AW2873" s="67"/>
      <c r="AX2873" s="67"/>
      <c r="AY2873" s="67"/>
      <c r="AZ2873" s="37" t="str">
        <f>IFERROR(IF(COUNTA(H2873,I2873,J2873)=3,DATE(J2873,MATCH(I2873,{"Jan";"Feb";"Mar";"Apr";"May";"Jun";"Jul";"Aug";"Sep";"Oct";"Nov";"Dec"},0),H2873),""),"")</f>
        <v/>
      </c>
      <c r="BA2873" s="67"/>
      <c r="BB2873" s="67"/>
      <c r="CB2873" s="65"/>
    </row>
    <row r="2874" spans="1:80" ht="15.75" thickBot="1" x14ac:dyDescent="0.3">
      <c r="A2874" s="50"/>
      <c r="B2874" s="70"/>
      <c r="C2874" s="79"/>
      <c r="D2874" s="50"/>
      <c r="E2874" s="5"/>
      <c r="F2874" s="5"/>
      <c r="G2874" s="5"/>
      <c r="H2874" s="32"/>
      <c r="I2874" s="32"/>
      <c r="J2874" s="32"/>
      <c r="K2874" s="50"/>
      <c r="L2874" s="72" t="str">
        <f ca="1">BA2874&amp;BB2874&amp;BC2874&amp;BD2874&amp;BE2874&amp;BF2874&amp;BG2874&amp;BH2874&amp;BI2874&amp;BJ2874&amp;BK2874</f>
        <v/>
      </c>
      <c r="M2874" s="73"/>
      <c r="N2874" s="73"/>
      <c r="O2874" s="73"/>
      <c r="P2874" s="73"/>
      <c r="Q2874" s="50"/>
      <c r="R2874" s="65"/>
      <c r="S2874" s="67"/>
      <c r="T2874" s="67"/>
      <c r="U2874" s="67"/>
      <c r="V2874" s="67"/>
      <c r="W2874" s="67"/>
      <c r="X2874" s="67"/>
      <c r="Y2874" s="67"/>
      <c r="Z2874" s="67"/>
      <c r="AA2874" s="67"/>
      <c r="AB2874" s="67"/>
      <c r="AC2874" s="67"/>
      <c r="AD2874" s="67"/>
      <c r="AE2874" s="67"/>
      <c r="AF2874" s="67"/>
      <c r="AG2874" s="67"/>
      <c r="AH2874" s="67"/>
      <c r="AI2874" s="67"/>
      <c r="AK2874" s="67"/>
      <c r="AL2874" s="67"/>
      <c r="AM2874" s="67"/>
      <c r="AN2874" s="63" t="s">
        <v>6105</v>
      </c>
      <c r="AO2874" s="67"/>
      <c r="AP2874" s="67"/>
      <c r="AQ2874" s="67"/>
      <c r="AR2874" s="67"/>
      <c r="AS2874" s="67"/>
      <c r="AT2874" s="67"/>
      <c r="AU2874" s="67"/>
      <c r="AV2874" s="67"/>
      <c r="AW2874" s="67"/>
      <c r="AX2874" s="67"/>
      <c r="AY2874" s="67"/>
      <c r="AZ2874" s="37" t="str">
        <f>IFERROR(IF(COUNTA(H2874,I2874,J2874)=3,DATE(J2874,MATCH(I2874,{"Jan";"Feb";"Mar";"Apr";"May";"Jun";"Jul";"Aug";"Sep";"Oct";"Nov";"Dec"},0),H2874),""),"")</f>
        <v/>
      </c>
      <c r="BA2874" s="37" t="str">
        <f>IF(AND(C2737="",H2874="",B2874&lt;&gt;""),"Please enter a complete visit or assessment date.  ","")</f>
        <v/>
      </c>
      <c r="BB2874" s="37" t="str">
        <f>IF(B2874="","",IF(AND(COUNTA(C2737,D2737,E2737)&gt;1,COUNTA(C2737,D2737,E2737)&lt;3),"Please enter a complete visit date.  ",IF(COUNTA(C2737,D2737,E2737)=0,"",IF(COUNTIF(AN$2:AN$7306,C2737&amp;D2737&amp;E2737)&gt;0,"","Enter a valid visit date.  "))))</f>
        <v/>
      </c>
      <c r="BC2874" s="37" t="str">
        <f>IF(AND(COUNTA(H2874,I2874,J2874)&gt;1,COUNTA(H2874,I2874,J2874)&lt;3),"Please enter a complete assessment date.  ",IF(COUNTA(H2874,I2874,J2874)=0,"",IF(COUNTIF(AN$2:AN$7306,H2874&amp;I2874&amp;J2874)&gt;0,"","Enter a valid assessment date.  ")))</f>
        <v/>
      </c>
      <c r="BD2874" s="37" t="str">
        <f>IF(AND(B2874="",H2874&amp;I2874&amp;J2874&lt;&gt;""),"Assessment date entered, but no response is entered.  ","")</f>
        <v/>
      </c>
      <c r="BE2874" s="37" t="str">
        <f ca="1">IF(B2874="","",IF(AZ2737="","",IF(AZ2737&gt;NOW(),"Visit date is in the future.  ","")))</f>
        <v/>
      </c>
      <c r="BF2874" s="37" t="str">
        <f ca="1">IF(AZ2874&lt;&gt;"",IF(AZ2874&gt;NOW(),"Assessment date is in the future.  ",""),"")</f>
        <v/>
      </c>
      <c r="BG2874" s="37" t="str">
        <f>IF(AND(B2874&lt;&gt;"",F2874&lt;&gt;""),"The response cannot be provided if indicated as Not Done.  ","")</f>
        <v/>
      </c>
      <c r="BH2874" s="37" t="str">
        <f>IF(AZ2737="","",IF(AZ2737&lt;=AZ2731,"Visit date is not after visit or assessment dates in the prior visit.  ",""))</f>
        <v/>
      </c>
      <c r="BI2874" s="37" t="str">
        <f>IF(AZ2874&lt;&gt;"",IF(AZ2874&lt;=AZ2731,"Assessment date is not after visit or assessment dates in the prior visit.  ",""),"")</f>
        <v/>
      </c>
      <c r="BJ2874" s="37" t="str">
        <f>IF(AND(C2734="",B2874&lt;&gt;""),"The Visit ID is missing.  ","")</f>
        <v/>
      </c>
      <c r="CA2874" s="37" t="e">
        <f ca="1">IF(BA2874&amp;BB2874&amp;BC2874&amp;BD2874&amp;BE2874&amp;BF2874&amp;BG2874&amp;BH2874&amp;BI2874&amp;BJ2874&amp;BK2874&amp;BL2874&amp;BM2874&amp;BN2874&amp;BO2874&amp;BP2874&amp;BQ2874&amp;BR2874&amp;BS2874&amp;BT2874&amp;BU2874&amp;#REF!&amp;BW2874&amp;BX2874&amp;BY2874&amp;BZ2874&lt;&gt;"","V18Issue","V18Clean")</f>
        <v>#REF!</v>
      </c>
      <c r="CB2874" s="65"/>
    </row>
    <row r="2875" spans="1:80" x14ac:dyDescent="0.25">
      <c r="A2875" s="50"/>
      <c r="B2875" s="8" t="s">
        <v>2924</v>
      </c>
      <c r="C2875" s="50"/>
      <c r="D2875" s="50"/>
      <c r="E2875" s="5"/>
      <c r="F2875" s="5"/>
      <c r="G2875" s="9"/>
      <c r="H2875" s="8" t="s">
        <v>2925</v>
      </c>
      <c r="I2875" s="8" t="s">
        <v>2926</v>
      </c>
      <c r="J2875" s="8" t="s">
        <v>2927</v>
      </c>
      <c r="K2875" s="50"/>
      <c r="L2875" s="73"/>
      <c r="M2875" s="73"/>
      <c r="N2875" s="73"/>
      <c r="O2875" s="73"/>
      <c r="P2875" s="73"/>
      <c r="Q2875" s="50"/>
      <c r="R2875" s="65"/>
      <c r="S2875" s="67"/>
      <c r="T2875" s="67"/>
      <c r="U2875" s="67"/>
      <c r="V2875" s="67"/>
      <c r="W2875" s="67"/>
      <c r="X2875" s="67"/>
      <c r="Y2875" s="67"/>
      <c r="Z2875" s="67"/>
      <c r="AA2875" s="67"/>
      <c r="AB2875" s="67"/>
      <c r="AC2875" s="67"/>
      <c r="AD2875" s="67"/>
      <c r="AE2875" s="67"/>
      <c r="AF2875" s="67"/>
      <c r="AG2875" s="67"/>
      <c r="AH2875" s="67"/>
      <c r="AI2875" s="67"/>
      <c r="AK2875" s="67"/>
      <c r="AL2875" s="67"/>
      <c r="AM2875" s="67"/>
      <c r="AN2875" s="63" t="s">
        <v>6106</v>
      </c>
      <c r="AO2875" s="67"/>
      <c r="AP2875" s="67"/>
      <c r="AQ2875" s="67"/>
      <c r="AR2875" s="67"/>
      <c r="AS2875" s="67"/>
      <c r="AT2875" s="67"/>
      <c r="AU2875" s="67"/>
      <c r="AV2875" s="67"/>
      <c r="AW2875" s="67"/>
      <c r="AX2875" s="67"/>
      <c r="AY2875" s="67"/>
      <c r="AZ2875" s="37" t="str">
        <f>IFERROR(IF(COUNTA(H2875,I2875,J2875)=3,DATE(J2875,MATCH(I2875,{"Jan";"Feb";"Mar";"Apr";"May";"Jun";"Jul";"Aug";"Sep";"Oct";"Nov";"Dec"},0),H2875),""),"")</f>
        <v/>
      </c>
      <c r="BA2875" s="67"/>
      <c r="BB2875" s="67"/>
      <c r="CB2875" s="65"/>
    </row>
    <row r="2876" spans="1:80" x14ac:dyDescent="0.25">
      <c r="A2876" s="50"/>
      <c r="B2876" s="50"/>
      <c r="C2876" s="50"/>
      <c r="D2876" s="50"/>
      <c r="E2876" s="5"/>
      <c r="F2876" s="5"/>
      <c r="G2876" s="50"/>
      <c r="H2876" s="12" t="s">
        <v>92</v>
      </c>
      <c r="I2876" s="5"/>
      <c r="J2876" s="5"/>
      <c r="K2876" s="50"/>
      <c r="L2876" s="50"/>
      <c r="M2876" s="50"/>
      <c r="N2876" s="50"/>
      <c r="O2876" s="50"/>
      <c r="P2876" s="50"/>
      <c r="Q2876" s="50"/>
      <c r="R2876" s="65"/>
      <c r="S2876" s="67"/>
      <c r="T2876" s="67"/>
      <c r="U2876" s="67"/>
      <c r="V2876" s="67"/>
      <c r="W2876" s="67"/>
      <c r="X2876" s="67"/>
      <c r="Y2876" s="67"/>
      <c r="Z2876" s="67"/>
      <c r="AA2876" s="67"/>
      <c r="AB2876" s="67"/>
      <c r="AC2876" s="67"/>
      <c r="AD2876" s="67"/>
      <c r="AE2876" s="67"/>
      <c r="AF2876" s="67"/>
      <c r="AG2876" s="67"/>
      <c r="AH2876" s="67"/>
      <c r="AI2876" s="67"/>
      <c r="AK2876" s="67"/>
      <c r="AL2876" s="67"/>
      <c r="AM2876" s="67"/>
      <c r="AN2876" s="63" t="s">
        <v>6107</v>
      </c>
      <c r="AO2876" s="67"/>
      <c r="AP2876" s="67"/>
      <c r="AQ2876" s="67"/>
      <c r="AR2876" s="67"/>
      <c r="AS2876" s="67"/>
      <c r="AT2876" s="67"/>
      <c r="AU2876" s="67"/>
      <c r="AV2876" s="67"/>
      <c r="AW2876" s="67"/>
      <c r="AX2876" s="67"/>
      <c r="AY2876" s="67"/>
      <c r="AZ2876" s="37" t="str">
        <f>IFERROR(IF(COUNTA(H2876,I2876,J2876)=3,DATE(J2876,MATCH(I2876,{"Jan";"Feb";"Mar";"Apr";"May";"Jun";"Jul";"Aug";"Sep";"Oct";"Nov";"Dec"},0),H2876),""),"")</f>
        <v/>
      </c>
      <c r="BA2876" s="67"/>
      <c r="BB2876" s="67"/>
      <c r="CB2876" s="65"/>
    </row>
    <row r="2877" spans="1:80" ht="16.5" thickBot="1" x14ac:dyDescent="0.3">
      <c r="A2877" s="50"/>
      <c r="B2877" s="68" t="str">
        <f>C2734&amp;" NON-TARGET TIMEPOINT RESPONSE:"</f>
        <v>V18 NON-TARGET TIMEPOINT RESPONSE:</v>
      </c>
      <c r="C2877" s="69"/>
      <c r="D2877" s="50"/>
      <c r="E2877" s="5"/>
      <c r="F2877" s="5"/>
      <c r="G2877" s="5"/>
      <c r="H2877" s="7" t="s">
        <v>47</v>
      </c>
      <c r="I2877" s="7" t="s">
        <v>48</v>
      </c>
      <c r="J2877" s="7" t="s">
        <v>49</v>
      </c>
      <c r="K2877" s="50"/>
      <c r="L2877" s="50"/>
      <c r="M2877" s="50"/>
      <c r="N2877" s="50"/>
      <c r="O2877" s="50"/>
      <c r="P2877" s="50"/>
      <c r="Q2877" s="50"/>
      <c r="R2877" s="65"/>
      <c r="S2877" s="67"/>
      <c r="T2877" s="67"/>
      <c r="U2877" s="67"/>
      <c r="V2877" s="67"/>
      <c r="W2877" s="67"/>
      <c r="X2877" s="67"/>
      <c r="Y2877" s="67"/>
      <c r="Z2877" s="67"/>
      <c r="AA2877" s="67"/>
      <c r="AB2877" s="67"/>
      <c r="AC2877" s="67"/>
      <c r="AD2877" s="67"/>
      <c r="AE2877" s="67"/>
      <c r="AF2877" s="67"/>
      <c r="AG2877" s="67"/>
      <c r="AH2877" s="67"/>
      <c r="AI2877" s="67"/>
      <c r="AK2877" s="67"/>
      <c r="AL2877" s="67"/>
      <c r="AM2877" s="67"/>
      <c r="AN2877" s="63" t="s">
        <v>6108</v>
      </c>
      <c r="AO2877" s="67"/>
      <c r="AP2877" s="67"/>
      <c r="AQ2877" s="67"/>
      <c r="AR2877" s="67"/>
      <c r="AS2877" s="67"/>
      <c r="AT2877" s="67"/>
      <c r="AU2877" s="67"/>
      <c r="AV2877" s="67"/>
      <c r="AW2877" s="67"/>
      <c r="AX2877" s="67"/>
      <c r="AY2877" s="67"/>
      <c r="AZ2877" s="37" t="str">
        <f>IFERROR(IF(COUNTA(H2877,I2877,J2877)=3,DATE(J2877,MATCH(I2877,{"Jan";"Feb";"Mar";"Apr";"May";"Jun";"Jul";"Aug";"Sep";"Oct";"Nov";"Dec"},0),H2877),""),"")</f>
        <v/>
      </c>
      <c r="BA2877" s="67"/>
      <c r="BB2877" s="67"/>
      <c r="CB2877" s="65"/>
    </row>
    <row r="2878" spans="1:80" ht="15.75" thickBot="1" x14ac:dyDescent="0.3">
      <c r="A2878" s="50"/>
      <c r="B2878" s="70"/>
      <c r="C2878" s="79"/>
      <c r="D2878" s="50"/>
      <c r="E2878" s="5"/>
      <c r="F2878" s="5"/>
      <c r="G2878" s="5"/>
      <c r="H2878" s="32"/>
      <c r="I2878" s="32"/>
      <c r="J2878" s="32"/>
      <c r="K2878" s="50"/>
      <c r="L2878" s="72" t="str">
        <f ca="1">BA2878&amp;BB2878&amp;BC2878&amp;BD2878&amp;BE2878&amp;BF2878&amp;BG2878&amp;BH2878&amp;BI2878&amp;BJ2878&amp;BK2878</f>
        <v/>
      </c>
      <c r="M2878" s="73"/>
      <c r="N2878" s="73"/>
      <c r="O2878" s="73"/>
      <c r="P2878" s="73"/>
      <c r="Q2878" s="50"/>
      <c r="R2878" s="65"/>
      <c r="S2878" s="67"/>
      <c r="T2878" s="67"/>
      <c r="U2878" s="67"/>
      <c r="V2878" s="67"/>
      <c r="W2878" s="67"/>
      <c r="X2878" s="67"/>
      <c r="Y2878" s="67"/>
      <c r="Z2878" s="67"/>
      <c r="AA2878" s="67"/>
      <c r="AB2878" s="67"/>
      <c r="AC2878" s="67"/>
      <c r="AD2878" s="67"/>
      <c r="AE2878" s="67"/>
      <c r="AF2878" s="67"/>
      <c r="AG2878" s="67"/>
      <c r="AH2878" s="67"/>
      <c r="AI2878" s="67"/>
      <c r="AK2878" s="67"/>
      <c r="AL2878" s="67"/>
      <c r="AM2878" s="67"/>
      <c r="AN2878" s="63" t="s">
        <v>6109</v>
      </c>
      <c r="AO2878" s="67"/>
      <c r="AP2878" s="67"/>
      <c r="AQ2878" s="67"/>
      <c r="AR2878" s="67"/>
      <c r="AS2878" s="67"/>
      <c r="AT2878" s="67"/>
      <c r="AU2878" s="67"/>
      <c r="AV2878" s="67"/>
      <c r="AW2878" s="67"/>
      <c r="AX2878" s="67"/>
      <c r="AY2878" s="67"/>
      <c r="AZ2878" s="37" t="str">
        <f>IFERROR(IF(COUNTA(H2878,I2878,J2878)=3,DATE(J2878,MATCH(I2878,{"Jan";"Feb";"Mar";"Apr";"May";"Jun";"Jul";"Aug";"Sep";"Oct";"Nov";"Dec"},0),H2878),""),"")</f>
        <v/>
      </c>
      <c r="BA2878" s="37" t="str">
        <f>IF(AND(C2737="",H2878="",B2878&lt;&gt;""),"Please enter a complete visit or assessment date.  ","")</f>
        <v/>
      </c>
      <c r="BB2878" s="37" t="str">
        <f>IF(B2878="","",IF(AND(COUNTA(C2737,D2737,E2737)&gt;1,COUNTA(C2737,D2737,E2737)&lt;3),"Please enter a complete visit date.  ",IF(COUNTA(C2737,D2737,E2737)=0,"",IF(COUNTIF(AN$2:AN$7306,C2737&amp;D2737&amp;E2737)&gt;0,"","Enter a valid visit date.  "))))</f>
        <v/>
      </c>
      <c r="BC2878" s="37" t="str">
        <f>IF(AND(COUNTA(H2878,I2878,J2878)&gt;1,COUNTA(H2878,I2878,J2878)&lt;3),"Please enter a complete assessment date.  ",IF(COUNTA(H2878,I2878,J2878)=0,"",IF(COUNTIF(AN$2:AN$7306,H2878&amp;I2878&amp;J2878)&gt;0,"","Enter a valid assessment date.  ")))</f>
        <v/>
      </c>
      <c r="BD2878" s="37" t="str">
        <f t="shared" ref="BD2878" si="1397">IF(AND(B2878="",H2878&amp;I2878&amp;J2878&lt;&gt;""),"Assessment date entered, but no response is entered.  ","")</f>
        <v/>
      </c>
      <c r="BE2878" s="37" t="str">
        <f ca="1">IF(B2878="","",IF(AZ2737="","",IF(AZ2737&gt;NOW(),"Visit date is in the future.  ","")))</f>
        <v/>
      </c>
      <c r="BF2878" s="37" t="str">
        <f t="shared" ref="BF2878" ca="1" si="1398">IF(AZ2878&lt;&gt;"",IF(AZ2878&gt;NOW(),"Assessment date is in the future.  ",""),"")</f>
        <v/>
      </c>
      <c r="BG2878" s="37" t="str">
        <f t="shared" ref="BG2878" si="1399">IF(AND(B2878&lt;&gt;"",F2878&lt;&gt;""),"The response cannot be provided if indicated as Not Done.  ","")</f>
        <v/>
      </c>
      <c r="BH2878" s="37" t="str">
        <f>IF(AZ2737="","",IF(AZ2737&lt;=AZ2731,"Visit date is not after visit or assessment dates in the prior visit.  ",""))</f>
        <v/>
      </c>
      <c r="BI2878" s="37" t="str">
        <f>IF(AZ2878&lt;&gt;"",IF(AZ2878&lt;=AZ2731,"Assessment date is not after visit or assessment dates in the prior visit.  ",""),"")</f>
        <v/>
      </c>
      <c r="BJ2878" s="37" t="str">
        <f>IF(AND(C2734="",B2878&lt;&gt;""),"The Visit ID is missing.  ","")</f>
        <v/>
      </c>
      <c r="CA2878" s="37" t="e">
        <f ca="1">IF(BA2878&amp;BB2878&amp;BC2878&amp;BD2878&amp;BE2878&amp;BF2878&amp;BG2878&amp;BH2878&amp;BI2878&amp;BJ2878&amp;BK2878&amp;BL2878&amp;BM2878&amp;BN2878&amp;BO2878&amp;BP2878&amp;BQ2878&amp;BR2878&amp;BS2878&amp;BT2878&amp;BU2878&amp;#REF!&amp;BW2878&amp;BX2878&amp;BY2878&amp;BZ2878&lt;&gt;"","V18Issue","V18Clean")</f>
        <v>#REF!</v>
      </c>
      <c r="CB2878" s="65"/>
    </row>
    <row r="2879" spans="1:80" x14ac:dyDescent="0.25">
      <c r="A2879" s="50"/>
      <c r="B2879" s="8" t="s">
        <v>2928</v>
      </c>
      <c r="C2879" s="50"/>
      <c r="D2879" s="50"/>
      <c r="E2879" s="5"/>
      <c r="F2879" s="5"/>
      <c r="G2879" s="9"/>
      <c r="H2879" s="8" t="s">
        <v>2929</v>
      </c>
      <c r="I2879" s="8" t="s">
        <v>2930</v>
      </c>
      <c r="J2879" s="8" t="s">
        <v>2931</v>
      </c>
      <c r="K2879" s="50"/>
      <c r="L2879" s="73"/>
      <c r="M2879" s="73"/>
      <c r="N2879" s="73"/>
      <c r="O2879" s="73"/>
      <c r="P2879" s="73"/>
      <c r="Q2879" s="50"/>
      <c r="R2879" s="65"/>
      <c r="S2879" s="67"/>
      <c r="T2879" s="67"/>
      <c r="U2879" s="67"/>
      <c r="V2879" s="67"/>
      <c r="W2879" s="67"/>
      <c r="X2879" s="67"/>
      <c r="Y2879" s="67"/>
      <c r="Z2879" s="67"/>
      <c r="AA2879" s="67"/>
      <c r="AB2879" s="67"/>
      <c r="AC2879" s="67"/>
      <c r="AD2879" s="67"/>
      <c r="AE2879" s="67"/>
      <c r="AF2879" s="67"/>
      <c r="AG2879" s="67"/>
      <c r="AH2879" s="67"/>
      <c r="AI2879" s="67"/>
      <c r="AK2879" s="67"/>
      <c r="AL2879" s="67"/>
      <c r="AM2879" s="67"/>
      <c r="AN2879" s="63" t="s">
        <v>6110</v>
      </c>
      <c r="AO2879" s="67"/>
      <c r="AP2879" s="67"/>
      <c r="AQ2879" s="67"/>
      <c r="AR2879" s="67"/>
      <c r="AS2879" s="67"/>
      <c r="AT2879" s="67"/>
      <c r="AU2879" s="67"/>
      <c r="AV2879" s="67"/>
      <c r="AW2879" s="67"/>
      <c r="AX2879" s="67"/>
      <c r="AY2879" s="67"/>
      <c r="AZ2879" s="37" t="str">
        <f>IFERROR(IF(COUNTA(H2879,I2879,J2879)=3,DATE(J2879,MATCH(I2879,{"Jan";"Feb";"Mar";"Apr";"May";"Jun";"Jul";"Aug";"Sep";"Oct";"Nov";"Dec"},0),H2879),""),"")</f>
        <v/>
      </c>
      <c r="BA2879" s="67"/>
      <c r="BB2879" s="67"/>
      <c r="CB2879" s="65"/>
    </row>
    <row r="2880" spans="1:80" x14ac:dyDescent="0.25">
      <c r="A2880" s="50"/>
      <c r="B2880" s="50"/>
      <c r="C2880" s="50"/>
      <c r="D2880" s="50"/>
      <c r="E2880" s="5"/>
      <c r="F2880" s="5"/>
      <c r="G2880" s="50"/>
      <c r="H2880" s="12" t="s">
        <v>92</v>
      </c>
      <c r="I2880" s="5"/>
      <c r="J2880" s="5"/>
      <c r="K2880" s="50"/>
      <c r="L2880" s="50"/>
      <c r="M2880" s="50"/>
      <c r="N2880" s="50"/>
      <c r="O2880" s="50"/>
      <c r="P2880" s="50"/>
      <c r="Q2880" s="50"/>
      <c r="R2880" s="65"/>
      <c r="S2880" s="67"/>
      <c r="T2880" s="67"/>
      <c r="U2880" s="67"/>
      <c r="V2880" s="67"/>
      <c r="W2880" s="67"/>
      <c r="X2880" s="67"/>
      <c r="Y2880" s="67"/>
      <c r="Z2880" s="67"/>
      <c r="AA2880" s="67"/>
      <c r="AB2880" s="67"/>
      <c r="AC2880" s="67"/>
      <c r="AD2880" s="67"/>
      <c r="AE2880" s="67"/>
      <c r="AF2880" s="67"/>
      <c r="AG2880" s="67"/>
      <c r="AH2880" s="67"/>
      <c r="AI2880" s="67"/>
      <c r="AK2880" s="67"/>
      <c r="AL2880" s="67"/>
      <c r="AM2880" s="67"/>
      <c r="AN2880" s="63" t="s">
        <v>6111</v>
      </c>
      <c r="AO2880" s="67"/>
      <c r="AP2880" s="67"/>
      <c r="AQ2880" s="67"/>
      <c r="AR2880" s="67"/>
      <c r="AS2880" s="67"/>
      <c r="AT2880" s="67"/>
      <c r="AU2880" s="67"/>
      <c r="AV2880" s="67"/>
      <c r="AW2880" s="67"/>
      <c r="AX2880" s="67"/>
      <c r="AY2880" s="67"/>
      <c r="AZ2880" s="37" t="str">
        <f>IFERROR(IF(COUNTA(H2880,I2880,J2880)=3,DATE(J2880,MATCH(I2880,{"Jan";"Feb";"Mar";"Apr";"May";"Jun";"Jul";"Aug";"Sep";"Oct";"Nov";"Dec"},0),H2880),""),"")</f>
        <v/>
      </c>
      <c r="BA2880" s="67"/>
      <c r="BB2880" s="67"/>
      <c r="CB2880" s="65"/>
    </row>
    <row r="2881" spans="1:80" ht="16.5" thickBot="1" x14ac:dyDescent="0.3">
      <c r="A2881" s="50"/>
      <c r="B2881" s="68" t="str">
        <f>C2734&amp;" OVERALL TIMEPOINT RESPONSE:"</f>
        <v>V18 OVERALL TIMEPOINT RESPONSE:</v>
      </c>
      <c r="C2881" s="69"/>
      <c r="D2881" s="50"/>
      <c r="E2881" s="5"/>
      <c r="F2881" s="5"/>
      <c r="G2881" s="5"/>
      <c r="H2881" s="7" t="s">
        <v>47</v>
      </c>
      <c r="I2881" s="7" t="s">
        <v>48</v>
      </c>
      <c r="J2881" s="7" t="s">
        <v>49</v>
      </c>
      <c r="K2881" s="50"/>
      <c r="L2881" s="50"/>
      <c r="M2881" s="50"/>
      <c r="N2881" s="50"/>
      <c r="O2881" s="50"/>
      <c r="P2881" s="50"/>
      <c r="Q2881" s="50"/>
      <c r="R2881" s="65"/>
      <c r="S2881" s="67"/>
      <c r="T2881" s="67"/>
      <c r="U2881" s="67"/>
      <c r="V2881" s="67"/>
      <c r="W2881" s="67"/>
      <c r="X2881" s="67"/>
      <c r="Y2881" s="67"/>
      <c r="Z2881" s="67"/>
      <c r="AA2881" s="67"/>
      <c r="AB2881" s="67"/>
      <c r="AC2881" s="67"/>
      <c r="AD2881" s="67"/>
      <c r="AE2881" s="67"/>
      <c r="AF2881" s="67"/>
      <c r="AG2881" s="67"/>
      <c r="AH2881" s="67"/>
      <c r="AI2881" s="67"/>
      <c r="AK2881" s="67"/>
      <c r="AL2881" s="67"/>
      <c r="AM2881" s="67"/>
      <c r="AN2881" s="63" t="s">
        <v>6112</v>
      </c>
      <c r="AO2881" s="67"/>
      <c r="AP2881" s="67"/>
      <c r="AQ2881" s="67"/>
      <c r="AR2881" s="67"/>
      <c r="AS2881" s="67"/>
      <c r="AT2881" s="67"/>
      <c r="AU2881" s="67"/>
      <c r="AV2881" s="67"/>
      <c r="AW2881" s="67"/>
      <c r="AX2881" s="67"/>
      <c r="AY2881" s="67"/>
      <c r="AZ2881" s="37" t="str">
        <f>IFERROR(IF(COUNTA(H2881,I2881,J2881)=3,DATE(J2881,MATCH(I2881,{"Jan";"Feb";"Mar";"Apr";"May";"Jun";"Jul";"Aug";"Sep";"Oct";"Nov";"Dec"},0),H2881),""),"")</f>
        <v/>
      </c>
      <c r="BA2881" s="67"/>
      <c r="BB2881" s="67"/>
      <c r="CB2881" s="65"/>
    </row>
    <row r="2882" spans="1:80" ht="15.75" thickBot="1" x14ac:dyDescent="0.3">
      <c r="A2882" s="50"/>
      <c r="B2882" s="70"/>
      <c r="C2882" s="71"/>
      <c r="D2882" s="42"/>
      <c r="E2882" s="5"/>
      <c r="F2882" s="5"/>
      <c r="G2882" s="5"/>
      <c r="H2882" s="32"/>
      <c r="I2882" s="32"/>
      <c r="J2882" s="32"/>
      <c r="K2882" s="50"/>
      <c r="L2882" s="72" t="str">
        <f ca="1">BA2882&amp;BB2882&amp;BC2882&amp;BD2882&amp;BE2882&amp;BF2882&amp;BG2882&amp;BH2882&amp;BI2882&amp;BJ2882&amp;BK2882</f>
        <v/>
      </c>
      <c r="M2882" s="73"/>
      <c r="N2882" s="73"/>
      <c r="O2882" s="73"/>
      <c r="P2882" s="73"/>
      <c r="Q2882" s="42"/>
      <c r="R2882" s="65"/>
      <c r="S2882" s="65"/>
      <c r="T2882" s="65"/>
      <c r="U2882" s="65"/>
      <c r="V2882" s="65"/>
      <c r="W2882" s="65"/>
      <c r="X2882" s="67"/>
      <c r="Y2882" s="67"/>
      <c r="Z2882" s="67"/>
      <c r="AA2882" s="67"/>
      <c r="AB2882" s="67"/>
      <c r="AC2882" s="67"/>
      <c r="AD2882" s="67"/>
      <c r="AE2882" s="67"/>
      <c r="AF2882" s="67"/>
      <c r="AG2882" s="67"/>
      <c r="AH2882" s="67"/>
      <c r="AI2882" s="67"/>
      <c r="AK2882" s="67"/>
      <c r="AL2882" s="67"/>
      <c r="AM2882" s="67"/>
      <c r="AN2882" s="63" t="s">
        <v>6113</v>
      </c>
      <c r="AO2882" s="67"/>
      <c r="AP2882" s="67"/>
      <c r="AQ2882" s="67"/>
      <c r="AR2882" s="67"/>
      <c r="AS2882" s="67"/>
      <c r="AT2882" s="67"/>
      <c r="AU2882" s="67"/>
      <c r="AV2882" s="67"/>
      <c r="AW2882" s="67"/>
      <c r="AX2882" s="67"/>
      <c r="AY2882" s="67"/>
      <c r="AZ2882" s="37" t="str">
        <f>IFERROR(IF(COUNTA(H2882,I2882,J2882)=3,DATE(J2882,MATCH(I2882,{"Jan";"Feb";"Mar";"Apr";"May";"Jun";"Jul";"Aug";"Sep";"Oct";"Nov";"Dec"},0),H2882),""),"")</f>
        <v/>
      </c>
      <c r="BA2882" s="37" t="str">
        <f>IF(AND(C2737="",H2882="",B2882&lt;&gt;""),"Please enter a complete visit or assessment date.  ","")</f>
        <v/>
      </c>
      <c r="BB2882" s="37" t="str">
        <f>IF(B2882="","",IF(AND(COUNTA(C2737,D2737,E2737)&gt;1,COUNTA(C2737,D2737,E2737)&lt;3),"Please enter a complete visit date.  ",IF(COUNTA(C2737,D2737,E2737)=0,"",IF(COUNTIF(AN$2:AN$7306,C2737&amp;D2737&amp;E2737)&gt;0,"","Enter a valid visit date.  "))))</f>
        <v/>
      </c>
      <c r="BC2882" s="37" t="str">
        <f>IF(AND(COUNTA(H2882,I2882,J2882)&gt;1,COUNTA(H2882,I2882,J2882)&lt;3),"Please enter a complete assessment date.  ",IF(COUNTA(H2882,I2882,J2882)=0,"",IF(COUNTIF(AN$2:AN$7306,H2882&amp;I2882&amp;J2882)&gt;0,"","Enter a valid assessment date.  ")))</f>
        <v/>
      </c>
      <c r="BD2882" s="37" t="str">
        <f t="shared" ref="BD2882" si="1400">IF(AND(B2882="",H2882&amp;I2882&amp;J2882&lt;&gt;""),"Assessment date entered, but no response is entered.  ","")</f>
        <v/>
      </c>
      <c r="BE2882" s="37" t="str">
        <f ca="1">IF(B2882="","",IF(AZ2737="","",IF(AZ2737&gt;NOW(),"Visit date is in the future.  ","")))</f>
        <v/>
      </c>
      <c r="BF2882" s="37" t="str">
        <f t="shared" ref="BF2882" ca="1" si="1401">IF(AZ2882&lt;&gt;"",IF(AZ2882&gt;NOW(),"Assessment date is in the future.  ",""),"")</f>
        <v/>
      </c>
      <c r="BG2882" s="37" t="str">
        <f t="shared" ref="BG2882" si="1402">IF(AND(B2882&lt;&gt;"",F2882&lt;&gt;""),"The response cannot be provided if indicated as Not Done.  ","")</f>
        <v/>
      </c>
      <c r="BH2882" s="37" t="str">
        <f>IF(AZ2737="","",IF(AZ2737&lt;=AZ2731,"Visit date is not after visit or assessment dates in the prior visit.  ",""))</f>
        <v/>
      </c>
      <c r="BI2882" s="37" t="str">
        <f>IF(AZ2882&lt;&gt;"",IF(AZ2882&lt;=AZ2731,"Assessment date is not after visit or assessment dates in the prior visit.  ",""),"")</f>
        <v/>
      </c>
      <c r="BJ2882" s="37" t="str">
        <f>IF(AND(C2734="",B2882&lt;&gt;""),"The Visit ID is missing.  ","")</f>
        <v/>
      </c>
      <c r="CA2882" s="37" t="e">
        <f ca="1">IF(BA2882&amp;BB2882&amp;BC2882&amp;BD2882&amp;BE2882&amp;BF2882&amp;BG2882&amp;BH2882&amp;BI2882&amp;BJ2882&amp;BK2882&amp;BL2882&amp;BM2882&amp;BN2882&amp;BO2882&amp;BP2882&amp;BQ2882&amp;BR2882&amp;BS2882&amp;BT2882&amp;BU2882&amp;#REF!&amp;BW2882&amp;BX2882&amp;BY2882&amp;BZ2882&lt;&gt;"","V18Issue","V18Clean")</f>
        <v>#REF!</v>
      </c>
      <c r="CB2882" s="65"/>
    </row>
    <row r="2883" spans="1:80" x14ac:dyDescent="0.25">
      <c r="A2883" s="50"/>
      <c r="B2883" s="8" t="s">
        <v>2932</v>
      </c>
      <c r="C2883" s="50"/>
      <c r="D2883" s="42"/>
      <c r="E2883" s="5"/>
      <c r="F2883" s="5"/>
      <c r="G2883" s="9"/>
      <c r="H2883" s="8" t="s">
        <v>2933</v>
      </c>
      <c r="I2883" s="8" t="s">
        <v>2934</v>
      </c>
      <c r="J2883" s="8" t="s">
        <v>2935</v>
      </c>
      <c r="K2883" s="50"/>
      <c r="L2883" s="73"/>
      <c r="M2883" s="73"/>
      <c r="N2883" s="73"/>
      <c r="O2883" s="73"/>
      <c r="P2883" s="73"/>
      <c r="Q2883" s="42"/>
      <c r="R2883" s="65"/>
      <c r="S2883" s="65"/>
      <c r="T2883" s="65"/>
      <c r="U2883" s="65"/>
      <c r="V2883" s="65"/>
      <c r="W2883" s="65"/>
      <c r="X2883" s="67"/>
      <c r="Y2883" s="67"/>
      <c r="Z2883" s="67"/>
      <c r="AA2883" s="67"/>
      <c r="AB2883" s="67"/>
      <c r="AC2883" s="67"/>
      <c r="AD2883" s="67"/>
      <c r="AE2883" s="67"/>
      <c r="AF2883" s="67"/>
      <c r="AG2883" s="67"/>
      <c r="AH2883" s="67"/>
      <c r="AI2883" s="67"/>
      <c r="AK2883" s="67"/>
      <c r="AL2883" s="67"/>
      <c r="AM2883" s="67"/>
      <c r="AN2883" s="63" t="s">
        <v>6114</v>
      </c>
      <c r="AO2883" s="67"/>
      <c r="AP2883" s="67"/>
      <c r="AQ2883" s="67"/>
      <c r="AR2883" s="67"/>
      <c r="AS2883" s="67"/>
      <c r="AT2883" s="67"/>
      <c r="AU2883" s="67"/>
      <c r="AV2883" s="67"/>
      <c r="AW2883" s="67"/>
      <c r="AX2883" s="67" t="str">
        <f>C2734&amp;"Max"</f>
        <v>V18Max</v>
      </c>
      <c r="AY2883" s="37" t="s">
        <v>358</v>
      </c>
      <c r="AZ2883" s="37" t="str">
        <f>IF(MAX(AZ2733:AZ2865)=0,"",MAX(AZ2733:AZ2865))</f>
        <v/>
      </c>
      <c r="BA2883" s="67"/>
      <c r="BB2883" s="67"/>
      <c r="CB2883" s="65"/>
    </row>
    <row r="2884" spans="1:80" x14ac:dyDescent="0.25">
      <c r="A2884" s="42"/>
      <c r="B2884" s="18"/>
      <c r="C2884" s="18"/>
      <c r="D2884" s="18"/>
      <c r="E2884" s="18"/>
      <c r="F2884" s="18"/>
      <c r="G2884" s="18"/>
      <c r="H2884" s="18"/>
      <c r="I2884" s="18"/>
      <c r="J2884" s="18"/>
      <c r="K2884" s="18"/>
      <c r="L2884" s="18"/>
      <c r="M2884" s="18"/>
      <c r="N2884" s="18"/>
      <c r="O2884" s="18"/>
      <c r="P2884" s="18"/>
      <c r="Q2884" s="42"/>
      <c r="R2884" s="65"/>
      <c r="S2884" s="65"/>
      <c r="T2884" s="65"/>
      <c r="U2884" s="65"/>
      <c r="V2884" s="65"/>
      <c r="W2884" s="65"/>
      <c r="X2884" s="65"/>
      <c r="Y2884" s="65"/>
      <c r="Z2884" s="65"/>
      <c r="AA2884" s="65"/>
      <c r="AB2884" s="65"/>
      <c r="AC2884" s="65"/>
      <c r="AD2884" s="65"/>
      <c r="AE2884" s="65"/>
      <c r="AF2884" s="65"/>
      <c r="AG2884" s="65"/>
      <c r="AH2884" s="65"/>
      <c r="AI2884" s="65"/>
      <c r="AJ2884" s="65"/>
      <c r="AK2884" s="65"/>
      <c r="AL2884" s="65"/>
      <c r="AM2884" s="65"/>
      <c r="AN2884" s="63" t="s">
        <v>6115</v>
      </c>
      <c r="AO2884" s="65"/>
      <c r="AP2884" s="65"/>
      <c r="AQ2884" s="65"/>
      <c r="AR2884" s="65"/>
      <c r="AS2884" s="65"/>
      <c r="AT2884" s="65"/>
      <c r="AU2884" s="65"/>
      <c r="AV2884" s="65"/>
      <c r="AW2884" s="65"/>
      <c r="AX2884" s="65" t="str">
        <f>C2734&amp;"Min"</f>
        <v>V18Min</v>
      </c>
      <c r="AY2884" s="65" t="s">
        <v>359</v>
      </c>
      <c r="AZ2884" s="37" t="str">
        <f>IF(MIN(AZ2733:AZ2865)=0,"",MIN(AZ2733:AZ2865))</f>
        <v/>
      </c>
      <c r="BA2884" s="67"/>
      <c r="BB2884" s="67"/>
      <c r="BD2884" s="65"/>
      <c r="BE2884" s="65"/>
      <c r="BF2884" s="65"/>
      <c r="BG2884" s="65"/>
      <c r="BH2884" s="65"/>
      <c r="BI2884" s="65"/>
      <c r="BK2884" s="65"/>
      <c r="BL2884" s="65"/>
      <c r="BM2884" s="65"/>
      <c r="BN2884" s="65"/>
      <c r="BO2884" s="65"/>
      <c r="BP2884" s="65"/>
      <c r="BQ2884" s="65"/>
      <c r="BR2884" s="65"/>
      <c r="BS2884" s="65"/>
      <c r="BT2884" s="65"/>
      <c r="BU2884" s="65"/>
      <c r="BV2884" s="65"/>
      <c r="BW2884" s="65"/>
      <c r="BX2884" s="65"/>
      <c r="BY2884" s="65"/>
      <c r="BZ2884" s="65"/>
      <c r="CA2884" s="65"/>
      <c r="CB2884" s="65"/>
    </row>
    <row r="2885" spans="1:80" x14ac:dyDescent="0.25">
      <c r="A2885" s="51"/>
      <c r="B2885" s="51"/>
      <c r="C2885" s="51"/>
      <c r="D2885" s="51"/>
      <c r="E2885" s="51"/>
      <c r="F2885" s="51"/>
      <c r="G2885" s="51"/>
      <c r="H2885" s="19"/>
      <c r="I2885" s="4"/>
      <c r="J2885" s="4"/>
      <c r="K2885" s="4"/>
      <c r="L2885" s="51"/>
      <c r="M2885" s="51"/>
      <c r="N2885" s="51"/>
      <c r="O2885" s="51"/>
      <c r="P2885" s="51"/>
      <c r="Q2885" s="4"/>
      <c r="AN2885" s="63" t="s">
        <v>6116</v>
      </c>
      <c r="AZ2885" s="37" t="str">
        <f>IFERROR(IF(COUNTA(C2885,D2885,E2885)=3,DATE(E2885,MATCH(D2885,{"Jan";"Feb";"Mar";"Apr";"May";"Jun";"Jul";"Aug";"Sep";"Oct";"Nov";"Dec"},0),C2885),""),"")</f>
        <v/>
      </c>
      <c r="CA2885" s="65"/>
    </row>
    <row r="2886" spans="1:80" ht="19.5" x14ac:dyDescent="0.4">
      <c r="A2886" s="51"/>
      <c r="B2886" s="22" t="s">
        <v>2936</v>
      </c>
      <c r="C2886" s="86" t="s">
        <v>575</v>
      </c>
      <c r="D2886" s="94"/>
      <c r="E2886" s="94"/>
      <c r="F2886" s="94"/>
      <c r="G2886" s="95"/>
      <c r="H2886" s="4"/>
      <c r="I2886" s="4"/>
      <c r="J2886" s="4"/>
      <c r="K2886" s="4"/>
      <c r="L2886" s="51"/>
      <c r="M2886" s="51"/>
      <c r="N2886" s="51"/>
      <c r="O2886" s="51"/>
      <c r="P2886" s="51"/>
      <c r="Q2886" s="4"/>
      <c r="AN2886" s="63" t="s">
        <v>6117</v>
      </c>
      <c r="AZ2886" s="37" t="str">
        <f>IFERROR(IF(COUNTA(C2886,D2886,E2886)=3,DATE(E2886,MATCH(D2886,{"Jan";"Feb";"Mar";"Apr";"May";"Jun";"Jul";"Aug";"Sep";"Oct";"Nov";"Dec"},0),C2886),""),"")</f>
        <v/>
      </c>
    </row>
    <row r="2887" spans="1:80" x14ac:dyDescent="0.25">
      <c r="A2887" s="51"/>
      <c r="B2887" s="51"/>
      <c r="C2887" s="23" t="s">
        <v>2937</v>
      </c>
      <c r="D2887" s="51"/>
      <c r="E2887" s="51"/>
      <c r="F2887" s="51"/>
      <c r="G2887" s="19"/>
      <c r="H2887" s="4"/>
      <c r="I2887" s="4"/>
      <c r="J2887" s="4"/>
      <c r="K2887" s="4"/>
      <c r="L2887" s="51"/>
      <c r="M2887" s="51"/>
      <c r="N2887" s="51"/>
      <c r="O2887" s="51"/>
      <c r="P2887" s="51"/>
      <c r="Q2887" s="4"/>
      <c r="AN2887" s="63" t="s">
        <v>6118</v>
      </c>
      <c r="AZ2887" s="37" t="str">
        <f>IFERROR(IF(COUNTA(C2887,D2887,E2887)=3,DATE(E2887,MATCH(D2887,{"Jan";"Feb";"Mar";"Apr";"May";"Jun";"Jul";"Aug";"Sep";"Oct";"Nov";"Dec"},0),C2887),""),"")</f>
        <v/>
      </c>
    </row>
    <row r="2888" spans="1:80" x14ac:dyDescent="0.25">
      <c r="A2888" s="51"/>
      <c r="B2888" s="4"/>
      <c r="C2888" s="20" t="s">
        <v>47</v>
      </c>
      <c r="D2888" s="20" t="s">
        <v>48</v>
      </c>
      <c r="E2888" s="20" t="s">
        <v>49</v>
      </c>
      <c r="F2888" s="51"/>
      <c r="G2888" s="51"/>
      <c r="H2888" s="19"/>
      <c r="I2888" s="4"/>
      <c r="J2888" s="4"/>
      <c r="K2888" s="4"/>
      <c r="L2888" s="51"/>
      <c r="M2888" s="51"/>
      <c r="N2888" s="51"/>
      <c r="O2888" s="51"/>
      <c r="P2888" s="51"/>
      <c r="Q2888" s="4"/>
      <c r="AN2888" s="63" t="s">
        <v>6119</v>
      </c>
      <c r="AZ2888" s="37" t="str">
        <f>IFERROR(IF(COUNTA(C2888,D2888,E2888)=3,DATE(E2888,MATCH(D2888,{"Jan";"Feb";"Mar";"Apr";"May";"Jun";"Jul";"Aug";"Sep";"Oct";"Nov";"Dec"},0),C2888),""),"")</f>
        <v/>
      </c>
    </row>
    <row r="2889" spans="1:80" x14ac:dyDescent="0.25">
      <c r="A2889" s="51"/>
      <c r="B2889" s="21" t="s">
        <v>93</v>
      </c>
      <c r="C2889" s="32"/>
      <c r="D2889" s="32"/>
      <c r="E2889" s="32"/>
      <c r="F2889" s="96" t="s">
        <v>369</v>
      </c>
      <c r="G2889" s="91"/>
      <c r="H2889" s="91"/>
      <c r="I2889" s="91"/>
      <c r="J2889" s="91"/>
      <c r="K2889" s="91"/>
      <c r="L2889" s="91"/>
      <c r="M2889" s="91"/>
      <c r="N2889" s="91"/>
      <c r="O2889" s="51"/>
      <c r="P2889" s="51"/>
      <c r="Q2889" s="4"/>
      <c r="AN2889" s="63" t="s">
        <v>6120</v>
      </c>
      <c r="AZ2889" s="37" t="str">
        <f>IFERROR(IF(COUNTA(C2889,D2889,E2889)=3,DATE(E2889,MATCH(D2889,{"Jan";"Feb";"Mar";"Apr";"May";"Jun";"Jul";"Aug";"Sep";"Oct";"Nov";"Dec"},0),C2889),""),"")</f>
        <v/>
      </c>
    </row>
    <row r="2890" spans="1:80" ht="19.5" x14ac:dyDescent="0.4">
      <c r="A2890" s="51"/>
      <c r="B2890" s="22"/>
      <c r="C2890" s="23" t="s">
        <v>2938</v>
      </c>
      <c r="D2890" s="23" t="s">
        <v>2939</v>
      </c>
      <c r="E2890" s="23" t="s">
        <v>2940</v>
      </c>
      <c r="F2890" s="51"/>
      <c r="G2890" s="51"/>
      <c r="H2890" s="19"/>
      <c r="I2890" s="4"/>
      <c r="J2890" s="4"/>
      <c r="K2890" s="4"/>
      <c r="L2890" s="51"/>
      <c r="M2890" s="51"/>
      <c r="N2890" s="51"/>
      <c r="O2890" s="51"/>
      <c r="P2890" s="51"/>
      <c r="Q2890" s="4"/>
      <c r="AN2890" s="63" t="s">
        <v>6121</v>
      </c>
    </row>
    <row r="2891" spans="1:80" x14ac:dyDescent="0.25">
      <c r="A2891" s="51"/>
      <c r="B2891" s="4"/>
      <c r="C2891" s="25"/>
      <c r="D2891" s="25"/>
      <c r="E2891" s="25"/>
      <c r="F2891" s="25"/>
      <c r="G2891" s="4"/>
      <c r="H2891" s="19" t="s">
        <v>92</v>
      </c>
      <c r="I2891" s="4"/>
      <c r="J2891" s="4"/>
      <c r="K2891" s="4"/>
      <c r="L2891" s="51"/>
      <c r="M2891" s="4"/>
      <c r="N2891" s="4"/>
      <c r="O2891" s="4"/>
      <c r="P2891" s="4"/>
      <c r="Q2891" s="24"/>
      <c r="R2891" s="66"/>
      <c r="S2891" s="66"/>
      <c r="T2891" s="66"/>
      <c r="U2891" s="66"/>
      <c r="V2891" s="66"/>
      <c r="W2891" s="66"/>
      <c r="X2891" s="66"/>
      <c r="Y2891" s="66"/>
      <c r="Z2891" s="66"/>
      <c r="AA2891" s="66"/>
      <c r="AB2891" s="66"/>
      <c r="AC2891" s="66"/>
      <c r="AD2891" s="66"/>
      <c r="AE2891" s="66"/>
      <c r="AF2891" s="66"/>
      <c r="AG2891" s="66"/>
      <c r="AH2891" s="66"/>
      <c r="AI2891" s="66"/>
      <c r="AK2891" s="66"/>
      <c r="AL2891" s="66"/>
      <c r="AM2891" s="66"/>
      <c r="AN2891" s="63" t="s">
        <v>6122</v>
      </c>
      <c r="AO2891" s="66"/>
      <c r="AP2891" s="66"/>
      <c r="AQ2891" s="66"/>
      <c r="AR2891" s="66"/>
      <c r="AS2891" s="66"/>
      <c r="AT2891" s="66"/>
      <c r="AU2891" s="66"/>
      <c r="AV2891" s="66"/>
      <c r="AW2891" s="66"/>
      <c r="AX2891" s="66"/>
      <c r="AY2891" s="66"/>
      <c r="BA2891" s="66"/>
      <c r="BB2891" s="66"/>
    </row>
    <row r="2892" spans="1:80" x14ac:dyDescent="0.25">
      <c r="A2892" s="51"/>
      <c r="B2892" s="4"/>
      <c r="C2892" s="25" t="s">
        <v>35</v>
      </c>
      <c r="D2892" s="25" t="s">
        <v>36</v>
      </c>
      <c r="E2892" s="25"/>
      <c r="F2892" s="25" t="s">
        <v>315</v>
      </c>
      <c r="G2892" s="4"/>
      <c r="H2892" s="25" t="s">
        <v>47</v>
      </c>
      <c r="I2892" s="25" t="s">
        <v>48</v>
      </c>
      <c r="J2892" s="25" t="s">
        <v>49</v>
      </c>
      <c r="K2892" s="4"/>
      <c r="L2892" s="51"/>
      <c r="M2892" s="4"/>
      <c r="N2892" s="4"/>
      <c r="O2892" s="4"/>
      <c r="P2892" s="4"/>
      <c r="Q2892" s="24"/>
      <c r="R2892" s="66"/>
      <c r="S2892" s="66"/>
      <c r="T2892" s="66"/>
      <c r="U2892" s="66"/>
      <c r="V2892" s="66"/>
      <c r="W2892" s="66"/>
      <c r="X2892" s="66"/>
      <c r="Y2892" s="66"/>
      <c r="Z2892" s="66"/>
      <c r="AA2892" s="66"/>
      <c r="AB2892" s="66"/>
      <c r="AC2892" s="66"/>
      <c r="AD2892" s="66"/>
      <c r="AE2892" s="66"/>
      <c r="AF2892" s="66"/>
      <c r="AG2892" s="66"/>
      <c r="AH2892" s="66"/>
      <c r="AI2892" s="66"/>
      <c r="AK2892" s="66"/>
      <c r="AL2892" s="66"/>
      <c r="AM2892" s="66"/>
      <c r="AN2892" s="63" t="s">
        <v>6123</v>
      </c>
      <c r="AO2892" s="66"/>
      <c r="AP2892" s="66"/>
      <c r="AQ2892" s="66"/>
      <c r="AR2892" s="66"/>
      <c r="AS2892" s="66"/>
      <c r="AT2892" s="66"/>
      <c r="AU2892" s="66"/>
      <c r="AV2892" s="66"/>
      <c r="AW2892" s="66"/>
      <c r="AX2892" s="66"/>
      <c r="AY2892" s="66"/>
      <c r="BA2892" s="66"/>
      <c r="BB2892" s="66"/>
    </row>
    <row r="2893" spans="1:80" x14ac:dyDescent="0.25">
      <c r="A2893" s="51"/>
      <c r="B2893" s="34" t="str">
        <f xml:space="preserve"> C2886&amp;" Target Lesion (T1)"</f>
        <v>V19 Target Lesion (T1)</v>
      </c>
      <c r="C2893" s="16"/>
      <c r="D2893" s="15" t="s">
        <v>9</v>
      </c>
      <c r="E2893" s="4"/>
      <c r="F2893" s="17"/>
      <c r="G2893" s="4"/>
      <c r="H2893" s="32"/>
      <c r="I2893" s="32"/>
      <c r="J2893" s="32"/>
      <c r="K2893" s="4"/>
      <c r="L2893" s="51"/>
      <c r="M2893" s="51"/>
      <c r="N2893" s="51"/>
      <c r="O2893" s="51"/>
      <c r="P2893" s="51"/>
      <c r="Q2893" s="51"/>
      <c r="R2893" s="67"/>
      <c r="S2893" s="67"/>
      <c r="T2893" s="67"/>
      <c r="U2893" s="67"/>
      <c r="V2893" s="67"/>
      <c r="W2893" s="67"/>
      <c r="X2893" s="67"/>
      <c r="Y2893" s="67"/>
      <c r="Z2893" s="67"/>
      <c r="AA2893" s="67"/>
      <c r="AB2893" s="67"/>
      <c r="AC2893" s="67"/>
      <c r="AD2893" s="67"/>
      <c r="AE2893" s="67"/>
      <c r="AF2893" s="67"/>
      <c r="AG2893" s="67"/>
      <c r="AH2893" s="67"/>
      <c r="AI2893" s="67"/>
      <c r="AK2893" s="67"/>
      <c r="AL2893" s="67"/>
      <c r="AM2893" s="67"/>
      <c r="AN2893" s="63" t="s">
        <v>6124</v>
      </c>
      <c r="AO2893" s="67"/>
      <c r="AP2893" s="67"/>
      <c r="AQ2893" s="67"/>
      <c r="AR2893" s="67"/>
      <c r="AS2893" s="67"/>
      <c r="AT2893" s="67"/>
      <c r="AU2893" s="67"/>
      <c r="AV2893" s="67"/>
      <c r="AW2893" s="67"/>
      <c r="AX2893" s="67"/>
      <c r="AY2893" s="67"/>
      <c r="AZ2893" s="37" t="str">
        <f>IFERROR(IF(COUNTA(H2893,I2893,J2893)=3,DATE(J2893,MATCH(I2893,{"Jan";"Feb";"Mar";"Apr";"May";"Jun";"Jul";"Aug";"Sep";"Oct";"Nov";"Dec"},0),H2893),""),"")</f>
        <v/>
      </c>
      <c r="BA2893" s="67"/>
      <c r="BB2893" s="67"/>
    </row>
    <row r="2894" spans="1:80" x14ac:dyDescent="0.25">
      <c r="A2894" s="51"/>
      <c r="B2894" s="23" t="s">
        <v>2941</v>
      </c>
      <c r="C2894" s="23" t="s">
        <v>2942</v>
      </c>
      <c r="D2894" s="23" t="s">
        <v>2943</v>
      </c>
      <c r="E2894" s="26"/>
      <c r="F2894" s="23" t="s">
        <v>2944</v>
      </c>
      <c r="G2894" s="26"/>
      <c r="H2894" s="23" t="s">
        <v>2945</v>
      </c>
      <c r="I2894" s="23" t="s">
        <v>2946</v>
      </c>
      <c r="J2894" s="23" t="s">
        <v>2947</v>
      </c>
      <c r="K2894" s="4"/>
      <c r="L2894" s="27"/>
      <c r="M2894" s="28"/>
      <c r="N2894" s="27"/>
      <c r="O2894" s="28"/>
      <c r="P2894" s="27"/>
      <c r="Q2894" s="24"/>
      <c r="R2894" s="66"/>
      <c r="S2894" s="66"/>
      <c r="T2894" s="66"/>
      <c r="U2894" s="66"/>
      <c r="V2894" s="66"/>
      <c r="W2894" s="66"/>
      <c r="X2894" s="66"/>
      <c r="Y2894" s="66"/>
      <c r="Z2894" s="66"/>
      <c r="AA2894" s="66"/>
      <c r="AB2894" s="66"/>
      <c r="AC2894" s="66"/>
      <c r="AD2894" s="66"/>
      <c r="AE2894" s="66"/>
      <c r="AF2894" s="66"/>
      <c r="AG2894" s="66"/>
      <c r="AH2894" s="66"/>
      <c r="AI2894" s="66"/>
      <c r="AK2894" s="66"/>
      <c r="AL2894" s="66"/>
      <c r="AM2894" s="66"/>
      <c r="AN2894" s="63" t="s">
        <v>6125</v>
      </c>
      <c r="AO2894" s="66"/>
      <c r="AP2894" s="66"/>
      <c r="AQ2894" s="66"/>
      <c r="AR2894" s="66"/>
      <c r="AS2894" s="66"/>
      <c r="AT2894" s="66"/>
      <c r="AU2894" s="66"/>
      <c r="AV2894" s="66"/>
      <c r="AW2894" s="66"/>
      <c r="AX2894" s="66"/>
      <c r="AY2894" s="66"/>
      <c r="AZ2894" s="37" t="str">
        <f>IFERROR(IF(COUNTA(H2894,I2894,J2894)=3,DATE(J2894,MATCH(I2894,{"Jan";"Feb";"Mar";"Apr";"May";"Jun";"Jul";"Aug";"Sep";"Oct";"Nov";"Dec"},0),H2894),""),"")</f>
        <v/>
      </c>
      <c r="BA2894" s="66"/>
      <c r="BB2894" s="66"/>
    </row>
    <row r="2895" spans="1:80" x14ac:dyDescent="0.25">
      <c r="A2895" s="51"/>
      <c r="B2895" s="90" t="str">
        <f ca="1">BA2895&amp;BB2895&amp;BC2895&amp;BD2895&amp;BE2895&amp;BF2895&amp;BG2895&amp;BH2895&amp;BI2895&amp;BJ2895&amp;BK2895&amp;BL2895&amp;BM2895</f>
        <v/>
      </c>
      <c r="C2895" s="91"/>
      <c r="D2895" s="91"/>
      <c r="E2895" s="91"/>
      <c r="F2895" s="91"/>
      <c r="G2895" s="91"/>
      <c r="H2895" s="91"/>
      <c r="I2895" s="91"/>
      <c r="J2895" s="91"/>
      <c r="K2895" s="91"/>
      <c r="L2895" s="91"/>
      <c r="M2895" s="91"/>
      <c r="N2895" s="91"/>
      <c r="O2895" s="91"/>
      <c r="P2895" s="91"/>
      <c r="Q2895" s="4"/>
      <c r="AN2895" s="63" t="s">
        <v>6126</v>
      </c>
      <c r="AZ2895" s="37" t="str">
        <f>IFERROR(IF(COUNTA(H2895,I2895,J2895)=3,DATE(J2895,MATCH(I2895,{"Jan";"Feb";"Mar";"Apr";"May";"Jun";"Jul";"Aug";"Sep";"Oct";"Nov";"Dec"},0),H2895),""),"")</f>
        <v/>
      </c>
      <c r="BA2895" s="37" t="str">
        <f>IF(AND(C2889="",H2893="",C2893&lt;&gt;""),"Please enter a complete visit or assessment date.  ","")</f>
        <v/>
      </c>
      <c r="BB2895" s="37" t="str">
        <f>IF(C2893="","",IF(AND(COUNTA(C2889,D2889,E2889)&gt;1,COUNTA(C2889,D2889,E2889)&lt;3),"Please enter a complete visit date.  ",IF(COUNTA(C2889,D2889,E2889)=0,"",IF(COUNTIF(AN$2:AN$7306,C2889&amp;D2889&amp;E2889)&gt;0,"","Enter a valid visit date.  "))))</f>
        <v/>
      </c>
      <c r="BC2895" s="37" t="str">
        <f>IF(AND(COUNTA(H2893,I2893,J2893)&gt;1,COUNTA(H2893,I2893,J2893)&lt;3),"Please enter a complete assessment date.  ",IF(COUNTA(H2893,I2893,J2893)=0,"",IF(COUNTIF(AN$2:AN$7306,H2893&amp;I2893&amp;J2893)&gt;0,"","Enter a valid assessment date.  ")))</f>
        <v/>
      </c>
      <c r="BD2895" s="37" t="str">
        <f>IF(AND(C2893="",H2893&amp;I2893&amp;H2893&amp;J2893&lt;&gt;""),"Information on this lesion exists, but no evaluation result is entered.  ","")</f>
        <v/>
      </c>
      <c r="BE2895" s="37" t="str">
        <f ca="1">IF(C2893="","",IF(AZ2889="","",IF(AZ2889&gt;NOW(),"Visit date is in the future.  ","")))</f>
        <v/>
      </c>
      <c r="BF2895" s="37" t="str">
        <f t="shared" ref="BF2895" ca="1" si="1403">IF(AZ2893&lt;&gt;"",IF(AZ2893&gt;NOW(),"Assessment date is in the future.  ",""),"")</f>
        <v/>
      </c>
      <c r="BG2895" s="37" t="str">
        <f>IF(AND(C2893&lt;&gt;"",F2893&lt;&gt;""),"The result cannot be provided if indicated as Not Done.  ","")</f>
        <v/>
      </c>
      <c r="BH2895" s="37" t="str">
        <f>IF(AZ2889="","",IF(AZ2889&lt;=AZ2883,"Visit date is not after visit or assessment dates in the prior visit.  ",""))</f>
        <v/>
      </c>
      <c r="BI2895" s="37" t="str">
        <f>IF(AZ2893&lt;&gt;"",IF(AZ2893&lt;=AZ2883,"Assessment date is not after visit or assessment dates in the prior visit.  ",""),"")</f>
        <v/>
      </c>
      <c r="BJ2895" s="37" t="str">
        <f>IF(AND(C2886="",OR(C2893&lt;&gt;"",F2893&lt;&gt;"")),"The Visit ID is missing.  ","")</f>
        <v/>
      </c>
      <c r="BK2895" s="37" t="str">
        <f>IF(AND(OR(C2893&lt;&gt;"",F2893&lt;&gt;""),C$19=""),"No V0 lesion information exists for this same lesion (if you are adding a NEW lesion, go to New Lesion section).  ","")</f>
        <v/>
      </c>
      <c r="BL2895" s="37" t="str">
        <f>IF(AND(C2893&lt;&gt;"",D2893=""),"Select a Unit.  ","")</f>
        <v/>
      </c>
      <c r="BM2895" s="37" t="str">
        <f>IF(AND(C2893&lt;&gt;"",COUNTIF(AJ$2:AJ$21,C2886)&gt;1),"Visit ID already used.  ","")</f>
        <v/>
      </c>
      <c r="CA2895" s="37" t="str">
        <f ca="1">IF(BA2895&amp;BB2895&amp;BC2895&amp;BD2895&amp;BE2895&amp;BF2895&amp;BG2895&amp;BH2895&amp;BI2895&amp;BJ2895&amp;BK2895&amp;BL2895&amp;BM2895&amp;BN2895&amp;BO2895&amp;BP2895&amp;BQ2895&amp;BR2895&amp;BS2895&amp;BT2895&amp;BU2895&amp;BV2895&amp;BW2895&amp;BX2895&amp;BY2895&amp;BZ2895&lt;&gt;"","V19Issue","V19Clean")</f>
        <v>V19Clean</v>
      </c>
    </row>
    <row r="2896" spans="1:80" x14ac:dyDescent="0.25">
      <c r="A2896" s="51"/>
      <c r="B2896" s="91"/>
      <c r="C2896" s="91"/>
      <c r="D2896" s="91"/>
      <c r="E2896" s="91"/>
      <c r="F2896" s="91"/>
      <c r="G2896" s="91"/>
      <c r="H2896" s="91"/>
      <c r="I2896" s="91"/>
      <c r="J2896" s="91"/>
      <c r="K2896" s="91"/>
      <c r="L2896" s="91"/>
      <c r="M2896" s="91"/>
      <c r="N2896" s="91"/>
      <c r="O2896" s="91"/>
      <c r="P2896" s="91"/>
      <c r="Q2896" s="4"/>
      <c r="AN2896" s="63" t="s">
        <v>6127</v>
      </c>
      <c r="AZ2896" s="37" t="str">
        <f>IFERROR(IF(COUNTA(H2896,I2896,J2896)=3,DATE(J2896,MATCH(I2896,{"Jan";"Feb";"Mar";"Apr";"May";"Jun";"Jul";"Aug";"Sep";"Oct";"Nov";"Dec"},0),H2896),""),"")</f>
        <v/>
      </c>
    </row>
    <row r="2897" spans="1:79" x14ac:dyDescent="0.25">
      <c r="A2897" s="51"/>
      <c r="B2897" s="4"/>
      <c r="C2897" s="25"/>
      <c r="D2897" s="25"/>
      <c r="E2897" s="25"/>
      <c r="F2897" s="25"/>
      <c r="G2897" s="4"/>
      <c r="H2897" s="19" t="s">
        <v>92</v>
      </c>
      <c r="I2897" s="4"/>
      <c r="J2897" s="4"/>
      <c r="K2897" s="4"/>
      <c r="L2897" s="51"/>
      <c r="M2897" s="4"/>
      <c r="N2897" s="4"/>
      <c r="O2897" s="4"/>
      <c r="P2897" s="4"/>
      <c r="Q2897" s="4"/>
      <c r="AN2897" s="63" t="s">
        <v>6128</v>
      </c>
      <c r="AZ2897" s="37" t="str">
        <f>IFERROR(IF(COUNTA(H2897,I2897,J2897)=3,DATE(J2897,MATCH(I2897,{"Jan";"Feb";"Mar";"Apr";"May";"Jun";"Jul";"Aug";"Sep";"Oct";"Nov";"Dec"},0),H2897),""),"")</f>
        <v/>
      </c>
    </row>
    <row r="2898" spans="1:79" x14ac:dyDescent="0.25">
      <c r="A2898" s="51"/>
      <c r="B2898" s="4"/>
      <c r="C2898" s="25" t="s">
        <v>35</v>
      </c>
      <c r="D2898" s="25" t="s">
        <v>36</v>
      </c>
      <c r="E2898" s="25"/>
      <c r="F2898" s="25" t="s">
        <v>315</v>
      </c>
      <c r="G2898" s="4"/>
      <c r="H2898" s="25" t="s">
        <v>47</v>
      </c>
      <c r="I2898" s="25" t="s">
        <v>48</v>
      </c>
      <c r="J2898" s="25" t="s">
        <v>49</v>
      </c>
      <c r="K2898" s="4"/>
      <c r="L2898" s="51"/>
      <c r="M2898" s="4"/>
      <c r="N2898" s="4"/>
      <c r="O2898" s="4"/>
      <c r="P2898" s="4"/>
      <c r="Q2898" s="4"/>
      <c r="AN2898" s="63" t="s">
        <v>6129</v>
      </c>
      <c r="AZ2898" s="37" t="str">
        <f>IFERROR(IF(COUNTA(H2898,I2898,J2898)=3,DATE(J2898,MATCH(I2898,{"Jan";"Feb";"Mar";"Apr";"May";"Jun";"Jul";"Aug";"Sep";"Oct";"Nov";"Dec"},0),H2898),""),"")</f>
        <v/>
      </c>
    </row>
    <row r="2899" spans="1:79" x14ac:dyDescent="0.25">
      <c r="A2899" s="51"/>
      <c r="B2899" s="34" t="str">
        <f xml:space="preserve"> C2886&amp;" Target Lesion (T2)"</f>
        <v>V19 Target Lesion (T2)</v>
      </c>
      <c r="C2899" s="16"/>
      <c r="D2899" s="15" t="s">
        <v>9</v>
      </c>
      <c r="E2899" s="4"/>
      <c r="F2899" s="17"/>
      <c r="G2899" s="4"/>
      <c r="H2899" s="32"/>
      <c r="I2899" s="32"/>
      <c r="J2899" s="32"/>
      <c r="K2899" s="4"/>
      <c r="L2899" s="51"/>
      <c r="M2899" s="51"/>
      <c r="N2899" s="51"/>
      <c r="O2899" s="51"/>
      <c r="P2899" s="51"/>
      <c r="Q2899" s="4"/>
      <c r="AN2899" s="63" t="s">
        <v>6130</v>
      </c>
      <c r="AZ2899" s="37" t="str">
        <f>IFERROR(IF(COUNTA(H2899,I2899,J2899)=3,DATE(J2899,MATCH(I2899,{"Jan";"Feb";"Mar";"Apr";"May";"Jun";"Jul";"Aug";"Sep";"Oct";"Nov";"Dec"},0),H2899),""),"")</f>
        <v/>
      </c>
    </row>
    <row r="2900" spans="1:79" x14ac:dyDescent="0.25">
      <c r="A2900" s="51"/>
      <c r="B2900" s="23" t="s">
        <v>2948</v>
      </c>
      <c r="C2900" s="23" t="s">
        <v>2949</v>
      </c>
      <c r="D2900" s="23" t="s">
        <v>2950</v>
      </c>
      <c r="E2900" s="26"/>
      <c r="F2900" s="23" t="s">
        <v>2951</v>
      </c>
      <c r="G2900" s="26"/>
      <c r="H2900" s="23" t="s">
        <v>2952</v>
      </c>
      <c r="I2900" s="23" t="s">
        <v>2953</v>
      </c>
      <c r="J2900" s="23" t="s">
        <v>2954</v>
      </c>
      <c r="K2900" s="4"/>
      <c r="L2900" s="27"/>
      <c r="M2900" s="28"/>
      <c r="N2900" s="27"/>
      <c r="O2900" s="28"/>
      <c r="P2900" s="27"/>
      <c r="Q2900" s="4"/>
      <c r="AN2900" s="63" t="s">
        <v>6131</v>
      </c>
      <c r="AZ2900" s="37" t="str">
        <f>IFERROR(IF(COUNTA(H2900,I2900,J2900)=3,DATE(J2900,MATCH(I2900,{"Jan";"Feb";"Mar";"Apr";"May";"Jun";"Jul";"Aug";"Sep";"Oct";"Nov";"Dec"},0),H2900),""),"")</f>
        <v/>
      </c>
    </row>
    <row r="2901" spans="1:79" x14ac:dyDescent="0.25">
      <c r="A2901" s="51"/>
      <c r="B2901" s="90" t="str">
        <f ca="1">BA2901&amp;BB2901&amp;BC2901&amp;BD2901&amp;BE2901&amp;BF2901&amp;BG2901&amp;BH2901&amp;BI2901&amp;BJ2901&amp;BK2901&amp;BL2901&amp;BM2901</f>
        <v/>
      </c>
      <c r="C2901" s="91"/>
      <c r="D2901" s="91"/>
      <c r="E2901" s="91"/>
      <c r="F2901" s="91"/>
      <c r="G2901" s="91"/>
      <c r="H2901" s="91"/>
      <c r="I2901" s="91"/>
      <c r="J2901" s="91"/>
      <c r="K2901" s="91"/>
      <c r="L2901" s="91"/>
      <c r="M2901" s="91"/>
      <c r="N2901" s="91"/>
      <c r="O2901" s="91"/>
      <c r="P2901" s="91"/>
      <c r="Q2901" s="4"/>
      <c r="AN2901" s="63" t="s">
        <v>6132</v>
      </c>
      <c r="AZ2901" s="37" t="str">
        <f>IFERROR(IF(COUNTA(H2901,I2901,J2901)=3,DATE(J2901,MATCH(I2901,{"Jan";"Feb";"Mar";"Apr";"May";"Jun";"Jul";"Aug";"Sep";"Oct";"Nov";"Dec"},0),H2901),""),"")</f>
        <v/>
      </c>
      <c r="BA2901" s="37" t="str">
        <f>IF(AND(C2889="",H2899="",C2899&lt;&gt;""),"Please enter a complete visit or assessment date.  ","")</f>
        <v/>
      </c>
      <c r="BB2901" s="37" t="str">
        <f>IF(C2899="","",IF(AND(COUNTA(C2889,D2889,E2889)&gt;1,COUNTA(C2889,D2889,E2889)&lt;3),"Please enter a complete visit date.  ",IF(COUNTA(C2889,D2889,E2889)=0,"",IF(COUNTIF(AN$2:AN$7306,C2889&amp;D2889&amp;E2889)&gt;0,"","Enter a valid visit date.  "))))</f>
        <v/>
      </c>
      <c r="BC2901" s="37" t="str">
        <f>IF(AND(COUNTA(H2899,I2899,J2899)&gt;1,COUNTA(H2899,I2899,J2899)&lt;3),"Please enter a complete assessment date.  ",IF(COUNTA(H2899,I2899,J2899)=0,"",IF(COUNTIF(AN$2:AN$7306,H2899&amp;I2899&amp;J2899)&gt;0,"","Enter a valid assessment date.  ")))</f>
        <v/>
      </c>
      <c r="BD2901" s="37" t="str">
        <f t="shared" ref="BD2901" si="1404">IF(AND(C2899="",H2899&amp;I2899&amp;H2899&amp;J2899&lt;&gt;""),"Information on this lesion exists, but no evaluation result is entered.  ","")</f>
        <v/>
      </c>
      <c r="BE2901" s="37" t="str">
        <f ca="1">IF(C2899="","",IF(AZ2889="","",IF(AZ2889&gt;NOW(),"Visit date is in the future.  ","")))</f>
        <v/>
      </c>
      <c r="BF2901" s="37" t="str">
        <f t="shared" ref="BF2901" ca="1" si="1405">IF(AZ2899&lt;&gt;"",IF(AZ2899&gt;NOW(),"Assessment date is in the future.  ",""),"")</f>
        <v/>
      </c>
      <c r="BG2901" s="37" t="str">
        <f t="shared" ref="BG2901" si="1406">IF(AND(C2899&lt;&gt;"",F2899&lt;&gt;""),"The result cannot be provided if indicated as Not Done.  ","")</f>
        <v/>
      </c>
      <c r="BH2901" s="37" t="str">
        <f>IF(AZ2889="","",IF(AZ2889&lt;=AZ2883,"Visit date is not after visit or assessment dates in the prior visit.  ",""))</f>
        <v/>
      </c>
      <c r="BI2901" s="37" t="str">
        <f>IF(AZ2899&lt;&gt;"",IF(AZ2899&lt;=AZ2883,"Assessment date is not after visit or assessment dates in the prior visit.  ",""),"")</f>
        <v/>
      </c>
      <c r="BJ2901" s="37" t="str">
        <f>IF(AND(C2886="",OR(C2899&lt;&gt;"",F2899&lt;&gt;"")),"The Visit ID is missing.  ","")</f>
        <v/>
      </c>
      <c r="BK2901" s="37" t="str">
        <f>IF(AND(OR(C2899&lt;&gt;"",F2899&lt;&gt;""),C$25=""),"No V0 lesion information exists for this same lesion (if you are adding a NEW lesion, go to New Lesion section).  ","")</f>
        <v/>
      </c>
      <c r="BL2901" s="37" t="str">
        <f t="shared" ref="BL2901" si="1407">IF(AND(C2899&lt;&gt;"",D2899=""),"Select a Unit.  ","")</f>
        <v/>
      </c>
      <c r="BM2901" s="37" t="str">
        <f>IF(AND(C2899&lt;&gt;"",COUNTIF(AJ$2:AJ$21,C2886)&gt;1),"Visit ID already used.  ","")</f>
        <v/>
      </c>
      <c r="CA2901" s="37" t="str">
        <f ca="1">IF(BA2901&amp;BB2901&amp;BC2901&amp;BD2901&amp;BE2901&amp;BF2901&amp;BG2901&amp;BH2901&amp;BI2901&amp;BJ2901&amp;BK2901&amp;BL2901&amp;BM2901&amp;BN2901&amp;BO2901&amp;BP2901&amp;BQ2901&amp;BR2901&amp;BS2901&amp;BT2901&amp;BU2901&amp;BV2901&amp;BW2901&amp;BX2901&amp;BY2901&amp;BZ2901&lt;&gt;"","V19Issue","V19Clean")</f>
        <v>V19Clean</v>
      </c>
    </row>
    <row r="2902" spans="1:79" x14ac:dyDescent="0.25">
      <c r="A2902" s="51"/>
      <c r="B2902" s="91"/>
      <c r="C2902" s="91"/>
      <c r="D2902" s="91"/>
      <c r="E2902" s="91"/>
      <c r="F2902" s="91"/>
      <c r="G2902" s="91"/>
      <c r="H2902" s="91"/>
      <c r="I2902" s="91"/>
      <c r="J2902" s="91"/>
      <c r="K2902" s="91"/>
      <c r="L2902" s="91"/>
      <c r="M2902" s="91"/>
      <c r="N2902" s="91"/>
      <c r="O2902" s="91"/>
      <c r="P2902" s="91"/>
      <c r="Q2902" s="4"/>
      <c r="AN2902" s="63" t="s">
        <v>6133</v>
      </c>
      <c r="AZ2902" s="37" t="str">
        <f>IFERROR(IF(COUNTA(H2902,I2902,J2902)=3,DATE(J2902,MATCH(I2902,{"Jan";"Feb";"Mar";"Apr";"May";"Jun";"Jul";"Aug";"Sep";"Oct";"Nov";"Dec"},0),H2902),""),"")</f>
        <v/>
      </c>
    </row>
    <row r="2903" spans="1:79" x14ac:dyDescent="0.25">
      <c r="A2903" s="51"/>
      <c r="B2903" s="4"/>
      <c r="C2903" s="25"/>
      <c r="D2903" s="25"/>
      <c r="E2903" s="25"/>
      <c r="F2903" s="25"/>
      <c r="G2903" s="4"/>
      <c r="H2903" s="19" t="s">
        <v>92</v>
      </c>
      <c r="I2903" s="4"/>
      <c r="J2903" s="4"/>
      <c r="K2903" s="4"/>
      <c r="L2903" s="51"/>
      <c r="M2903" s="4"/>
      <c r="N2903" s="4"/>
      <c r="O2903" s="4"/>
      <c r="P2903" s="4"/>
      <c r="Q2903" s="4"/>
      <c r="AN2903" s="63" t="s">
        <v>6134</v>
      </c>
      <c r="AZ2903" s="37" t="str">
        <f>IFERROR(IF(COUNTA(H2903,I2903,J2903)=3,DATE(J2903,MATCH(I2903,{"Jan";"Feb";"Mar";"Apr";"May";"Jun";"Jul";"Aug";"Sep";"Oct";"Nov";"Dec"},0),H2903),""),"")</f>
        <v/>
      </c>
    </row>
    <row r="2904" spans="1:79" x14ac:dyDescent="0.25">
      <c r="A2904" s="51"/>
      <c r="B2904" s="4"/>
      <c r="C2904" s="25" t="s">
        <v>35</v>
      </c>
      <c r="D2904" s="25" t="s">
        <v>36</v>
      </c>
      <c r="E2904" s="25"/>
      <c r="F2904" s="25" t="s">
        <v>315</v>
      </c>
      <c r="G2904" s="4"/>
      <c r="H2904" s="25" t="s">
        <v>47</v>
      </c>
      <c r="I2904" s="25" t="s">
        <v>48</v>
      </c>
      <c r="J2904" s="25" t="s">
        <v>49</v>
      </c>
      <c r="K2904" s="4"/>
      <c r="L2904" s="51"/>
      <c r="M2904" s="4"/>
      <c r="N2904" s="4"/>
      <c r="O2904" s="4"/>
      <c r="P2904" s="4"/>
      <c r="Q2904" s="4"/>
      <c r="AN2904" s="63" t="s">
        <v>6135</v>
      </c>
      <c r="AZ2904" s="37" t="str">
        <f>IFERROR(IF(COUNTA(H2904,I2904,J2904)=3,DATE(J2904,MATCH(I2904,{"Jan";"Feb";"Mar";"Apr";"May";"Jun";"Jul";"Aug";"Sep";"Oct";"Nov";"Dec"},0),H2904),""),"")</f>
        <v/>
      </c>
    </row>
    <row r="2905" spans="1:79" x14ac:dyDescent="0.25">
      <c r="A2905" s="51"/>
      <c r="B2905" s="34" t="str">
        <f xml:space="preserve"> C2886&amp;"  Target Lesion (T3)"</f>
        <v>V19  Target Lesion (T3)</v>
      </c>
      <c r="C2905" s="16"/>
      <c r="D2905" s="15" t="s">
        <v>9</v>
      </c>
      <c r="E2905" s="4"/>
      <c r="F2905" s="17"/>
      <c r="G2905" s="4"/>
      <c r="H2905" s="32"/>
      <c r="I2905" s="32"/>
      <c r="J2905" s="32"/>
      <c r="K2905" s="4"/>
      <c r="L2905" s="51"/>
      <c r="M2905" s="51"/>
      <c r="N2905" s="51"/>
      <c r="O2905" s="51"/>
      <c r="P2905" s="51"/>
      <c r="Q2905" s="4"/>
      <c r="AN2905" s="63" t="s">
        <v>6136</v>
      </c>
      <c r="AZ2905" s="37" t="str">
        <f>IFERROR(IF(COUNTA(H2905,I2905,J2905)=3,DATE(J2905,MATCH(I2905,{"Jan";"Feb";"Mar";"Apr";"May";"Jun";"Jul";"Aug";"Sep";"Oct";"Nov";"Dec"},0),H2905),""),"")</f>
        <v/>
      </c>
    </row>
    <row r="2906" spans="1:79" x14ac:dyDescent="0.25">
      <c r="A2906" s="51"/>
      <c r="B2906" s="23" t="s">
        <v>2955</v>
      </c>
      <c r="C2906" s="23" t="s">
        <v>2956</v>
      </c>
      <c r="D2906" s="23" t="s">
        <v>2957</v>
      </c>
      <c r="E2906" s="26"/>
      <c r="F2906" s="23" t="s">
        <v>2958</v>
      </c>
      <c r="G2906" s="26"/>
      <c r="H2906" s="23" t="s">
        <v>2959</v>
      </c>
      <c r="I2906" s="23" t="s">
        <v>2960</v>
      </c>
      <c r="J2906" s="23" t="s">
        <v>2961</v>
      </c>
      <c r="K2906" s="4"/>
      <c r="L2906" s="27"/>
      <c r="M2906" s="28"/>
      <c r="N2906" s="27"/>
      <c r="O2906" s="28"/>
      <c r="P2906" s="27"/>
      <c r="Q2906" s="4"/>
      <c r="AN2906" s="63" t="s">
        <v>6137</v>
      </c>
      <c r="AZ2906" s="37" t="str">
        <f>IFERROR(IF(COUNTA(H2906,I2906,J2906)=3,DATE(J2906,MATCH(I2906,{"Jan";"Feb";"Mar";"Apr";"May";"Jun";"Jul";"Aug";"Sep";"Oct";"Nov";"Dec"},0),H2906),""),"")</f>
        <v/>
      </c>
    </row>
    <row r="2907" spans="1:79" x14ac:dyDescent="0.25">
      <c r="A2907" s="51"/>
      <c r="B2907" s="90" t="str">
        <f ca="1">BA2907&amp;BB2907&amp;BC2907&amp;BD2907&amp;BE2907&amp;BF2907&amp;BG2907&amp;BH2907&amp;BI2907&amp;BJ2907&amp;BK2907&amp;BL2907&amp;BM2907</f>
        <v/>
      </c>
      <c r="C2907" s="91"/>
      <c r="D2907" s="91"/>
      <c r="E2907" s="91"/>
      <c r="F2907" s="91"/>
      <c r="G2907" s="91"/>
      <c r="H2907" s="91"/>
      <c r="I2907" s="91"/>
      <c r="J2907" s="91"/>
      <c r="K2907" s="91"/>
      <c r="L2907" s="91"/>
      <c r="M2907" s="91"/>
      <c r="N2907" s="91"/>
      <c r="O2907" s="91"/>
      <c r="P2907" s="91"/>
      <c r="Q2907" s="4"/>
      <c r="AN2907" s="63" t="s">
        <v>6138</v>
      </c>
      <c r="AZ2907" s="37" t="str">
        <f>IFERROR(IF(COUNTA(H2907,I2907,J2907)=3,DATE(J2907,MATCH(I2907,{"Jan";"Feb";"Mar";"Apr";"May";"Jun";"Jul";"Aug";"Sep";"Oct";"Nov";"Dec"},0),H2907),""),"")</f>
        <v/>
      </c>
      <c r="BA2907" s="37" t="str">
        <f>IF(AND(C2889="",H2905="",C2905&lt;&gt;""),"Please enter a complete visit or assessment date.  ","")</f>
        <v/>
      </c>
      <c r="BB2907" s="37" t="str">
        <f>IF(C2905="","",IF(AND(COUNTA(C2889,D2889,E2889)&gt;1,COUNTA(C2889,D2889,E2889)&lt;3),"Please enter a complete visit date.  ",IF(COUNTA(C2889,D2889,E2889)=0,"",IF(COUNTIF(AN$2:AN$7306,C2889&amp;D2889&amp;E2889)&gt;0,"","Enter a valid visit date.  "))))</f>
        <v/>
      </c>
      <c r="BC2907" s="37" t="str">
        <f>IF(AND(COUNTA(H2905,I2905,J2905)&gt;1,COUNTA(H2905,I2905,J2905)&lt;3),"Please enter a complete assessment date.  ",IF(COUNTA(H2905,I2905,J2905)=0,"",IF(COUNTIF(AN$2:AN$7306,H2905&amp;I2905&amp;J2905)&gt;0,"","Enter a valid assessment date.  ")))</f>
        <v/>
      </c>
      <c r="BD2907" s="37" t="str">
        <f t="shared" ref="BD2907" si="1408">IF(AND(C2905="",H2905&amp;I2905&amp;H2905&amp;J2905&lt;&gt;""),"Information on this lesion exists, but no evaluation result is entered.  ","")</f>
        <v/>
      </c>
      <c r="BE2907" s="37" t="str">
        <f ca="1">IF(C2905="","",IF(AZ2889="","",IF(AZ2889&gt;NOW(),"Visit date is in the future.  ","")))</f>
        <v/>
      </c>
      <c r="BF2907" s="37" t="str">
        <f t="shared" ref="BF2907" ca="1" si="1409">IF(AZ2905&lt;&gt;"",IF(AZ2905&gt;NOW(),"Assessment date is in the future.  ",""),"")</f>
        <v/>
      </c>
      <c r="BG2907" s="37" t="str">
        <f t="shared" ref="BG2907" si="1410">IF(AND(C2905&lt;&gt;"",F2905&lt;&gt;""),"The result cannot be provided if indicated as Not Done.  ","")</f>
        <v/>
      </c>
      <c r="BH2907" s="37" t="str">
        <f>IF(AZ2889="","",IF(AZ2889&lt;=AZ2883,"Visit date is not after visit or assessment dates in the prior visit.  ",""))</f>
        <v/>
      </c>
      <c r="BI2907" s="37" t="str">
        <f>IF(AZ2905&lt;&gt;"",IF(AZ2905&lt;=AZ2883,"Assessment date is not after visit or assessment dates in the prior visit.  ",""),"")</f>
        <v/>
      </c>
      <c r="BJ2907" s="37" t="str">
        <f>IF(AND(C2886="",OR(C2905&lt;&gt;"",F2905&lt;&gt;"")),"The Visit ID is missing.  ","")</f>
        <v/>
      </c>
      <c r="BK2907" s="37" t="str">
        <f>IF(AND(OR(C2905&lt;&gt;"",F2905&lt;&gt;""),C$31=""),"No V0 lesion information exists for this same lesion (if you are adding a NEW lesion, go to New Lesion section).  ","")</f>
        <v/>
      </c>
      <c r="BL2907" s="37" t="str">
        <f t="shared" ref="BL2907" si="1411">IF(AND(C2905&lt;&gt;"",D2905=""),"Select a Unit.  ","")</f>
        <v/>
      </c>
      <c r="BM2907" s="37" t="str">
        <f>IF(AND(C2905&lt;&gt;"",COUNTIF(AJ$2:AJ$21,C2886)&gt;1),"Visit ID already used.  ","")</f>
        <v/>
      </c>
      <c r="CA2907" s="37" t="str">
        <f ca="1">IF(BA2907&amp;BB2907&amp;BC2907&amp;BD2907&amp;BE2907&amp;BF2907&amp;BG2907&amp;BH2907&amp;BI2907&amp;BJ2907&amp;BK2907&amp;BL2907&amp;BM2907&amp;BN2907&amp;BO2907&amp;BP2907&amp;BQ2907&amp;BR2907&amp;BS2907&amp;BT2907&amp;BU2907&amp;BV2907&amp;BW2907&amp;BX2907&amp;BY2907&amp;BZ2907&lt;&gt;"","V19Issue","V19Clean")</f>
        <v>V19Clean</v>
      </c>
    </row>
    <row r="2908" spans="1:79" x14ac:dyDescent="0.25">
      <c r="A2908" s="51"/>
      <c r="B2908" s="91"/>
      <c r="C2908" s="91"/>
      <c r="D2908" s="91"/>
      <c r="E2908" s="91"/>
      <c r="F2908" s="91"/>
      <c r="G2908" s="91"/>
      <c r="H2908" s="91"/>
      <c r="I2908" s="91"/>
      <c r="J2908" s="91"/>
      <c r="K2908" s="91"/>
      <c r="L2908" s="91"/>
      <c r="M2908" s="91"/>
      <c r="N2908" s="91"/>
      <c r="O2908" s="91"/>
      <c r="P2908" s="91"/>
      <c r="Q2908" s="4"/>
      <c r="AN2908" s="63" t="s">
        <v>6139</v>
      </c>
      <c r="AZ2908" s="37" t="str">
        <f>IFERROR(IF(COUNTA(H2908,I2908,J2908)=3,DATE(J2908,MATCH(I2908,{"Jan";"Feb";"Mar";"Apr";"May";"Jun";"Jul";"Aug";"Sep";"Oct";"Nov";"Dec"},0),H2908),""),"")</f>
        <v/>
      </c>
    </row>
    <row r="2909" spans="1:79" x14ac:dyDescent="0.25">
      <c r="A2909" s="51"/>
      <c r="B2909" s="4"/>
      <c r="C2909" s="25"/>
      <c r="D2909" s="25"/>
      <c r="E2909" s="25"/>
      <c r="F2909" s="25"/>
      <c r="G2909" s="4"/>
      <c r="H2909" s="19" t="s">
        <v>92</v>
      </c>
      <c r="I2909" s="4"/>
      <c r="J2909" s="4"/>
      <c r="K2909" s="4"/>
      <c r="L2909" s="51"/>
      <c r="M2909" s="4"/>
      <c r="N2909" s="4"/>
      <c r="O2909" s="4"/>
      <c r="P2909" s="4"/>
      <c r="Q2909" s="4"/>
      <c r="AN2909" s="63" t="s">
        <v>6140</v>
      </c>
      <c r="AZ2909" s="37" t="str">
        <f>IFERROR(IF(COUNTA(H2909,I2909,J2909)=3,DATE(J2909,MATCH(I2909,{"Jan";"Feb";"Mar";"Apr";"May";"Jun";"Jul";"Aug";"Sep";"Oct";"Nov";"Dec"},0),H2909),""),"")</f>
        <v/>
      </c>
    </row>
    <row r="2910" spans="1:79" x14ac:dyDescent="0.25">
      <c r="A2910" s="51"/>
      <c r="B2910" s="4"/>
      <c r="C2910" s="25" t="s">
        <v>35</v>
      </c>
      <c r="D2910" s="25" t="s">
        <v>36</v>
      </c>
      <c r="E2910" s="25"/>
      <c r="F2910" s="25" t="s">
        <v>315</v>
      </c>
      <c r="G2910" s="4"/>
      <c r="H2910" s="25" t="s">
        <v>47</v>
      </c>
      <c r="I2910" s="25" t="s">
        <v>48</v>
      </c>
      <c r="J2910" s="25" t="s">
        <v>49</v>
      </c>
      <c r="K2910" s="4"/>
      <c r="L2910" s="51"/>
      <c r="M2910" s="4"/>
      <c r="N2910" s="4"/>
      <c r="O2910" s="4"/>
      <c r="P2910" s="4"/>
      <c r="Q2910" s="4"/>
      <c r="AN2910" s="63" t="s">
        <v>6141</v>
      </c>
      <c r="AZ2910" s="37" t="str">
        <f>IFERROR(IF(COUNTA(H2910,I2910,J2910)=3,DATE(J2910,MATCH(I2910,{"Jan";"Feb";"Mar";"Apr";"May";"Jun";"Jul";"Aug";"Sep";"Oct";"Nov";"Dec"},0),H2910),""),"")</f>
        <v/>
      </c>
    </row>
    <row r="2911" spans="1:79" x14ac:dyDescent="0.25">
      <c r="A2911" s="51"/>
      <c r="B2911" s="34" t="str">
        <f xml:space="preserve"> C2886&amp;"  Target Lesion (T4)"</f>
        <v>V19  Target Lesion (T4)</v>
      </c>
      <c r="C2911" s="16"/>
      <c r="D2911" s="15" t="s">
        <v>9</v>
      </c>
      <c r="E2911" s="4"/>
      <c r="F2911" s="17"/>
      <c r="G2911" s="4"/>
      <c r="H2911" s="32"/>
      <c r="I2911" s="32"/>
      <c r="J2911" s="32"/>
      <c r="K2911" s="4"/>
      <c r="L2911" s="51"/>
      <c r="M2911" s="51"/>
      <c r="N2911" s="51"/>
      <c r="O2911" s="51"/>
      <c r="P2911" s="51"/>
      <c r="Q2911" s="4"/>
      <c r="AN2911" s="63" t="s">
        <v>6142</v>
      </c>
      <c r="AZ2911" s="37" t="str">
        <f>IFERROR(IF(COUNTA(H2911,I2911,J2911)=3,DATE(J2911,MATCH(I2911,{"Jan";"Feb";"Mar";"Apr";"May";"Jun";"Jul";"Aug";"Sep";"Oct";"Nov";"Dec"},0),H2911),""),"")</f>
        <v/>
      </c>
    </row>
    <row r="2912" spans="1:79" x14ac:dyDescent="0.25">
      <c r="A2912" s="51"/>
      <c r="B2912" s="23" t="s">
        <v>2962</v>
      </c>
      <c r="C2912" s="23" t="s">
        <v>2963</v>
      </c>
      <c r="D2912" s="23" t="s">
        <v>2964</v>
      </c>
      <c r="E2912" s="26"/>
      <c r="F2912" s="23" t="s">
        <v>2965</v>
      </c>
      <c r="G2912" s="26"/>
      <c r="H2912" s="23" t="s">
        <v>2966</v>
      </c>
      <c r="I2912" s="23" t="s">
        <v>2967</v>
      </c>
      <c r="J2912" s="23" t="s">
        <v>2968</v>
      </c>
      <c r="K2912" s="4"/>
      <c r="L2912" s="27"/>
      <c r="M2912" s="28"/>
      <c r="N2912" s="27"/>
      <c r="O2912" s="28"/>
      <c r="P2912" s="27"/>
      <c r="Q2912" s="4"/>
      <c r="AN2912" s="63" t="s">
        <v>6143</v>
      </c>
      <c r="AZ2912" s="37" t="str">
        <f>IFERROR(IF(COUNTA(H2912,I2912,J2912)=3,DATE(J2912,MATCH(I2912,{"Jan";"Feb";"Mar";"Apr";"May";"Jun";"Jul";"Aug";"Sep";"Oct";"Nov";"Dec"},0),H2912),""),"")</f>
        <v/>
      </c>
    </row>
    <row r="2913" spans="1:79" x14ac:dyDescent="0.25">
      <c r="A2913" s="51"/>
      <c r="B2913" s="90" t="str">
        <f ca="1">BA2913&amp;BB2913&amp;BC2913&amp;BD2913&amp;BE2913&amp;BF2913&amp;BG2913&amp;BH2913&amp;BI2913&amp;BJ2913&amp;BK2913&amp;BL2913&amp;BM2913</f>
        <v/>
      </c>
      <c r="C2913" s="91"/>
      <c r="D2913" s="91"/>
      <c r="E2913" s="91"/>
      <c r="F2913" s="91"/>
      <c r="G2913" s="91"/>
      <c r="H2913" s="91"/>
      <c r="I2913" s="91"/>
      <c r="J2913" s="91"/>
      <c r="K2913" s="91"/>
      <c r="L2913" s="91"/>
      <c r="M2913" s="91"/>
      <c r="N2913" s="91"/>
      <c r="O2913" s="91"/>
      <c r="P2913" s="91"/>
      <c r="Q2913" s="4"/>
      <c r="AN2913" s="63" t="s">
        <v>6144</v>
      </c>
      <c r="AZ2913" s="37" t="str">
        <f>IFERROR(IF(COUNTA(H2913,I2913,J2913)=3,DATE(J2913,MATCH(I2913,{"Jan";"Feb";"Mar";"Apr";"May";"Jun";"Jul";"Aug";"Sep";"Oct";"Nov";"Dec"},0),H2913),""),"")</f>
        <v/>
      </c>
      <c r="BA2913" s="37" t="str">
        <f>IF(AND(C2889="",H2911="",C2911&lt;&gt;""),"Please enter a complete visit or assessment date.  ","")</f>
        <v/>
      </c>
      <c r="BB2913" s="37" t="str">
        <f>IF(C2911="","",IF(AND(COUNTA(C2889,D2889,E2889)&gt;1,COUNTA(C2889,D2889,E2889)&lt;3),"Please enter a complete visit date.  ",IF(COUNTA(C2889,D2889,E2889)=0,"",IF(COUNTIF(AN$2:AN$7306,C2889&amp;D2889&amp;E2889)&gt;0,"","Enter a valid visit date.  "))))</f>
        <v/>
      </c>
      <c r="BC2913" s="37" t="str">
        <f>IF(AND(COUNTA(H2911,I2911,J2911)&gt;1,COUNTA(H2911,I2911,J2911)&lt;3),"Please enter a complete assessment date.  ",IF(COUNTA(H2911,I2911,J2911)=0,"",IF(COUNTIF(AN$2:AN$7306,H2911&amp;I2911&amp;J2911)&gt;0,"","Enter a valid assessment date.  ")))</f>
        <v/>
      </c>
      <c r="BD2913" s="37" t="str">
        <f t="shared" ref="BD2913" si="1412">IF(AND(C2911="",H2911&amp;I2911&amp;H2911&amp;J2911&lt;&gt;""),"Information on this lesion exists, but no evaluation result is entered.  ","")</f>
        <v/>
      </c>
      <c r="BE2913" s="37" t="str">
        <f ca="1">IF(C2911="","",IF(AZ2889="","",IF(AZ2889&gt;NOW(),"Visit date is in the future.  ","")))</f>
        <v/>
      </c>
      <c r="BF2913" s="37" t="str">
        <f t="shared" ref="BF2913" ca="1" si="1413">IF(AZ2911&lt;&gt;"",IF(AZ2911&gt;NOW(),"Assessment date is in the future.  ",""),"")</f>
        <v/>
      </c>
      <c r="BG2913" s="37" t="str">
        <f t="shared" ref="BG2913" si="1414">IF(AND(C2911&lt;&gt;"",F2911&lt;&gt;""),"The result cannot be provided if indicated as Not Done.  ","")</f>
        <v/>
      </c>
      <c r="BH2913" s="37" t="str">
        <f>IF(AZ2889="","",IF(AZ2889&lt;=AZ2883,"Visit date is not after visit or assessment dates in the prior visit.  ",""))</f>
        <v/>
      </c>
      <c r="BI2913" s="37" t="str">
        <f>IF(AZ2911&lt;&gt;"",IF(AZ2911&lt;=AZ2883,"Assessment date is not after visit or assessment dates in the prior visit.  ",""),"")</f>
        <v/>
      </c>
      <c r="BJ2913" s="37" t="str">
        <f>IF(AND(C2886="",OR(C2911&lt;&gt;"",F2911&lt;&gt;"")),"The Visit ID is missing.  ","")</f>
        <v/>
      </c>
      <c r="BK2913" s="37" t="str">
        <f>IF(AND(OR(C2911&lt;&gt;"",F2911&lt;&gt;""),C$37=""),"No V0 lesion information exists for this same lesion (if you are adding a NEW lesion, go to New Lesion section).  ","")</f>
        <v/>
      </c>
      <c r="BL2913" s="37" t="str">
        <f t="shared" ref="BL2913" si="1415">IF(AND(C2911&lt;&gt;"",D2911=""),"Select a Unit.  ","")</f>
        <v/>
      </c>
      <c r="BM2913" s="37" t="str">
        <f>IF(AND(C2911&lt;&gt;"",COUNTIF(AJ$2:AJ$21,C2886)&gt;1),"Visit ID already used.  ","")</f>
        <v/>
      </c>
      <c r="CA2913" s="37" t="str">
        <f ca="1">IF(BA2913&amp;BB2913&amp;BC2913&amp;BD2913&amp;BE2913&amp;BF2913&amp;BG2913&amp;BH2913&amp;BI2913&amp;BJ2913&amp;BK2913&amp;BL2913&amp;BM2913&amp;BN2913&amp;BO2913&amp;BP2913&amp;BQ2913&amp;BR2913&amp;BS2913&amp;BT2913&amp;BU2913&amp;BV2913&amp;BW2913&amp;BX2913&amp;BY2913&amp;BZ2913&lt;&gt;"","V19Issue","V19Clean")</f>
        <v>V19Clean</v>
      </c>
    </row>
    <row r="2914" spans="1:79" x14ac:dyDescent="0.25">
      <c r="A2914" s="51"/>
      <c r="B2914" s="91"/>
      <c r="C2914" s="91"/>
      <c r="D2914" s="91"/>
      <c r="E2914" s="91"/>
      <c r="F2914" s="91"/>
      <c r="G2914" s="91"/>
      <c r="H2914" s="91"/>
      <c r="I2914" s="91"/>
      <c r="J2914" s="91"/>
      <c r="K2914" s="91"/>
      <c r="L2914" s="91"/>
      <c r="M2914" s="91"/>
      <c r="N2914" s="91"/>
      <c r="O2914" s="91"/>
      <c r="P2914" s="91"/>
      <c r="Q2914" s="51"/>
      <c r="R2914" s="67"/>
      <c r="S2914" s="67"/>
      <c r="T2914" s="67"/>
      <c r="U2914" s="67"/>
      <c r="V2914" s="67"/>
      <c r="W2914" s="67"/>
      <c r="X2914" s="67"/>
      <c r="Y2914" s="67"/>
      <c r="Z2914" s="67"/>
      <c r="AA2914" s="67"/>
      <c r="AB2914" s="67"/>
      <c r="AC2914" s="67"/>
      <c r="AD2914" s="67"/>
      <c r="AE2914" s="67"/>
      <c r="AF2914" s="67"/>
      <c r="AG2914" s="67"/>
      <c r="AH2914" s="67"/>
      <c r="AI2914" s="67"/>
      <c r="AK2914" s="67"/>
      <c r="AL2914" s="67"/>
      <c r="AM2914" s="67"/>
      <c r="AN2914" s="63" t="s">
        <v>6145</v>
      </c>
      <c r="AO2914" s="67"/>
      <c r="AP2914" s="67"/>
      <c r="AQ2914" s="67"/>
      <c r="AR2914" s="67"/>
      <c r="AS2914" s="67"/>
      <c r="AT2914" s="67"/>
      <c r="AU2914" s="67"/>
      <c r="AV2914" s="67"/>
      <c r="AW2914" s="67"/>
      <c r="AX2914" s="67"/>
      <c r="AY2914" s="67"/>
      <c r="AZ2914" s="37" t="str">
        <f>IFERROR(IF(COUNTA(H2914,I2914,J2914)=3,DATE(J2914,MATCH(I2914,{"Jan";"Feb";"Mar";"Apr";"May";"Jun";"Jul";"Aug";"Sep";"Oct";"Nov";"Dec"},0),H2914),""),"")</f>
        <v/>
      </c>
    </row>
    <row r="2915" spans="1:79" x14ac:dyDescent="0.25">
      <c r="A2915" s="51"/>
      <c r="B2915" s="4"/>
      <c r="C2915" s="25"/>
      <c r="D2915" s="25"/>
      <c r="E2915" s="25"/>
      <c r="F2915" s="25"/>
      <c r="G2915" s="4"/>
      <c r="H2915" s="19" t="s">
        <v>92</v>
      </c>
      <c r="I2915" s="4"/>
      <c r="J2915" s="4"/>
      <c r="K2915" s="4"/>
      <c r="L2915" s="51"/>
      <c r="M2915" s="4"/>
      <c r="N2915" s="4"/>
      <c r="O2915" s="4"/>
      <c r="P2915" s="4"/>
      <c r="Q2915" s="51"/>
      <c r="R2915" s="67"/>
      <c r="S2915" s="67"/>
      <c r="T2915" s="67"/>
      <c r="U2915" s="67"/>
      <c r="V2915" s="67"/>
      <c r="W2915" s="67"/>
      <c r="X2915" s="67"/>
      <c r="Y2915" s="67"/>
      <c r="Z2915" s="67"/>
      <c r="AA2915" s="67"/>
      <c r="AB2915" s="67"/>
      <c r="AC2915" s="67"/>
      <c r="AD2915" s="67"/>
      <c r="AE2915" s="67"/>
      <c r="AF2915" s="67"/>
      <c r="AG2915" s="67"/>
      <c r="AH2915" s="67"/>
      <c r="AI2915" s="67"/>
      <c r="AK2915" s="67"/>
      <c r="AL2915" s="67"/>
      <c r="AM2915" s="67"/>
      <c r="AN2915" s="63" t="s">
        <v>6146</v>
      </c>
      <c r="AO2915" s="67"/>
      <c r="AP2915" s="67"/>
      <c r="AQ2915" s="67"/>
      <c r="AR2915" s="67"/>
      <c r="AS2915" s="67"/>
      <c r="AT2915" s="67"/>
      <c r="AU2915" s="67"/>
      <c r="AV2915" s="67"/>
      <c r="AW2915" s="67"/>
      <c r="AX2915" s="67"/>
      <c r="AY2915" s="67"/>
      <c r="AZ2915" s="37" t="str">
        <f>IFERROR(IF(COUNTA(H2915,I2915,J2915)=3,DATE(J2915,MATCH(I2915,{"Jan";"Feb";"Mar";"Apr";"May";"Jun";"Jul";"Aug";"Sep";"Oct";"Nov";"Dec"},0),H2915),""),"")</f>
        <v/>
      </c>
    </row>
    <row r="2916" spans="1:79" x14ac:dyDescent="0.25">
      <c r="A2916" s="51"/>
      <c r="B2916" s="4"/>
      <c r="C2916" s="25" t="s">
        <v>35</v>
      </c>
      <c r="D2916" s="25" t="s">
        <v>36</v>
      </c>
      <c r="E2916" s="25"/>
      <c r="F2916" s="25" t="s">
        <v>315</v>
      </c>
      <c r="G2916" s="4"/>
      <c r="H2916" s="25" t="s">
        <v>47</v>
      </c>
      <c r="I2916" s="25" t="s">
        <v>48</v>
      </c>
      <c r="J2916" s="25" t="s">
        <v>49</v>
      </c>
      <c r="K2916" s="4"/>
      <c r="L2916" s="51"/>
      <c r="M2916" s="4"/>
      <c r="N2916" s="4"/>
      <c r="O2916" s="4"/>
      <c r="P2916" s="4"/>
      <c r="Q2916" s="51"/>
      <c r="R2916" s="67"/>
      <c r="S2916" s="67"/>
      <c r="T2916" s="67"/>
      <c r="U2916" s="67"/>
      <c r="V2916" s="67"/>
      <c r="W2916" s="67"/>
      <c r="X2916" s="67"/>
      <c r="Y2916" s="67"/>
      <c r="Z2916" s="67"/>
      <c r="AA2916" s="67"/>
      <c r="AB2916" s="67"/>
      <c r="AC2916" s="67"/>
      <c r="AD2916" s="67"/>
      <c r="AE2916" s="67"/>
      <c r="AF2916" s="67"/>
      <c r="AG2916" s="67"/>
      <c r="AH2916" s="67"/>
      <c r="AI2916" s="67"/>
      <c r="AK2916" s="67"/>
      <c r="AL2916" s="67"/>
      <c r="AM2916" s="67"/>
      <c r="AN2916" s="63" t="s">
        <v>6147</v>
      </c>
      <c r="AO2916" s="67"/>
      <c r="AP2916" s="67"/>
      <c r="AQ2916" s="67"/>
      <c r="AR2916" s="67"/>
      <c r="AS2916" s="67"/>
      <c r="AT2916" s="67"/>
      <c r="AU2916" s="67"/>
      <c r="AV2916" s="67"/>
      <c r="AW2916" s="67"/>
      <c r="AX2916" s="67"/>
      <c r="AY2916" s="67"/>
      <c r="AZ2916" s="37" t="str">
        <f>IFERROR(IF(COUNTA(H2916,I2916,J2916)=3,DATE(J2916,MATCH(I2916,{"Jan";"Feb";"Mar";"Apr";"May";"Jun";"Jul";"Aug";"Sep";"Oct";"Nov";"Dec"},0),H2916),""),"")</f>
        <v/>
      </c>
    </row>
    <row r="2917" spans="1:79" x14ac:dyDescent="0.25">
      <c r="A2917" s="51"/>
      <c r="B2917" s="34" t="str">
        <f xml:space="preserve"> C2886&amp;"  Target Lesion (T5)"</f>
        <v>V19  Target Lesion (T5)</v>
      </c>
      <c r="C2917" s="16"/>
      <c r="D2917" s="15" t="s">
        <v>9</v>
      </c>
      <c r="E2917" s="4"/>
      <c r="F2917" s="17"/>
      <c r="G2917" s="4"/>
      <c r="H2917" s="32"/>
      <c r="I2917" s="32"/>
      <c r="J2917" s="32"/>
      <c r="K2917" s="4"/>
      <c r="L2917" s="51"/>
      <c r="M2917" s="51"/>
      <c r="N2917" s="51"/>
      <c r="O2917" s="51"/>
      <c r="P2917" s="51"/>
      <c r="Q2917" s="51"/>
      <c r="R2917" s="67"/>
      <c r="S2917" s="67"/>
      <c r="T2917" s="67"/>
      <c r="U2917" s="67"/>
      <c r="V2917" s="67"/>
      <c r="W2917" s="67"/>
      <c r="X2917" s="67"/>
      <c r="Y2917" s="67"/>
      <c r="Z2917" s="67"/>
      <c r="AA2917" s="67"/>
      <c r="AB2917" s="67"/>
      <c r="AC2917" s="67"/>
      <c r="AD2917" s="67"/>
      <c r="AE2917" s="67"/>
      <c r="AF2917" s="67"/>
      <c r="AG2917" s="67"/>
      <c r="AH2917" s="67"/>
      <c r="AI2917" s="67"/>
      <c r="AK2917" s="67"/>
      <c r="AL2917" s="67"/>
      <c r="AM2917" s="67"/>
      <c r="AN2917" s="63" t="s">
        <v>6148</v>
      </c>
      <c r="AO2917" s="67"/>
      <c r="AP2917" s="67"/>
      <c r="AQ2917" s="67"/>
      <c r="AR2917" s="67"/>
      <c r="AS2917" s="67"/>
      <c r="AT2917" s="67"/>
      <c r="AU2917" s="67"/>
      <c r="AV2917" s="67"/>
      <c r="AW2917" s="67"/>
      <c r="AX2917" s="67"/>
      <c r="AY2917" s="67"/>
      <c r="AZ2917" s="37" t="str">
        <f>IFERROR(IF(COUNTA(H2917,I2917,J2917)=3,DATE(J2917,MATCH(I2917,{"Jan";"Feb";"Mar";"Apr";"May";"Jun";"Jul";"Aug";"Sep";"Oct";"Nov";"Dec"},0),H2917),""),"")</f>
        <v/>
      </c>
    </row>
    <row r="2918" spans="1:79" x14ac:dyDescent="0.25">
      <c r="A2918" s="51"/>
      <c r="B2918" s="23" t="s">
        <v>2969</v>
      </c>
      <c r="C2918" s="23" t="s">
        <v>2970</v>
      </c>
      <c r="D2918" s="23" t="s">
        <v>2971</v>
      </c>
      <c r="E2918" s="26"/>
      <c r="F2918" s="23" t="s">
        <v>2972</v>
      </c>
      <c r="G2918" s="26"/>
      <c r="H2918" s="23" t="s">
        <v>2973</v>
      </c>
      <c r="I2918" s="23" t="s">
        <v>2974</v>
      </c>
      <c r="J2918" s="23" t="s">
        <v>2975</v>
      </c>
      <c r="K2918" s="4"/>
      <c r="L2918" s="27"/>
      <c r="M2918" s="28"/>
      <c r="N2918" s="27"/>
      <c r="O2918" s="28"/>
      <c r="P2918" s="27"/>
      <c r="Q2918" s="51"/>
      <c r="R2918" s="67"/>
      <c r="S2918" s="67"/>
      <c r="T2918" s="67"/>
      <c r="U2918" s="67"/>
      <c r="V2918" s="67"/>
      <c r="W2918" s="67"/>
      <c r="X2918" s="67"/>
      <c r="Y2918" s="67"/>
      <c r="Z2918" s="67"/>
      <c r="AA2918" s="67"/>
      <c r="AB2918" s="67"/>
      <c r="AC2918" s="67"/>
      <c r="AD2918" s="67"/>
      <c r="AE2918" s="67"/>
      <c r="AF2918" s="67"/>
      <c r="AG2918" s="67"/>
      <c r="AH2918" s="67"/>
      <c r="AI2918" s="67"/>
      <c r="AK2918" s="67"/>
      <c r="AL2918" s="67"/>
      <c r="AM2918" s="67"/>
      <c r="AN2918" s="63" t="s">
        <v>6149</v>
      </c>
      <c r="AO2918" s="67"/>
      <c r="AP2918" s="67"/>
      <c r="AQ2918" s="67"/>
      <c r="AR2918" s="67"/>
      <c r="AS2918" s="67"/>
      <c r="AT2918" s="67"/>
      <c r="AU2918" s="67"/>
      <c r="AV2918" s="67"/>
      <c r="AW2918" s="67"/>
      <c r="AX2918" s="67"/>
      <c r="AY2918" s="67"/>
      <c r="AZ2918" s="37" t="str">
        <f>IFERROR(IF(COUNTA(H2918,I2918,J2918)=3,DATE(J2918,MATCH(I2918,{"Jan";"Feb";"Mar";"Apr";"May";"Jun";"Jul";"Aug";"Sep";"Oct";"Nov";"Dec"},0),H2918),""),"")</f>
        <v/>
      </c>
    </row>
    <row r="2919" spans="1:79" x14ac:dyDescent="0.25">
      <c r="A2919" s="51"/>
      <c r="B2919" s="90" t="str">
        <f ca="1">BA2919&amp;BB2919&amp;BC2919&amp;BD2919&amp;BE2919&amp;BF2919&amp;BG2919&amp;BH2919&amp;BI2919&amp;BJ2919&amp;BK2919&amp;BL2919&amp;BM2919</f>
        <v/>
      </c>
      <c r="C2919" s="91"/>
      <c r="D2919" s="91"/>
      <c r="E2919" s="91"/>
      <c r="F2919" s="91"/>
      <c r="G2919" s="91"/>
      <c r="H2919" s="91"/>
      <c r="I2919" s="91"/>
      <c r="J2919" s="91"/>
      <c r="K2919" s="91"/>
      <c r="L2919" s="91"/>
      <c r="M2919" s="91"/>
      <c r="N2919" s="91"/>
      <c r="O2919" s="91"/>
      <c r="P2919" s="91"/>
      <c r="Q2919" s="51"/>
      <c r="R2919" s="67"/>
      <c r="S2919" s="67"/>
      <c r="T2919" s="67"/>
      <c r="U2919" s="67"/>
      <c r="V2919" s="67"/>
      <c r="W2919" s="67"/>
      <c r="X2919" s="67"/>
      <c r="Y2919" s="67"/>
      <c r="Z2919" s="67"/>
      <c r="AA2919" s="67"/>
      <c r="AB2919" s="67"/>
      <c r="AC2919" s="67"/>
      <c r="AD2919" s="67"/>
      <c r="AE2919" s="67"/>
      <c r="AF2919" s="67"/>
      <c r="AG2919" s="67"/>
      <c r="AH2919" s="67"/>
      <c r="AI2919" s="67"/>
      <c r="AK2919" s="67"/>
      <c r="AL2919" s="67"/>
      <c r="AM2919" s="67"/>
      <c r="AN2919" s="63" t="s">
        <v>6150</v>
      </c>
      <c r="AO2919" s="67"/>
      <c r="AP2919" s="67"/>
      <c r="AQ2919" s="67"/>
      <c r="AR2919" s="67"/>
      <c r="AS2919" s="67"/>
      <c r="AT2919" s="67"/>
      <c r="AU2919" s="67"/>
      <c r="AV2919" s="67"/>
      <c r="AW2919" s="67"/>
      <c r="AX2919" s="67"/>
      <c r="AY2919" s="67"/>
      <c r="AZ2919" s="37" t="str">
        <f>IFERROR(IF(COUNTA(H2919,I2919,J2919)=3,DATE(J2919,MATCH(I2919,{"Jan";"Feb";"Mar";"Apr";"May";"Jun";"Jul";"Aug";"Sep";"Oct";"Nov";"Dec"},0),H2919),""),"")</f>
        <v/>
      </c>
      <c r="BA2919" s="37" t="str">
        <f>IF(AND(C2889="",H2917="",C2917&lt;&gt;""),"Please enter a complete visit or assessment date.  ","")</f>
        <v/>
      </c>
      <c r="BB2919" s="37" t="str">
        <f>IF(C2917="","",IF(AND(COUNTA(C2889,D2889,E2889)&gt;1,COUNTA(C2889,D2889,E2889)&lt;3),"Please enter a complete visit date.  ",IF(COUNTA(C2889,D2889,E2889)=0,"",IF(COUNTIF(AN$2:AN$7306,C2889&amp;D2889&amp;E2889)&gt;0,"","Enter a valid visit date.  "))))</f>
        <v/>
      </c>
      <c r="BC2919" s="37" t="str">
        <f>IF(AND(COUNTA(H2917,I2917,J2917)&gt;1,COUNTA(H2917,I2917,J2917)&lt;3),"Please enter a complete assessment date.  ",IF(COUNTA(H2917,I2917,J2917)=0,"",IF(COUNTIF(AN$2:AN$7306,H2917&amp;I2917&amp;J2917)&gt;0,"","Enter a valid assessment date.  ")))</f>
        <v/>
      </c>
      <c r="BD2919" s="37" t="str">
        <f t="shared" ref="BD2919" si="1416">IF(AND(C2917="",H2917&amp;I2917&amp;H2917&amp;J2917&lt;&gt;""),"Information on this lesion exists, but no evaluation result is entered.  ","")</f>
        <v/>
      </c>
      <c r="BE2919" s="37" t="str">
        <f ca="1">IF(C2917="","",IF(AZ2889="","",IF(AZ2889&gt;NOW(),"Visit date is in the future.  ","")))</f>
        <v/>
      </c>
      <c r="BF2919" s="37" t="str">
        <f t="shared" ref="BF2919" ca="1" si="1417">IF(AZ2917&lt;&gt;"",IF(AZ2917&gt;NOW(),"Assessment date is in the future.  ",""),"")</f>
        <v/>
      </c>
      <c r="BG2919" s="37" t="str">
        <f t="shared" ref="BG2919" si="1418">IF(AND(C2917&lt;&gt;"",F2917&lt;&gt;""),"The result cannot be provided if indicated as Not Done.  ","")</f>
        <v/>
      </c>
      <c r="BH2919" s="37" t="str">
        <f>IF(AZ2889="","",IF(AZ2889&lt;=AZ2883,"Visit date is not after visit or assessment dates in the prior visit.  ",""))</f>
        <v/>
      </c>
      <c r="BI2919" s="37" t="str">
        <f>IF(AZ2917&lt;&gt;"",IF(AZ2917&lt;=AZ2883,"Assessment date is not after visit or assessment dates in the prior visit.  ",""),"")</f>
        <v/>
      </c>
      <c r="BJ2919" s="37" t="str">
        <f>IF(AND(C2886="",OR(C2917&lt;&gt;"",F2917&lt;&gt;"")),"The Visit ID is missing.  ","")</f>
        <v/>
      </c>
      <c r="BK2919" s="37" t="str">
        <f>IF(AND(OR(C2917&lt;&gt;"",F2917&lt;&gt;""),C$43=""),"No V0 lesion information exists for this same lesion (if you are adding a NEW lesion, go to New Lesion section).  ","")</f>
        <v/>
      </c>
      <c r="BL2919" s="37" t="str">
        <f t="shared" ref="BL2919" si="1419">IF(AND(C2917&lt;&gt;"",D2917=""),"Select a Unit.  ","")</f>
        <v/>
      </c>
      <c r="BM2919" s="37" t="str">
        <f>IF(AND(C2917&lt;&gt;"",COUNTIF(AJ$2:AJ$21,C2886)&gt;1),"Visit ID already used.  ","")</f>
        <v/>
      </c>
      <c r="CA2919" s="37" t="str">
        <f ca="1">IF(BA2919&amp;BB2919&amp;BC2919&amp;BD2919&amp;BE2919&amp;BF2919&amp;BG2919&amp;BH2919&amp;BI2919&amp;BJ2919&amp;BK2919&amp;BL2919&amp;BM2919&amp;BN2919&amp;BO2919&amp;BP2919&amp;BQ2919&amp;BR2919&amp;BS2919&amp;BT2919&amp;BU2919&amp;BV2919&amp;BW2919&amp;BX2919&amp;BY2919&amp;BZ2919&lt;&gt;"","V19Issue","V19Clean")</f>
        <v>V19Clean</v>
      </c>
    </row>
    <row r="2920" spans="1:79" x14ac:dyDescent="0.25">
      <c r="A2920" s="51"/>
      <c r="B2920" s="91"/>
      <c r="C2920" s="91"/>
      <c r="D2920" s="91"/>
      <c r="E2920" s="91"/>
      <c r="F2920" s="91"/>
      <c r="G2920" s="91"/>
      <c r="H2920" s="91"/>
      <c r="I2920" s="91"/>
      <c r="J2920" s="91"/>
      <c r="K2920" s="91"/>
      <c r="L2920" s="91"/>
      <c r="M2920" s="91"/>
      <c r="N2920" s="91"/>
      <c r="O2920" s="91"/>
      <c r="P2920" s="91"/>
      <c r="Q2920" s="51"/>
      <c r="R2920" s="67"/>
      <c r="S2920" s="67"/>
      <c r="T2920" s="67"/>
      <c r="U2920" s="67"/>
      <c r="V2920" s="67"/>
      <c r="W2920" s="67"/>
      <c r="X2920" s="67"/>
      <c r="Y2920" s="67"/>
      <c r="Z2920" s="67"/>
      <c r="AA2920" s="67"/>
      <c r="AB2920" s="67"/>
      <c r="AC2920" s="67"/>
      <c r="AD2920" s="67"/>
      <c r="AE2920" s="67"/>
      <c r="AF2920" s="67"/>
      <c r="AG2920" s="67"/>
      <c r="AH2920" s="67"/>
      <c r="AI2920" s="67"/>
      <c r="AK2920" s="67"/>
      <c r="AL2920" s="67"/>
      <c r="AM2920" s="67"/>
      <c r="AN2920" s="63" t="s">
        <v>6151</v>
      </c>
      <c r="AO2920" s="67"/>
      <c r="AP2920" s="67"/>
      <c r="AQ2920" s="67"/>
      <c r="AR2920" s="67"/>
      <c r="AS2920" s="67"/>
      <c r="AT2920" s="67"/>
      <c r="AU2920" s="67"/>
      <c r="AV2920" s="67"/>
      <c r="AW2920" s="67"/>
      <c r="AX2920" s="67"/>
      <c r="AY2920" s="67"/>
      <c r="AZ2920" s="37" t="str">
        <f>IFERROR(IF(COUNTA(H2920,I2920,J2920)=3,DATE(J2920,MATCH(I2920,{"Jan";"Feb";"Mar";"Apr";"May";"Jun";"Jul";"Aug";"Sep";"Oct";"Nov";"Dec"},0),H2920),""),"")</f>
        <v/>
      </c>
    </row>
    <row r="2921" spans="1:79" x14ac:dyDescent="0.25">
      <c r="A2921" s="51"/>
      <c r="B2921" s="4"/>
      <c r="C2921" s="25"/>
      <c r="D2921" s="25"/>
      <c r="E2921" s="25"/>
      <c r="F2921" s="25"/>
      <c r="G2921" s="4"/>
      <c r="H2921" s="19" t="s">
        <v>92</v>
      </c>
      <c r="I2921" s="4"/>
      <c r="J2921" s="4"/>
      <c r="K2921" s="4"/>
      <c r="L2921" s="51"/>
      <c r="M2921" s="4"/>
      <c r="N2921" s="4"/>
      <c r="O2921" s="4"/>
      <c r="P2921" s="4"/>
      <c r="Q2921" s="51"/>
      <c r="R2921" s="67"/>
      <c r="S2921" s="67"/>
      <c r="T2921" s="67"/>
      <c r="U2921" s="67"/>
      <c r="V2921" s="67"/>
      <c r="W2921" s="67"/>
      <c r="X2921" s="67"/>
      <c r="Y2921" s="67"/>
      <c r="Z2921" s="67"/>
      <c r="AA2921" s="67"/>
      <c r="AB2921" s="67"/>
      <c r="AC2921" s="67"/>
      <c r="AD2921" s="67"/>
      <c r="AE2921" s="67"/>
      <c r="AF2921" s="67"/>
      <c r="AG2921" s="67"/>
      <c r="AH2921" s="67"/>
      <c r="AI2921" s="67"/>
      <c r="AK2921" s="67"/>
      <c r="AL2921" s="67"/>
      <c r="AM2921" s="67"/>
      <c r="AN2921" s="63" t="s">
        <v>6152</v>
      </c>
      <c r="AO2921" s="67"/>
      <c r="AP2921" s="67"/>
      <c r="AQ2921" s="67"/>
      <c r="AR2921" s="67"/>
      <c r="AS2921" s="67"/>
      <c r="AT2921" s="67"/>
      <c r="AU2921" s="67"/>
      <c r="AV2921" s="67"/>
      <c r="AW2921" s="67"/>
      <c r="AX2921" s="67"/>
      <c r="AY2921" s="67"/>
      <c r="AZ2921" s="37" t="str">
        <f>IFERROR(IF(COUNTA(H2921,I2921,J2921)=3,DATE(J2921,MATCH(I2921,{"Jan";"Feb";"Mar";"Apr";"May";"Jun";"Jul";"Aug";"Sep";"Oct";"Nov";"Dec"},0),H2921),""),"")</f>
        <v/>
      </c>
    </row>
    <row r="2922" spans="1:79" x14ac:dyDescent="0.25">
      <c r="A2922" s="51"/>
      <c r="B2922" s="4"/>
      <c r="C2922" s="25" t="s">
        <v>35</v>
      </c>
      <c r="D2922" s="25" t="s">
        <v>36</v>
      </c>
      <c r="E2922" s="25"/>
      <c r="F2922" s="25" t="s">
        <v>315</v>
      </c>
      <c r="G2922" s="4"/>
      <c r="H2922" s="25" t="s">
        <v>47</v>
      </c>
      <c r="I2922" s="25" t="s">
        <v>48</v>
      </c>
      <c r="J2922" s="25" t="s">
        <v>49</v>
      </c>
      <c r="K2922" s="4"/>
      <c r="L2922" s="51"/>
      <c r="M2922" s="4"/>
      <c r="N2922" s="4"/>
      <c r="O2922" s="4"/>
      <c r="P2922" s="4"/>
      <c r="Q2922" s="51"/>
      <c r="R2922" s="67"/>
      <c r="S2922" s="67"/>
      <c r="T2922" s="67"/>
      <c r="U2922" s="67"/>
      <c r="V2922" s="67"/>
      <c r="W2922" s="67"/>
      <c r="X2922" s="67"/>
      <c r="Y2922" s="67"/>
      <c r="Z2922" s="67"/>
      <c r="AA2922" s="67"/>
      <c r="AB2922" s="67"/>
      <c r="AC2922" s="67"/>
      <c r="AD2922" s="67"/>
      <c r="AE2922" s="67"/>
      <c r="AF2922" s="67"/>
      <c r="AG2922" s="67"/>
      <c r="AH2922" s="67"/>
      <c r="AI2922" s="67"/>
      <c r="AK2922" s="67"/>
      <c r="AL2922" s="67"/>
      <c r="AM2922" s="67"/>
      <c r="AN2922" s="63" t="s">
        <v>6153</v>
      </c>
      <c r="AO2922" s="67"/>
      <c r="AP2922" s="67"/>
      <c r="AQ2922" s="67"/>
      <c r="AR2922" s="67"/>
      <c r="AS2922" s="67"/>
      <c r="AT2922" s="67"/>
      <c r="AU2922" s="67"/>
      <c r="AV2922" s="67"/>
      <c r="AW2922" s="67"/>
      <c r="AX2922" s="67"/>
      <c r="AY2922" s="67"/>
      <c r="AZ2922" s="37" t="str">
        <f>IFERROR(IF(COUNTA(H2922,I2922,J2922)=3,DATE(J2922,MATCH(I2922,{"Jan";"Feb";"Mar";"Apr";"May";"Jun";"Jul";"Aug";"Sep";"Oct";"Nov";"Dec"},0),H2922),""),"")</f>
        <v/>
      </c>
    </row>
    <row r="2923" spans="1:79" x14ac:dyDescent="0.25">
      <c r="A2923" s="51"/>
      <c r="B2923" s="34" t="str">
        <f xml:space="preserve"> C2886&amp;" Target Lesion (T6)"</f>
        <v>V19 Target Lesion (T6)</v>
      </c>
      <c r="C2923" s="16"/>
      <c r="D2923" s="15" t="s">
        <v>9</v>
      </c>
      <c r="E2923" s="4"/>
      <c r="F2923" s="17"/>
      <c r="G2923" s="4"/>
      <c r="H2923" s="32"/>
      <c r="I2923" s="32"/>
      <c r="J2923" s="32"/>
      <c r="K2923" s="4"/>
      <c r="L2923" s="51"/>
      <c r="M2923" s="51"/>
      <c r="N2923" s="51"/>
      <c r="O2923" s="51"/>
      <c r="P2923" s="51"/>
      <c r="Q2923" s="51"/>
      <c r="R2923" s="67"/>
      <c r="S2923" s="67"/>
      <c r="T2923" s="67"/>
      <c r="U2923" s="67"/>
      <c r="V2923" s="67"/>
      <c r="W2923" s="67"/>
      <c r="X2923" s="67"/>
      <c r="Y2923" s="67"/>
      <c r="Z2923" s="67"/>
      <c r="AA2923" s="67"/>
      <c r="AB2923" s="67"/>
      <c r="AC2923" s="67"/>
      <c r="AD2923" s="67"/>
      <c r="AE2923" s="67"/>
      <c r="AF2923" s="67"/>
      <c r="AG2923" s="67"/>
      <c r="AH2923" s="67"/>
      <c r="AI2923" s="67"/>
      <c r="AK2923" s="67"/>
      <c r="AL2923" s="67"/>
      <c r="AM2923" s="67"/>
      <c r="AN2923" s="63" t="s">
        <v>6154</v>
      </c>
      <c r="AO2923" s="67"/>
      <c r="AP2923" s="67"/>
      <c r="AQ2923" s="67"/>
      <c r="AR2923" s="67"/>
      <c r="AS2923" s="67"/>
      <c r="AT2923" s="67"/>
      <c r="AU2923" s="67"/>
      <c r="AV2923" s="67"/>
      <c r="AW2923" s="67"/>
      <c r="AX2923" s="67"/>
      <c r="AY2923" s="67"/>
      <c r="AZ2923" s="37" t="str">
        <f>IFERROR(IF(COUNTA(H2923,I2923,J2923)=3,DATE(J2923,MATCH(I2923,{"Jan";"Feb";"Mar";"Apr";"May";"Jun";"Jul";"Aug";"Sep";"Oct";"Nov";"Dec"},0),H2923),""),"")</f>
        <v/>
      </c>
    </row>
    <row r="2924" spans="1:79" x14ac:dyDescent="0.25">
      <c r="A2924" s="51"/>
      <c r="B2924" s="23" t="s">
        <v>2976</v>
      </c>
      <c r="C2924" s="23" t="s">
        <v>2977</v>
      </c>
      <c r="D2924" s="23" t="s">
        <v>2978</v>
      </c>
      <c r="E2924" s="26"/>
      <c r="F2924" s="23" t="s">
        <v>2979</v>
      </c>
      <c r="G2924" s="26"/>
      <c r="H2924" s="23" t="s">
        <v>2980</v>
      </c>
      <c r="I2924" s="23" t="s">
        <v>2981</v>
      </c>
      <c r="J2924" s="23" t="s">
        <v>2982</v>
      </c>
      <c r="K2924" s="4"/>
      <c r="L2924" s="27"/>
      <c r="M2924" s="28"/>
      <c r="N2924" s="27"/>
      <c r="O2924" s="28"/>
      <c r="P2924" s="27"/>
      <c r="Q2924" s="51"/>
      <c r="R2924" s="67"/>
      <c r="S2924" s="67"/>
      <c r="T2924" s="67"/>
      <c r="U2924" s="67"/>
      <c r="V2924" s="67"/>
      <c r="W2924" s="67"/>
      <c r="X2924" s="67"/>
      <c r="Y2924" s="67"/>
      <c r="Z2924" s="67"/>
      <c r="AA2924" s="67"/>
      <c r="AB2924" s="67"/>
      <c r="AC2924" s="67"/>
      <c r="AD2924" s="67"/>
      <c r="AE2924" s="67"/>
      <c r="AF2924" s="67"/>
      <c r="AG2924" s="67"/>
      <c r="AH2924" s="67"/>
      <c r="AI2924" s="67"/>
      <c r="AK2924" s="67"/>
      <c r="AL2924" s="67"/>
      <c r="AM2924" s="67"/>
      <c r="AN2924" s="63" t="s">
        <v>6155</v>
      </c>
      <c r="AO2924" s="67"/>
      <c r="AP2924" s="67"/>
      <c r="AQ2924" s="67"/>
      <c r="AR2924" s="67"/>
      <c r="AS2924" s="67"/>
      <c r="AT2924" s="67"/>
      <c r="AU2924" s="67"/>
      <c r="AV2924" s="67"/>
      <c r="AW2924" s="67"/>
      <c r="AX2924" s="67"/>
      <c r="AY2924" s="67"/>
      <c r="AZ2924" s="37" t="str">
        <f>IFERROR(IF(COUNTA(H2924,I2924,J2924)=3,DATE(J2924,MATCH(I2924,{"Jan";"Feb";"Mar";"Apr";"May";"Jun";"Jul";"Aug";"Sep";"Oct";"Nov";"Dec"},0),H2924),""),"")</f>
        <v/>
      </c>
    </row>
    <row r="2925" spans="1:79" x14ac:dyDescent="0.25">
      <c r="A2925" s="51"/>
      <c r="B2925" s="90" t="str">
        <f ca="1">BA2925&amp;BB2925&amp;BC2925&amp;BD2925&amp;BE2925&amp;BF2925&amp;BG2925&amp;BH2925&amp;BI2925&amp;BJ2925&amp;BK2925&amp;BL2925&amp;BM2925</f>
        <v/>
      </c>
      <c r="C2925" s="91"/>
      <c r="D2925" s="91"/>
      <c r="E2925" s="91"/>
      <c r="F2925" s="91"/>
      <c r="G2925" s="91"/>
      <c r="H2925" s="91"/>
      <c r="I2925" s="91"/>
      <c r="J2925" s="91"/>
      <c r="K2925" s="91"/>
      <c r="L2925" s="91"/>
      <c r="M2925" s="91"/>
      <c r="N2925" s="91"/>
      <c r="O2925" s="91"/>
      <c r="P2925" s="91"/>
      <c r="Q2925" s="51"/>
      <c r="R2925" s="67"/>
      <c r="S2925" s="67"/>
      <c r="T2925" s="67"/>
      <c r="U2925" s="67"/>
      <c r="V2925" s="67"/>
      <c r="W2925" s="67"/>
      <c r="X2925" s="67"/>
      <c r="Y2925" s="67"/>
      <c r="Z2925" s="67"/>
      <c r="AA2925" s="67"/>
      <c r="AB2925" s="67"/>
      <c r="AC2925" s="67"/>
      <c r="AD2925" s="67"/>
      <c r="AE2925" s="67"/>
      <c r="AF2925" s="67"/>
      <c r="AG2925" s="67"/>
      <c r="AH2925" s="67"/>
      <c r="AI2925" s="67"/>
      <c r="AK2925" s="67"/>
      <c r="AL2925" s="67"/>
      <c r="AM2925" s="67"/>
      <c r="AN2925" s="63" t="s">
        <v>6156</v>
      </c>
      <c r="AO2925" s="67"/>
      <c r="AP2925" s="67"/>
      <c r="AQ2925" s="67"/>
      <c r="AR2925" s="67"/>
      <c r="AS2925" s="67"/>
      <c r="AT2925" s="67"/>
      <c r="AU2925" s="67"/>
      <c r="AV2925" s="67"/>
      <c r="AW2925" s="67"/>
      <c r="AX2925" s="67"/>
      <c r="AY2925" s="67"/>
      <c r="AZ2925" s="37" t="str">
        <f>IFERROR(IF(COUNTA(H2925,I2925,J2925)=3,DATE(J2925,MATCH(I2925,{"Jan";"Feb";"Mar";"Apr";"May";"Jun";"Jul";"Aug";"Sep";"Oct";"Nov";"Dec"},0),H2925),""),"")</f>
        <v/>
      </c>
      <c r="BA2925" s="37" t="str">
        <f>IF(AND(C2889="",H2923="",C2923&lt;&gt;""),"Please enter a complete visit or assessment date.  ","")</f>
        <v/>
      </c>
      <c r="BB2925" s="37" t="str">
        <f>IF(C2923="","",IF(AND(COUNTA(C2889,D2889,E2889)&gt;1,COUNTA(C2889,D2889,E2889)&lt;3),"Please enter a complete visit date.  ",IF(COUNTA(C2889,D2889,E2889)=0,"",IF(COUNTIF(AN$2:AN$7306,C2889&amp;D2889&amp;E2889)&gt;0,"","Enter a valid visit date.  "))))</f>
        <v/>
      </c>
      <c r="BC2925" s="37" t="str">
        <f>IF(AND(COUNTA(H2923,I2923,J2923)&gt;1,COUNTA(H2923,I2923,J2923)&lt;3),"Please enter a complete assessment date.  ",IF(COUNTA(H2923,I2923,J2923)=0,"",IF(COUNTIF(AN$2:AN$7306,H2923&amp;I2923&amp;J2923)&gt;0,"","Enter a valid assessment date.  ")))</f>
        <v/>
      </c>
      <c r="BD2925" s="37" t="str">
        <f t="shared" ref="BD2925" si="1420">IF(AND(C2923="",H2923&amp;I2923&amp;H2923&amp;J2923&lt;&gt;""),"Information on this lesion exists, but no evaluation result is entered.  ","")</f>
        <v/>
      </c>
      <c r="BE2925" s="37" t="str">
        <f ca="1">IF(C2923="","",IF(AZ2889="","",IF(AZ2889&gt;NOW(),"Visit date is in the future.  ","")))</f>
        <v/>
      </c>
      <c r="BF2925" s="37" t="str">
        <f t="shared" ref="BF2925" ca="1" si="1421">IF(AZ2923&lt;&gt;"",IF(AZ2923&gt;NOW(),"Assessment date is in the future.  ",""),"")</f>
        <v/>
      </c>
      <c r="BG2925" s="37" t="str">
        <f t="shared" ref="BG2925" si="1422">IF(AND(C2923&lt;&gt;"",F2923&lt;&gt;""),"The result cannot be provided if indicated as Not Done.  ","")</f>
        <v/>
      </c>
      <c r="BH2925" s="37" t="str">
        <f>IF(AZ2889="","",IF(AZ2889&lt;=AZ2883,"Visit date is not after visit or assessment dates in the prior visit.  ",""))</f>
        <v/>
      </c>
      <c r="BI2925" s="37" t="str">
        <f>IF(AZ2923&lt;&gt;"",IF(AZ2923&lt;=AZ2883,"Assessment date is not after visit or assessment dates in the prior visit.  ",""),"")</f>
        <v/>
      </c>
      <c r="BJ2925" s="37" t="str">
        <f>IF(AND(C2886="",OR(C2923&lt;&gt;"",F2923&lt;&gt;"")),"The Visit ID is missing.  ","")</f>
        <v/>
      </c>
      <c r="BK2925" s="37" t="str">
        <f>IF(AND(OR(C2923&lt;&gt;"",F2923&lt;&gt;""),C$49=""),"No V0 lesion information exists for this same lesion (if you are adding a NEW lesion, go to New Lesion section).  ","")</f>
        <v/>
      </c>
      <c r="BL2925" s="37" t="str">
        <f t="shared" ref="BL2925" si="1423">IF(AND(C2923&lt;&gt;"",D2923=""),"Select a Unit.  ","")</f>
        <v/>
      </c>
      <c r="BM2925" s="37" t="str">
        <f t="shared" ref="BM2925" si="1424">IF(AND(C2923&lt;&gt;"",COUNTIF(AJ$2:AJ$21,C2892)&gt;1),"Visit ID already used.  ","")</f>
        <v/>
      </c>
      <c r="CA2925" s="37" t="str">
        <f ca="1">IF(BA2925&amp;BB2925&amp;BC2925&amp;BD2925&amp;BE2925&amp;BF2925&amp;BG2925&amp;BH2925&amp;BI2925&amp;BJ2925&amp;BK2925&amp;BL2925&amp;BM2925&amp;BN2925&amp;BO2925&amp;BP2925&amp;BQ2925&amp;BR2925&amp;BS2925&amp;BT2925&amp;BU2925&amp;BV2925&amp;BW2925&amp;BX2925&amp;BY2925&amp;BZ2925&lt;&gt;"","V19Issue","V19Clean")</f>
        <v>V19Clean</v>
      </c>
    </row>
    <row r="2926" spans="1:79" x14ac:dyDescent="0.25">
      <c r="A2926" s="51"/>
      <c r="B2926" s="91"/>
      <c r="C2926" s="91"/>
      <c r="D2926" s="91"/>
      <c r="E2926" s="91"/>
      <c r="F2926" s="91"/>
      <c r="G2926" s="91"/>
      <c r="H2926" s="91"/>
      <c r="I2926" s="91"/>
      <c r="J2926" s="91"/>
      <c r="K2926" s="91"/>
      <c r="L2926" s="91"/>
      <c r="M2926" s="91"/>
      <c r="N2926" s="91"/>
      <c r="O2926" s="91"/>
      <c r="P2926" s="91"/>
      <c r="Q2926" s="51"/>
      <c r="R2926" s="67"/>
      <c r="S2926" s="67"/>
      <c r="T2926" s="67"/>
      <c r="U2926" s="67"/>
      <c r="V2926" s="67"/>
      <c r="W2926" s="67"/>
      <c r="X2926" s="67"/>
      <c r="Y2926" s="67"/>
      <c r="Z2926" s="67"/>
      <c r="AA2926" s="67"/>
      <c r="AB2926" s="67"/>
      <c r="AC2926" s="67"/>
      <c r="AD2926" s="67"/>
      <c r="AE2926" s="67"/>
      <c r="AF2926" s="67"/>
      <c r="AG2926" s="67"/>
      <c r="AH2926" s="67"/>
      <c r="AI2926" s="67"/>
      <c r="AK2926" s="67"/>
      <c r="AL2926" s="67"/>
      <c r="AM2926" s="67"/>
      <c r="AN2926" s="63" t="s">
        <v>6157</v>
      </c>
      <c r="AO2926" s="67"/>
      <c r="AP2926" s="67"/>
      <c r="AQ2926" s="67"/>
      <c r="AR2926" s="67"/>
      <c r="AS2926" s="67"/>
      <c r="AT2926" s="67"/>
      <c r="AU2926" s="67"/>
      <c r="AV2926" s="67"/>
      <c r="AW2926" s="67"/>
      <c r="AX2926" s="67"/>
      <c r="AY2926" s="67"/>
      <c r="AZ2926" s="37" t="str">
        <f>IFERROR(IF(COUNTA(H2926,I2926,J2926)=3,DATE(J2926,MATCH(I2926,{"Jan";"Feb";"Mar";"Apr";"May";"Jun";"Jul";"Aug";"Sep";"Oct";"Nov";"Dec"},0),H2926),""),"")</f>
        <v/>
      </c>
    </row>
    <row r="2927" spans="1:79" x14ac:dyDescent="0.25">
      <c r="A2927" s="51"/>
      <c r="B2927" s="4"/>
      <c r="C2927" s="25"/>
      <c r="D2927" s="25"/>
      <c r="E2927" s="25"/>
      <c r="F2927" s="25"/>
      <c r="G2927" s="4"/>
      <c r="H2927" s="19" t="s">
        <v>92</v>
      </c>
      <c r="I2927" s="4"/>
      <c r="J2927" s="4"/>
      <c r="K2927" s="4"/>
      <c r="L2927" s="51"/>
      <c r="M2927" s="4"/>
      <c r="N2927" s="4"/>
      <c r="O2927" s="4"/>
      <c r="P2927" s="4"/>
      <c r="Q2927" s="51"/>
      <c r="R2927" s="67"/>
      <c r="S2927" s="67"/>
      <c r="T2927" s="67"/>
      <c r="U2927" s="67"/>
      <c r="V2927" s="67"/>
      <c r="W2927" s="67"/>
      <c r="X2927" s="67"/>
      <c r="Y2927" s="67"/>
      <c r="Z2927" s="67"/>
      <c r="AA2927" s="67"/>
      <c r="AB2927" s="67"/>
      <c r="AC2927" s="67"/>
      <c r="AD2927" s="67"/>
      <c r="AE2927" s="67"/>
      <c r="AF2927" s="67"/>
      <c r="AG2927" s="67"/>
      <c r="AH2927" s="67"/>
      <c r="AI2927" s="67"/>
      <c r="AK2927" s="67"/>
      <c r="AL2927" s="67"/>
      <c r="AM2927" s="67"/>
      <c r="AN2927" s="63" t="s">
        <v>6158</v>
      </c>
      <c r="AO2927" s="67"/>
      <c r="AP2927" s="67"/>
      <c r="AQ2927" s="67"/>
      <c r="AR2927" s="67"/>
      <c r="AS2927" s="67"/>
      <c r="AT2927" s="67"/>
      <c r="AU2927" s="67"/>
      <c r="AV2927" s="67"/>
      <c r="AW2927" s="67"/>
      <c r="AX2927" s="67"/>
      <c r="AY2927" s="67"/>
      <c r="AZ2927" s="37" t="str">
        <f>IFERROR(IF(COUNTA(H2927,I2927,J2927)=3,DATE(J2927,MATCH(I2927,{"Jan";"Feb";"Mar";"Apr";"May";"Jun";"Jul";"Aug";"Sep";"Oct";"Nov";"Dec"},0),H2927),""),"")</f>
        <v/>
      </c>
    </row>
    <row r="2928" spans="1:79" x14ac:dyDescent="0.25">
      <c r="A2928" s="51"/>
      <c r="B2928" s="4"/>
      <c r="C2928" s="25" t="s">
        <v>35</v>
      </c>
      <c r="D2928" s="25" t="s">
        <v>36</v>
      </c>
      <c r="E2928" s="25"/>
      <c r="F2928" s="25" t="s">
        <v>315</v>
      </c>
      <c r="G2928" s="4"/>
      <c r="H2928" s="25" t="s">
        <v>47</v>
      </c>
      <c r="I2928" s="25" t="s">
        <v>48</v>
      </c>
      <c r="J2928" s="25" t="s">
        <v>49</v>
      </c>
      <c r="K2928" s="4"/>
      <c r="L2928" s="51"/>
      <c r="M2928" s="4"/>
      <c r="N2928" s="4"/>
      <c r="O2928" s="4"/>
      <c r="P2928" s="4"/>
      <c r="Q2928" s="51"/>
      <c r="R2928" s="67"/>
      <c r="S2928" s="67"/>
      <c r="T2928" s="67"/>
      <c r="U2928" s="67"/>
      <c r="V2928" s="67"/>
      <c r="W2928" s="67"/>
      <c r="X2928" s="67"/>
      <c r="Y2928" s="67"/>
      <c r="Z2928" s="67"/>
      <c r="AA2928" s="67"/>
      <c r="AB2928" s="67"/>
      <c r="AC2928" s="67"/>
      <c r="AD2928" s="67"/>
      <c r="AE2928" s="67"/>
      <c r="AF2928" s="67"/>
      <c r="AG2928" s="67"/>
      <c r="AH2928" s="67"/>
      <c r="AI2928" s="67"/>
      <c r="AK2928" s="67"/>
      <c r="AL2928" s="67"/>
      <c r="AM2928" s="67"/>
      <c r="AN2928" s="63" t="s">
        <v>6159</v>
      </c>
      <c r="AO2928" s="67"/>
      <c r="AP2928" s="67"/>
      <c r="AQ2928" s="67"/>
      <c r="AR2928" s="67"/>
      <c r="AS2928" s="67"/>
      <c r="AT2928" s="67"/>
      <c r="AU2928" s="67"/>
      <c r="AV2928" s="67"/>
      <c r="AW2928" s="67"/>
      <c r="AX2928" s="67"/>
      <c r="AY2928" s="67"/>
      <c r="AZ2928" s="37" t="str">
        <f>IFERROR(IF(COUNTA(H2928,I2928,J2928)=3,DATE(J2928,MATCH(I2928,{"Jan";"Feb";"Mar";"Apr";"May";"Jun";"Jul";"Aug";"Sep";"Oct";"Nov";"Dec"},0),H2928),""),"")</f>
        <v/>
      </c>
    </row>
    <row r="2929" spans="1:79" x14ac:dyDescent="0.25">
      <c r="A2929" s="51"/>
      <c r="B2929" s="34" t="str">
        <f xml:space="preserve"> C2886&amp;"  Target Lesion (T7)"</f>
        <v>V19  Target Lesion (T7)</v>
      </c>
      <c r="C2929" s="16"/>
      <c r="D2929" s="15" t="s">
        <v>9</v>
      </c>
      <c r="E2929" s="4"/>
      <c r="F2929" s="17"/>
      <c r="G2929" s="4"/>
      <c r="H2929" s="32"/>
      <c r="I2929" s="32"/>
      <c r="J2929" s="32"/>
      <c r="K2929" s="4"/>
      <c r="L2929" s="51"/>
      <c r="M2929" s="51"/>
      <c r="N2929" s="51"/>
      <c r="O2929" s="51"/>
      <c r="P2929" s="51"/>
      <c r="Q2929" s="51"/>
      <c r="R2929" s="67"/>
      <c r="S2929" s="67"/>
      <c r="T2929" s="67"/>
      <c r="U2929" s="67"/>
      <c r="V2929" s="67"/>
      <c r="W2929" s="67"/>
      <c r="X2929" s="67"/>
      <c r="Y2929" s="67"/>
      <c r="Z2929" s="67"/>
      <c r="AA2929" s="67"/>
      <c r="AB2929" s="67"/>
      <c r="AC2929" s="67"/>
      <c r="AD2929" s="67"/>
      <c r="AE2929" s="67"/>
      <c r="AF2929" s="67"/>
      <c r="AG2929" s="67"/>
      <c r="AH2929" s="67"/>
      <c r="AI2929" s="67"/>
      <c r="AK2929" s="67"/>
      <c r="AL2929" s="67"/>
      <c r="AM2929" s="67"/>
      <c r="AN2929" s="63" t="s">
        <v>6160</v>
      </c>
      <c r="AO2929" s="67"/>
      <c r="AP2929" s="67"/>
      <c r="AQ2929" s="67"/>
      <c r="AR2929" s="67"/>
      <c r="AS2929" s="67"/>
      <c r="AT2929" s="67"/>
      <c r="AU2929" s="67"/>
      <c r="AV2929" s="67"/>
      <c r="AW2929" s="67"/>
      <c r="AX2929" s="67"/>
      <c r="AY2929" s="67"/>
      <c r="AZ2929" s="37" t="str">
        <f>IFERROR(IF(COUNTA(H2929,I2929,J2929)=3,DATE(J2929,MATCH(I2929,{"Jan";"Feb";"Mar";"Apr";"May";"Jun";"Jul";"Aug";"Sep";"Oct";"Nov";"Dec"},0),H2929),""),"")</f>
        <v/>
      </c>
    </row>
    <row r="2930" spans="1:79" x14ac:dyDescent="0.25">
      <c r="A2930" s="51"/>
      <c r="B2930" s="23" t="s">
        <v>2983</v>
      </c>
      <c r="C2930" s="23" t="s">
        <v>2984</v>
      </c>
      <c r="D2930" s="23" t="s">
        <v>2985</v>
      </c>
      <c r="E2930" s="26"/>
      <c r="F2930" s="23" t="s">
        <v>2986</v>
      </c>
      <c r="G2930" s="26"/>
      <c r="H2930" s="23" t="s">
        <v>2987</v>
      </c>
      <c r="I2930" s="23" t="s">
        <v>2988</v>
      </c>
      <c r="J2930" s="23" t="s">
        <v>2989</v>
      </c>
      <c r="K2930" s="4"/>
      <c r="L2930" s="27"/>
      <c r="M2930" s="28"/>
      <c r="N2930" s="27"/>
      <c r="O2930" s="28"/>
      <c r="P2930" s="27"/>
      <c r="Q2930" s="51"/>
      <c r="R2930" s="67"/>
      <c r="S2930" s="67"/>
      <c r="T2930" s="67"/>
      <c r="U2930" s="67"/>
      <c r="V2930" s="67"/>
      <c r="W2930" s="67"/>
      <c r="X2930" s="67"/>
      <c r="Y2930" s="67"/>
      <c r="Z2930" s="67"/>
      <c r="AA2930" s="67"/>
      <c r="AB2930" s="67"/>
      <c r="AC2930" s="67"/>
      <c r="AD2930" s="67"/>
      <c r="AE2930" s="67"/>
      <c r="AF2930" s="67"/>
      <c r="AG2930" s="67"/>
      <c r="AH2930" s="67"/>
      <c r="AI2930" s="67"/>
      <c r="AK2930" s="67"/>
      <c r="AL2930" s="67"/>
      <c r="AM2930" s="67"/>
      <c r="AN2930" s="63" t="s">
        <v>6161</v>
      </c>
      <c r="AO2930" s="67"/>
      <c r="AP2930" s="67"/>
      <c r="AQ2930" s="67"/>
      <c r="AR2930" s="67"/>
      <c r="AS2930" s="67"/>
      <c r="AT2930" s="67"/>
      <c r="AU2930" s="67"/>
      <c r="AV2930" s="67"/>
      <c r="AW2930" s="67"/>
      <c r="AX2930" s="67"/>
      <c r="AY2930" s="67"/>
      <c r="AZ2930" s="37" t="str">
        <f>IFERROR(IF(COUNTA(H2930,I2930,J2930)=3,DATE(J2930,MATCH(I2930,{"Jan";"Feb";"Mar";"Apr";"May";"Jun";"Jul";"Aug";"Sep";"Oct";"Nov";"Dec"},0),H2930),""),"")</f>
        <v/>
      </c>
    </row>
    <row r="2931" spans="1:79" x14ac:dyDescent="0.25">
      <c r="A2931" s="51"/>
      <c r="B2931" s="90" t="str">
        <f ca="1">BA2931&amp;BB2931&amp;BC2931&amp;BD2931&amp;BE2931&amp;BF2931&amp;BG2931&amp;BH2931&amp;BI2931&amp;BJ2931&amp;BK2931&amp;BL2931&amp;BM2931</f>
        <v/>
      </c>
      <c r="C2931" s="91"/>
      <c r="D2931" s="91"/>
      <c r="E2931" s="91"/>
      <c r="F2931" s="91"/>
      <c r="G2931" s="91"/>
      <c r="H2931" s="91"/>
      <c r="I2931" s="91"/>
      <c r="J2931" s="91"/>
      <c r="K2931" s="91"/>
      <c r="L2931" s="91"/>
      <c r="M2931" s="91"/>
      <c r="N2931" s="91"/>
      <c r="O2931" s="91"/>
      <c r="P2931" s="91"/>
      <c r="Q2931" s="51"/>
      <c r="R2931" s="67"/>
      <c r="S2931" s="67"/>
      <c r="T2931" s="67"/>
      <c r="U2931" s="67"/>
      <c r="V2931" s="67"/>
      <c r="W2931" s="67"/>
      <c r="X2931" s="67"/>
      <c r="Y2931" s="67"/>
      <c r="Z2931" s="67"/>
      <c r="AA2931" s="67"/>
      <c r="AB2931" s="67"/>
      <c r="AC2931" s="67"/>
      <c r="AD2931" s="67"/>
      <c r="AE2931" s="67"/>
      <c r="AF2931" s="67"/>
      <c r="AG2931" s="67"/>
      <c r="AH2931" s="67"/>
      <c r="AI2931" s="67"/>
      <c r="AK2931" s="67"/>
      <c r="AL2931" s="67"/>
      <c r="AM2931" s="67"/>
      <c r="AN2931" s="63" t="s">
        <v>6162</v>
      </c>
      <c r="AO2931" s="67"/>
      <c r="AP2931" s="67"/>
      <c r="AQ2931" s="67"/>
      <c r="AR2931" s="67"/>
      <c r="AS2931" s="67"/>
      <c r="AT2931" s="67"/>
      <c r="AU2931" s="67"/>
      <c r="AV2931" s="67"/>
      <c r="AW2931" s="67"/>
      <c r="AX2931" s="67"/>
      <c r="AY2931" s="67"/>
      <c r="AZ2931" s="37" t="str">
        <f>IFERROR(IF(COUNTA(H2931,I2931,J2931)=3,DATE(J2931,MATCH(I2931,{"Jan";"Feb";"Mar";"Apr";"May";"Jun";"Jul";"Aug";"Sep";"Oct";"Nov";"Dec"},0),H2931),""),"")</f>
        <v/>
      </c>
      <c r="BA2931" s="37" t="str">
        <f>IF(AND(C2889="",H2929="",C2929&lt;&gt;""),"Please enter a complete visit or assessment date.  ","")</f>
        <v/>
      </c>
      <c r="BB2931" s="37" t="str">
        <f>IF(C2929="","",IF(AND(COUNTA(C2889,D2889,E2889)&gt;1,COUNTA(C2889,D2889,E2889)&lt;3),"Please enter a complete visit date.  ",IF(COUNTA(C2889,D2889,E2889)=0,"",IF(COUNTIF(AN$2:AN$7306,C2889&amp;D2889&amp;E2889)&gt;0,"","Enter a valid visit date.  "))))</f>
        <v/>
      </c>
      <c r="BC2931" s="37" t="str">
        <f>IF(AND(COUNTA(H2929,I2929,J2929)&gt;1,COUNTA(H2929,I2929,J2929)&lt;3),"Please enter a complete assessment date.  ",IF(COUNTA(H2929,I2929,J2929)=0,"",IF(COUNTIF(AN$2:AN$7306,H2929&amp;I2929&amp;J2929)&gt;0,"","Enter a valid assessment date.  ")))</f>
        <v/>
      </c>
      <c r="BD2931" s="37" t="str">
        <f t="shared" ref="BD2931" si="1425">IF(AND(C2929="",H2929&amp;I2929&amp;H2929&amp;J2929&lt;&gt;""),"Information on this lesion exists, but no evaluation result is entered.  ","")</f>
        <v/>
      </c>
      <c r="BE2931" s="37" t="str">
        <f ca="1">IF(C2929="","",IF(AZ2889="","",IF(AZ2889&gt;NOW(),"Visit date is in the future.  ","")))</f>
        <v/>
      </c>
      <c r="BF2931" s="37" t="str">
        <f t="shared" ref="BF2931" ca="1" si="1426">IF(AZ2929&lt;&gt;"",IF(AZ2929&gt;NOW(),"Assessment date is in the future.  ",""),"")</f>
        <v/>
      </c>
      <c r="BG2931" s="37" t="str">
        <f t="shared" ref="BG2931" si="1427">IF(AND(C2929&lt;&gt;"",F2929&lt;&gt;""),"The result cannot be provided if indicated as Not Done.  ","")</f>
        <v/>
      </c>
      <c r="BH2931" s="37" t="str">
        <f>IF(AZ2889="","",IF(AZ2889&lt;=AZ2883,"Visit date is not after visit or assessment dates in the prior visit.  ",""))</f>
        <v/>
      </c>
      <c r="BI2931" s="37" t="str">
        <f>IF(AZ2929&lt;&gt;"",IF(AZ2929&lt;=AZ2883,"Assessment date is not after visit or assessment dates in the prior visit.  ",""),"")</f>
        <v/>
      </c>
      <c r="BJ2931" s="37" t="str">
        <f>IF(AND(C2886="",OR(C2929&lt;&gt;"",F2929&lt;&gt;"")),"The Visit ID is missing.  ","")</f>
        <v/>
      </c>
      <c r="BK2931" s="37" t="str">
        <f>IF(AND(OR(C2929&lt;&gt;"",F2929&lt;&gt;""),C$55=""),"No V0 lesion information exists for this same lesion (if you are adding a NEW lesion, go to New Lesion section).  ","")</f>
        <v/>
      </c>
      <c r="BL2931" s="37" t="str">
        <f t="shared" ref="BL2931" si="1428">IF(AND(C2929&lt;&gt;"",D2929=""),"Select a Unit.  ","")</f>
        <v/>
      </c>
      <c r="BM2931" s="37" t="str">
        <f>IF(AND(C2929&lt;&gt;"",COUNTIF(AJ$2:AJ$21,C2886)&gt;1),"Visit ID already used.  ","")</f>
        <v/>
      </c>
      <c r="CA2931" s="37" t="str">
        <f ca="1">IF(BA2931&amp;BB2931&amp;BC2931&amp;BD2931&amp;BE2931&amp;BF2931&amp;BG2931&amp;BH2931&amp;BI2931&amp;BJ2931&amp;BK2931&amp;BL2931&amp;BM2931&amp;BN2931&amp;BO2931&amp;BP2931&amp;BQ2931&amp;BR2931&amp;BS2931&amp;BT2931&amp;BU2931&amp;BV2931&amp;BW2931&amp;BX2931&amp;BY2931&amp;BZ2931&lt;&gt;"","V19Issue","V19Clean")</f>
        <v>V19Clean</v>
      </c>
    </row>
    <row r="2932" spans="1:79" x14ac:dyDescent="0.25">
      <c r="A2932" s="51"/>
      <c r="B2932" s="91"/>
      <c r="C2932" s="91"/>
      <c r="D2932" s="91"/>
      <c r="E2932" s="91"/>
      <c r="F2932" s="91"/>
      <c r="G2932" s="91"/>
      <c r="H2932" s="91"/>
      <c r="I2932" s="91"/>
      <c r="J2932" s="91"/>
      <c r="K2932" s="91"/>
      <c r="L2932" s="91"/>
      <c r="M2932" s="91"/>
      <c r="N2932" s="91"/>
      <c r="O2932" s="91"/>
      <c r="P2932" s="91"/>
      <c r="Q2932" s="51"/>
      <c r="R2932" s="67"/>
      <c r="S2932" s="67"/>
      <c r="T2932" s="67"/>
      <c r="U2932" s="67"/>
      <c r="V2932" s="67"/>
      <c r="W2932" s="67"/>
      <c r="X2932" s="67"/>
      <c r="Y2932" s="67"/>
      <c r="Z2932" s="67"/>
      <c r="AA2932" s="67"/>
      <c r="AB2932" s="67"/>
      <c r="AC2932" s="67"/>
      <c r="AD2932" s="67"/>
      <c r="AE2932" s="67"/>
      <c r="AF2932" s="67"/>
      <c r="AG2932" s="67"/>
      <c r="AH2932" s="67"/>
      <c r="AI2932" s="67"/>
      <c r="AK2932" s="67"/>
      <c r="AL2932" s="67"/>
      <c r="AM2932" s="67"/>
      <c r="AN2932" s="63" t="s">
        <v>6163</v>
      </c>
      <c r="AO2932" s="67"/>
      <c r="AP2932" s="67"/>
      <c r="AQ2932" s="67"/>
      <c r="AR2932" s="67"/>
      <c r="AS2932" s="67"/>
      <c r="AT2932" s="67"/>
      <c r="AU2932" s="67"/>
      <c r="AV2932" s="67"/>
      <c r="AW2932" s="67"/>
      <c r="AX2932" s="67"/>
      <c r="AY2932" s="67"/>
      <c r="AZ2932" s="37" t="str">
        <f>IFERROR(IF(COUNTA(H2932,I2932,J2932)=3,DATE(J2932,MATCH(I2932,{"Jan";"Feb";"Mar";"Apr";"May";"Jun";"Jul";"Aug";"Sep";"Oct";"Nov";"Dec"},0),H2932),""),"")</f>
        <v/>
      </c>
    </row>
    <row r="2933" spans="1:79" x14ac:dyDescent="0.25">
      <c r="A2933" s="51"/>
      <c r="B2933" s="4"/>
      <c r="C2933" s="25"/>
      <c r="D2933" s="25"/>
      <c r="E2933" s="25"/>
      <c r="F2933" s="25"/>
      <c r="G2933" s="4"/>
      <c r="H2933" s="19" t="s">
        <v>92</v>
      </c>
      <c r="I2933" s="4"/>
      <c r="J2933" s="4"/>
      <c r="K2933" s="4"/>
      <c r="L2933" s="51"/>
      <c r="M2933" s="4"/>
      <c r="N2933" s="4"/>
      <c r="O2933" s="4"/>
      <c r="P2933" s="4"/>
      <c r="Q2933" s="51"/>
      <c r="R2933" s="67"/>
      <c r="S2933" s="67"/>
      <c r="T2933" s="67"/>
      <c r="U2933" s="67"/>
      <c r="V2933" s="67"/>
      <c r="W2933" s="67"/>
      <c r="X2933" s="67"/>
      <c r="Y2933" s="67"/>
      <c r="Z2933" s="67"/>
      <c r="AA2933" s="67"/>
      <c r="AB2933" s="67"/>
      <c r="AC2933" s="67"/>
      <c r="AD2933" s="67"/>
      <c r="AE2933" s="67"/>
      <c r="AF2933" s="67"/>
      <c r="AG2933" s="67"/>
      <c r="AH2933" s="67"/>
      <c r="AI2933" s="67"/>
      <c r="AK2933" s="67"/>
      <c r="AL2933" s="67"/>
      <c r="AM2933" s="67"/>
      <c r="AN2933" s="63" t="s">
        <v>6164</v>
      </c>
      <c r="AO2933" s="67"/>
      <c r="AP2933" s="67"/>
      <c r="AQ2933" s="67"/>
      <c r="AR2933" s="67"/>
      <c r="AS2933" s="67"/>
      <c r="AT2933" s="67"/>
      <c r="AU2933" s="67"/>
      <c r="AV2933" s="67"/>
      <c r="AW2933" s="67"/>
      <c r="AX2933" s="67"/>
      <c r="AY2933" s="67"/>
      <c r="AZ2933" s="37" t="str">
        <f>IFERROR(IF(COUNTA(H2933,I2933,J2933)=3,DATE(J2933,MATCH(I2933,{"Jan";"Feb";"Mar";"Apr";"May";"Jun";"Jul";"Aug";"Sep";"Oct";"Nov";"Dec"},0),H2933),""),"")</f>
        <v/>
      </c>
    </row>
    <row r="2934" spans="1:79" x14ac:dyDescent="0.25">
      <c r="A2934" s="51"/>
      <c r="B2934" s="4"/>
      <c r="C2934" s="25" t="s">
        <v>35</v>
      </c>
      <c r="D2934" s="25" t="s">
        <v>36</v>
      </c>
      <c r="E2934" s="25"/>
      <c r="F2934" s="25" t="s">
        <v>315</v>
      </c>
      <c r="G2934" s="4"/>
      <c r="H2934" s="25" t="s">
        <v>47</v>
      </c>
      <c r="I2934" s="25" t="s">
        <v>48</v>
      </c>
      <c r="J2934" s="25" t="s">
        <v>49</v>
      </c>
      <c r="K2934" s="4"/>
      <c r="L2934" s="51"/>
      <c r="M2934" s="4"/>
      <c r="N2934" s="4"/>
      <c r="O2934" s="4"/>
      <c r="P2934" s="4"/>
      <c r="Q2934" s="51"/>
      <c r="R2934" s="67"/>
      <c r="S2934" s="67"/>
      <c r="T2934" s="67"/>
      <c r="U2934" s="67"/>
      <c r="V2934" s="67"/>
      <c r="W2934" s="67"/>
      <c r="X2934" s="67"/>
      <c r="Y2934" s="67"/>
      <c r="Z2934" s="67"/>
      <c r="AA2934" s="67"/>
      <c r="AB2934" s="67"/>
      <c r="AC2934" s="67"/>
      <c r="AD2934" s="67"/>
      <c r="AE2934" s="67"/>
      <c r="AF2934" s="67"/>
      <c r="AG2934" s="67"/>
      <c r="AH2934" s="67"/>
      <c r="AI2934" s="67"/>
      <c r="AK2934" s="67"/>
      <c r="AL2934" s="67"/>
      <c r="AM2934" s="67"/>
      <c r="AN2934" s="63" t="s">
        <v>6165</v>
      </c>
      <c r="AO2934" s="67"/>
      <c r="AP2934" s="67"/>
      <c r="AQ2934" s="67"/>
      <c r="AR2934" s="67"/>
      <c r="AS2934" s="67"/>
      <c r="AT2934" s="67"/>
      <c r="AU2934" s="67"/>
      <c r="AV2934" s="67"/>
      <c r="AW2934" s="67"/>
      <c r="AX2934" s="67"/>
      <c r="AY2934" s="67"/>
      <c r="AZ2934" s="37" t="str">
        <f>IFERROR(IF(COUNTA(H2934,I2934,J2934)=3,DATE(J2934,MATCH(I2934,{"Jan";"Feb";"Mar";"Apr";"May";"Jun";"Jul";"Aug";"Sep";"Oct";"Nov";"Dec"},0),H2934),""),"")</f>
        <v/>
      </c>
    </row>
    <row r="2935" spans="1:79" x14ac:dyDescent="0.25">
      <c r="A2935" s="51"/>
      <c r="B2935" s="34" t="str">
        <f xml:space="preserve"> C2886&amp;"  Target Lesion (T8)"</f>
        <v>V19  Target Lesion (T8)</v>
      </c>
      <c r="C2935" s="16"/>
      <c r="D2935" s="15" t="s">
        <v>9</v>
      </c>
      <c r="E2935" s="4"/>
      <c r="F2935" s="17"/>
      <c r="G2935" s="4"/>
      <c r="H2935" s="32"/>
      <c r="I2935" s="32"/>
      <c r="J2935" s="32"/>
      <c r="K2935" s="4"/>
      <c r="L2935" s="51"/>
      <c r="M2935" s="51"/>
      <c r="N2935" s="51"/>
      <c r="O2935" s="51"/>
      <c r="P2935" s="51"/>
      <c r="Q2935" s="51"/>
      <c r="R2935" s="67"/>
      <c r="S2935" s="67"/>
      <c r="T2935" s="67"/>
      <c r="U2935" s="67"/>
      <c r="V2935" s="67"/>
      <c r="W2935" s="67"/>
      <c r="X2935" s="67"/>
      <c r="Y2935" s="67"/>
      <c r="Z2935" s="67"/>
      <c r="AA2935" s="67"/>
      <c r="AB2935" s="67"/>
      <c r="AC2935" s="67"/>
      <c r="AD2935" s="67"/>
      <c r="AE2935" s="67"/>
      <c r="AF2935" s="67"/>
      <c r="AG2935" s="67"/>
      <c r="AH2935" s="67"/>
      <c r="AI2935" s="67"/>
      <c r="AK2935" s="67"/>
      <c r="AL2935" s="67"/>
      <c r="AM2935" s="67"/>
      <c r="AN2935" s="63" t="s">
        <v>6166</v>
      </c>
      <c r="AO2935" s="67"/>
      <c r="AP2935" s="67"/>
      <c r="AQ2935" s="67"/>
      <c r="AR2935" s="67"/>
      <c r="AS2935" s="67"/>
      <c r="AT2935" s="67"/>
      <c r="AU2935" s="67"/>
      <c r="AV2935" s="67"/>
      <c r="AW2935" s="67"/>
      <c r="AX2935" s="67"/>
      <c r="AY2935" s="67"/>
      <c r="AZ2935" s="37" t="str">
        <f>IFERROR(IF(COUNTA(H2935,I2935,J2935)=3,DATE(J2935,MATCH(I2935,{"Jan";"Feb";"Mar";"Apr";"May";"Jun";"Jul";"Aug";"Sep";"Oct";"Nov";"Dec"},0),H2935),""),"")</f>
        <v/>
      </c>
    </row>
    <row r="2936" spans="1:79" x14ac:dyDescent="0.25">
      <c r="A2936" s="51"/>
      <c r="B2936" s="23" t="s">
        <v>2990</v>
      </c>
      <c r="C2936" s="23" t="s">
        <v>2991</v>
      </c>
      <c r="D2936" s="23" t="s">
        <v>2992</v>
      </c>
      <c r="E2936" s="26"/>
      <c r="F2936" s="23" t="s">
        <v>2993</v>
      </c>
      <c r="G2936" s="26"/>
      <c r="H2936" s="23" t="s">
        <v>2994</v>
      </c>
      <c r="I2936" s="23" t="s">
        <v>2995</v>
      </c>
      <c r="J2936" s="23" t="s">
        <v>2996</v>
      </c>
      <c r="K2936" s="4"/>
      <c r="L2936" s="27"/>
      <c r="M2936" s="28"/>
      <c r="N2936" s="27"/>
      <c r="O2936" s="28"/>
      <c r="P2936" s="27"/>
      <c r="Q2936" s="51"/>
      <c r="R2936" s="67"/>
      <c r="S2936" s="67"/>
      <c r="T2936" s="67"/>
      <c r="U2936" s="67"/>
      <c r="V2936" s="67"/>
      <c r="W2936" s="67"/>
      <c r="X2936" s="67"/>
      <c r="Y2936" s="67"/>
      <c r="Z2936" s="67"/>
      <c r="AA2936" s="67"/>
      <c r="AB2936" s="67"/>
      <c r="AC2936" s="67"/>
      <c r="AD2936" s="67"/>
      <c r="AE2936" s="67"/>
      <c r="AF2936" s="67"/>
      <c r="AG2936" s="67"/>
      <c r="AH2936" s="67"/>
      <c r="AI2936" s="67"/>
      <c r="AK2936" s="67"/>
      <c r="AL2936" s="67"/>
      <c r="AM2936" s="67"/>
      <c r="AN2936" s="63" t="s">
        <v>6167</v>
      </c>
      <c r="AO2936" s="67"/>
      <c r="AP2936" s="67"/>
      <c r="AQ2936" s="67"/>
      <c r="AR2936" s="67"/>
      <c r="AS2936" s="67"/>
      <c r="AT2936" s="67"/>
      <c r="AU2936" s="67"/>
      <c r="AV2936" s="67"/>
      <c r="AW2936" s="67"/>
      <c r="AX2936" s="67"/>
      <c r="AY2936" s="67"/>
      <c r="AZ2936" s="37" t="str">
        <f>IFERROR(IF(COUNTA(H2936,I2936,J2936)=3,DATE(J2936,MATCH(I2936,{"Jan";"Feb";"Mar";"Apr";"May";"Jun";"Jul";"Aug";"Sep";"Oct";"Nov";"Dec"},0),H2936),""),"")</f>
        <v/>
      </c>
    </row>
    <row r="2937" spans="1:79" x14ac:dyDescent="0.25">
      <c r="A2937" s="51"/>
      <c r="B2937" s="90" t="str">
        <f ca="1">BA2937&amp;BB2937&amp;BC2937&amp;BD2937&amp;BE2937&amp;BF2937&amp;BG2937&amp;BH2937&amp;BI2937&amp;BJ2937&amp;BK2937&amp;BL2937&amp;BM2937</f>
        <v/>
      </c>
      <c r="C2937" s="91"/>
      <c r="D2937" s="91"/>
      <c r="E2937" s="91"/>
      <c r="F2937" s="91"/>
      <c r="G2937" s="91"/>
      <c r="H2937" s="91"/>
      <c r="I2937" s="91"/>
      <c r="J2937" s="91"/>
      <c r="K2937" s="91"/>
      <c r="L2937" s="91"/>
      <c r="M2937" s="91"/>
      <c r="N2937" s="91"/>
      <c r="O2937" s="91"/>
      <c r="P2937" s="91"/>
      <c r="Q2937" s="51"/>
      <c r="R2937" s="67"/>
      <c r="S2937" s="67"/>
      <c r="T2937" s="67"/>
      <c r="U2937" s="67"/>
      <c r="V2937" s="67"/>
      <c r="W2937" s="67"/>
      <c r="X2937" s="67"/>
      <c r="Y2937" s="67"/>
      <c r="Z2937" s="67"/>
      <c r="AA2937" s="67"/>
      <c r="AB2937" s="67"/>
      <c r="AC2937" s="67"/>
      <c r="AD2937" s="67"/>
      <c r="AE2937" s="67"/>
      <c r="AF2937" s="67"/>
      <c r="AG2937" s="67"/>
      <c r="AH2937" s="67"/>
      <c r="AI2937" s="67"/>
      <c r="AK2937" s="67"/>
      <c r="AL2937" s="67"/>
      <c r="AM2937" s="67"/>
      <c r="AN2937" s="63" t="s">
        <v>6168</v>
      </c>
      <c r="AO2937" s="67"/>
      <c r="AP2937" s="67"/>
      <c r="AQ2937" s="67"/>
      <c r="AR2937" s="67"/>
      <c r="AS2937" s="67"/>
      <c r="AT2937" s="67"/>
      <c r="AU2937" s="67"/>
      <c r="AV2937" s="67"/>
      <c r="AW2937" s="67"/>
      <c r="AX2937" s="67"/>
      <c r="AY2937" s="67"/>
      <c r="AZ2937" s="37" t="str">
        <f>IFERROR(IF(COUNTA(H2937,I2937,J2937)=3,DATE(J2937,MATCH(I2937,{"Jan";"Feb";"Mar";"Apr";"May";"Jun";"Jul";"Aug";"Sep";"Oct";"Nov";"Dec"},0),H2937),""),"")</f>
        <v/>
      </c>
      <c r="BA2937" s="37" t="str">
        <f>IF(AND(C2889="",H2935="",C2935&lt;&gt;""),"Please enter a complete visit or assessment date.  ","")</f>
        <v/>
      </c>
      <c r="BB2937" s="37" t="str">
        <f>IF(C2935="","",IF(AND(COUNTA(C2889,D2889,E2889)&gt;1,COUNTA(C2889,D2889,E2889)&lt;3),"Please enter a complete visit date.  ",IF(COUNTA(C2889,D2889,E2889)=0,"",IF(COUNTIF(AN$2:AN$7306,C2889&amp;D2889&amp;E2889)&gt;0,"","Enter a valid visit date.  "))))</f>
        <v/>
      </c>
      <c r="BC2937" s="37" t="str">
        <f>IF(AND(COUNTA(H2935,I2935,J2935)&gt;1,COUNTA(H2935,I2935,J2935)&lt;3),"Please enter a complete assessment date.  ",IF(COUNTA(H2935,I2935,J2935)=0,"",IF(COUNTIF(AN$2:AN$7306,H2935&amp;I2935&amp;J2935)&gt;0,"","Enter a valid assessment date.  ")))</f>
        <v/>
      </c>
      <c r="BD2937" s="37" t="str">
        <f t="shared" ref="BD2937" si="1429">IF(AND(C2935="",H2935&amp;I2935&amp;H2935&amp;J2935&lt;&gt;""),"Information on this lesion exists, but no evaluation result is entered.  ","")</f>
        <v/>
      </c>
      <c r="BE2937" s="37" t="str">
        <f ca="1">IF(C2935="","",IF(AZ2889="","",IF(AZ2889&gt;NOW(),"Visit date is in the future.  ","")))</f>
        <v/>
      </c>
      <c r="BF2937" s="37" t="str">
        <f t="shared" ref="BF2937" ca="1" si="1430">IF(AZ2935&lt;&gt;"",IF(AZ2935&gt;NOW(),"Assessment date is in the future.  ",""),"")</f>
        <v/>
      </c>
      <c r="BG2937" s="37" t="str">
        <f t="shared" ref="BG2937" si="1431">IF(AND(C2935&lt;&gt;"",F2935&lt;&gt;""),"The result cannot be provided if indicated as Not Done.  ","")</f>
        <v/>
      </c>
      <c r="BH2937" s="37" t="str">
        <f>IF(AZ2889="","",IF(AZ2889&lt;=AZ2883,"Visit date is not after visit or assessment dates in the prior visit.  ",""))</f>
        <v/>
      </c>
      <c r="BI2937" s="37" t="str">
        <f>IF(AZ2935&lt;&gt;"",IF(AZ2935&lt;=AZ2883,"Assessment date is not after visit or assessment dates in the prior visit.  ",""),"")</f>
        <v/>
      </c>
      <c r="BJ2937" s="37" t="str">
        <f>IF(AND(C2886="",OR(C2935&lt;&gt;"",F2935&lt;&gt;"")),"The Visit ID is missing.  ","")</f>
        <v/>
      </c>
      <c r="BK2937" s="37" t="str">
        <f>IF(AND(OR(C2935&lt;&gt;"",F2935&lt;&gt;""),C$61=""),"No V0 lesion information exists for this same lesion (if you are adding a NEW lesion, go to New Lesion section).  ","")</f>
        <v/>
      </c>
      <c r="BL2937" s="37" t="str">
        <f t="shared" ref="BL2937" si="1432">IF(AND(C2935&lt;&gt;"",D2935=""),"Select a Unit.  ","")</f>
        <v/>
      </c>
      <c r="BM2937" s="37" t="str">
        <f>IF(AND(C2935&lt;&gt;"",COUNTIF(AJ$2:AJ$21,C2886)&gt;1),"Visit ID already used.  ","")</f>
        <v/>
      </c>
      <c r="CA2937" s="37" t="str">
        <f ca="1">IF(BA2937&amp;BB2937&amp;BC2937&amp;BD2937&amp;BE2937&amp;BF2937&amp;BG2937&amp;BH2937&amp;BI2937&amp;BJ2937&amp;BK2937&amp;BL2937&amp;BM2937&amp;BN2937&amp;BO2937&amp;BP2937&amp;BQ2937&amp;BR2937&amp;BS2937&amp;BT2937&amp;BU2937&amp;BV2837&amp;BW2937&amp;BX2937&amp;BY2937&amp;BZ2937&lt;&gt;"","V19Issue","V19Clean")</f>
        <v>V19Clean</v>
      </c>
    </row>
    <row r="2938" spans="1:79" x14ac:dyDescent="0.25">
      <c r="A2938" s="51"/>
      <c r="B2938" s="91"/>
      <c r="C2938" s="91"/>
      <c r="D2938" s="91"/>
      <c r="E2938" s="91"/>
      <c r="F2938" s="91"/>
      <c r="G2938" s="91"/>
      <c r="H2938" s="91"/>
      <c r="I2938" s="91"/>
      <c r="J2938" s="91"/>
      <c r="K2938" s="91"/>
      <c r="L2938" s="91"/>
      <c r="M2938" s="91"/>
      <c r="N2938" s="91"/>
      <c r="O2938" s="91"/>
      <c r="P2938" s="91"/>
      <c r="Q2938" s="51"/>
      <c r="R2938" s="67"/>
      <c r="S2938" s="67"/>
      <c r="T2938" s="67"/>
      <c r="U2938" s="67"/>
      <c r="V2938" s="67"/>
      <c r="W2938" s="67"/>
      <c r="X2938" s="67"/>
      <c r="Y2938" s="67"/>
      <c r="Z2938" s="67"/>
      <c r="AA2938" s="67"/>
      <c r="AB2938" s="67"/>
      <c r="AC2938" s="67"/>
      <c r="AD2938" s="67"/>
      <c r="AE2938" s="67"/>
      <c r="AF2938" s="67"/>
      <c r="AG2938" s="67"/>
      <c r="AH2938" s="67"/>
      <c r="AI2938" s="67"/>
      <c r="AK2938" s="67"/>
      <c r="AL2938" s="67"/>
      <c r="AM2938" s="67"/>
      <c r="AN2938" s="63" t="s">
        <v>6169</v>
      </c>
      <c r="AO2938" s="67"/>
      <c r="AP2938" s="67"/>
      <c r="AQ2938" s="67"/>
      <c r="AR2938" s="67"/>
      <c r="AS2938" s="67"/>
      <c r="AT2938" s="67"/>
      <c r="AU2938" s="67"/>
      <c r="AV2938" s="67"/>
      <c r="AW2938" s="67"/>
      <c r="AX2938" s="67"/>
      <c r="AY2938" s="67"/>
      <c r="AZ2938" s="37" t="str">
        <f>IFERROR(IF(COUNTA(H2938,I2938,J2938)=3,DATE(J2938,MATCH(I2938,{"Jan";"Feb";"Mar";"Apr";"May";"Jun";"Jul";"Aug";"Sep";"Oct";"Nov";"Dec"},0),H2938),""),"")</f>
        <v/>
      </c>
    </row>
    <row r="2939" spans="1:79" x14ac:dyDescent="0.25">
      <c r="A2939" s="51"/>
      <c r="B2939" s="4"/>
      <c r="C2939" s="25"/>
      <c r="D2939" s="25"/>
      <c r="E2939" s="25"/>
      <c r="F2939" s="25"/>
      <c r="G2939" s="4"/>
      <c r="H2939" s="19" t="s">
        <v>92</v>
      </c>
      <c r="I2939" s="4"/>
      <c r="J2939" s="4"/>
      <c r="K2939" s="4"/>
      <c r="L2939" s="51"/>
      <c r="M2939" s="4"/>
      <c r="N2939" s="4"/>
      <c r="O2939" s="4"/>
      <c r="P2939" s="4"/>
      <c r="Q2939" s="51"/>
      <c r="R2939" s="67"/>
      <c r="S2939" s="67"/>
      <c r="T2939" s="67"/>
      <c r="U2939" s="67"/>
      <c r="V2939" s="67"/>
      <c r="W2939" s="67"/>
      <c r="X2939" s="67"/>
      <c r="Y2939" s="67"/>
      <c r="Z2939" s="67"/>
      <c r="AA2939" s="67"/>
      <c r="AB2939" s="67"/>
      <c r="AC2939" s="67"/>
      <c r="AD2939" s="67"/>
      <c r="AE2939" s="67"/>
      <c r="AF2939" s="67"/>
      <c r="AG2939" s="67"/>
      <c r="AH2939" s="67"/>
      <c r="AI2939" s="67"/>
      <c r="AK2939" s="67"/>
      <c r="AL2939" s="67"/>
      <c r="AM2939" s="67"/>
      <c r="AN2939" s="63" t="s">
        <v>6170</v>
      </c>
      <c r="AO2939" s="67"/>
      <c r="AP2939" s="67"/>
      <c r="AQ2939" s="67"/>
      <c r="AR2939" s="67"/>
      <c r="AS2939" s="67"/>
      <c r="AT2939" s="67"/>
      <c r="AU2939" s="67"/>
      <c r="AV2939" s="67"/>
      <c r="AW2939" s="67"/>
      <c r="AX2939" s="67"/>
      <c r="AY2939" s="67"/>
      <c r="AZ2939" s="37" t="str">
        <f>IFERROR(IF(COUNTA(H2939,I2939,J2939)=3,DATE(J2939,MATCH(I2939,{"Jan";"Feb";"Mar";"Apr";"May";"Jun";"Jul";"Aug";"Sep";"Oct";"Nov";"Dec"},0),H2939),""),"")</f>
        <v/>
      </c>
    </row>
    <row r="2940" spans="1:79" x14ac:dyDescent="0.25">
      <c r="A2940" s="51"/>
      <c r="B2940" s="4"/>
      <c r="C2940" s="25" t="s">
        <v>35</v>
      </c>
      <c r="D2940" s="25" t="s">
        <v>36</v>
      </c>
      <c r="E2940" s="25"/>
      <c r="F2940" s="25" t="s">
        <v>315</v>
      </c>
      <c r="G2940" s="4"/>
      <c r="H2940" s="25" t="s">
        <v>47</v>
      </c>
      <c r="I2940" s="25" t="s">
        <v>48</v>
      </c>
      <c r="J2940" s="25" t="s">
        <v>49</v>
      </c>
      <c r="K2940" s="4"/>
      <c r="L2940" s="51"/>
      <c r="M2940" s="4"/>
      <c r="N2940" s="4"/>
      <c r="O2940" s="4"/>
      <c r="P2940" s="4"/>
      <c r="Q2940" s="51"/>
      <c r="R2940" s="67"/>
      <c r="S2940" s="67"/>
      <c r="T2940" s="67"/>
      <c r="U2940" s="67"/>
      <c r="V2940" s="67"/>
      <c r="W2940" s="67"/>
      <c r="X2940" s="67"/>
      <c r="Y2940" s="67"/>
      <c r="Z2940" s="67"/>
      <c r="AA2940" s="67"/>
      <c r="AB2940" s="67"/>
      <c r="AC2940" s="67"/>
      <c r="AD2940" s="67"/>
      <c r="AE2940" s="67"/>
      <c r="AF2940" s="67"/>
      <c r="AG2940" s="67"/>
      <c r="AH2940" s="67"/>
      <c r="AI2940" s="67"/>
      <c r="AK2940" s="67"/>
      <c r="AL2940" s="67"/>
      <c r="AM2940" s="67"/>
      <c r="AN2940" s="63" t="s">
        <v>6171</v>
      </c>
      <c r="AO2940" s="67"/>
      <c r="AP2940" s="67"/>
      <c r="AQ2940" s="67"/>
      <c r="AR2940" s="67"/>
      <c r="AS2940" s="67"/>
      <c r="AT2940" s="67"/>
      <c r="AU2940" s="67"/>
      <c r="AV2940" s="67"/>
      <c r="AW2940" s="67"/>
      <c r="AX2940" s="67"/>
      <c r="AY2940" s="67"/>
      <c r="AZ2940" s="37" t="str">
        <f>IFERROR(IF(COUNTA(H2940,I2940,J2940)=3,DATE(J2940,MATCH(I2940,{"Jan";"Feb";"Mar";"Apr";"May";"Jun";"Jul";"Aug";"Sep";"Oct";"Nov";"Dec"},0),H2940),""),"")</f>
        <v/>
      </c>
    </row>
    <row r="2941" spans="1:79" x14ac:dyDescent="0.25">
      <c r="A2941" s="51"/>
      <c r="B2941" s="34" t="str">
        <f xml:space="preserve"> C2886&amp;"  Target Lesion (T9)"</f>
        <v>V19  Target Lesion (T9)</v>
      </c>
      <c r="C2941" s="16"/>
      <c r="D2941" s="15" t="s">
        <v>9</v>
      </c>
      <c r="E2941" s="4"/>
      <c r="F2941" s="17"/>
      <c r="G2941" s="4"/>
      <c r="H2941" s="32"/>
      <c r="I2941" s="32"/>
      <c r="J2941" s="32"/>
      <c r="K2941" s="4"/>
      <c r="L2941" s="51"/>
      <c r="M2941" s="51"/>
      <c r="N2941" s="51"/>
      <c r="O2941" s="51"/>
      <c r="P2941" s="51"/>
      <c r="Q2941" s="51"/>
      <c r="R2941" s="67"/>
      <c r="S2941" s="67"/>
      <c r="T2941" s="67"/>
      <c r="U2941" s="67"/>
      <c r="V2941" s="67"/>
      <c r="W2941" s="67"/>
      <c r="X2941" s="67"/>
      <c r="Y2941" s="67"/>
      <c r="Z2941" s="67"/>
      <c r="AA2941" s="67"/>
      <c r="AB2941" s="67"/>
      <c r="AC2941" s="67"/>
      <c r="AD2941" s="67"/>
      <c r="AE2941" s="67"/>
      <c r="AF2941" s="67"/>
      <c r="AG2941" s="67"/>
      <c r="AH2941" s="67"/>
      <c r="AI2941" s="67"/>
      <c r="AK2941" s="67"/>
      <c r="AL2941" s="67"/>
      <c r="AM2941" s="67"/>
      <c r="AN2941" s="63" t="s">
        <v>6172</v>
      </c>
      <c r="AO2941" s="67"/>
      <c r="AP2941" s="67"/>
      <c r="AQ2941" s="67"/>
      <c r="AR2941" s="67"/>
      <c r="AS2941" s="67"/>
      <c r="AT2941" s="67"/>
      <c r="AU2941" s="67"/>
      <c r="AV2941" s="67"/>
      <c r="AW2941" s="67"/>
      <c r="AX2941" s="67"/>
      <c r="AY2941" s="67"/>
      <c r="AZ2941" s="37" t="str">
        <f>IFERROR(IF(COUNTA(H2941,I2941,J2941)=3,DATE(J2941,MATCH(I2941,{"Jan";"Feb";"Mar";"Apr";"May";"Jun";"Jul";"Aug";"Sep";"Oct";"Nov";"Dec"},0),H2941),""),"")</f>
        <v/>
      </c>
    </row>
    <row r="2942" spans="1:79" x14ac:dyDescent="0.25">
      <c r="A2942" s="51"/>
      <c r="B2942" s="23" t="s">
        <v>2997</v>
      </c>
      <c r="C2942" s="23" t="s">
        <v>2998</v>
      </c>
      <c r="D2942" s="23" t="s">
        <v>2999</v>
      </c>
      <c r="E2942" s="26"/>
      <c r="F2942" s="23" t="s">
        <v>3000</v>
      </c>
      <c r="G2942" s="26"/>
      <c r="H2942" s="23" t="s">
        <v>3001</v>
      </c>
      <c r="I2942" s="23" t="s">
        <v>3002</v>
      </c>
      <c r="J2942" s="23" t="s">
        <v>3003</v>
      </c>
      <c r="K2942" s="4"/>
      <c r="L2942" s="27"/>
      <c r="M2942" s="28"/>
      <c r="N2942" s="27"/>
      <c r="O2942" s="28"/>
      <c r="P2942" s="27"/>
      <c r="Q2942" s="51"/>
      <c r="R2942" s="67"/>
      <c r="S2942" s="67"/>
      <c r="T2942" s="67"/>
      <c r="U2942" s="67"/>
      <c r="V2942" s="67"/>
      <c r="W2942" s="67"/>
      <c r="X2942" s="67"/>
      <c r="Y2942" s="67"/>
      <c r="Z2942" s="67"/>
      <c r="AA2942" s="67"/>
      <c r="AB2942" s="67"/>
      <c r="AC2942" s="67"/>
      <c r="AD2942" s="67"/>
      <c r="AE2942" s="67"/>
      <c r="AF2942" s="67"/>
      <c r="AG2942" s="67"/>
      <c r="AH2942" s="67"/>
      <c r="AI2942" s="67"/>
      <c r="AK2942" s="67"/>
      <c r="AL2942" s="67"/>
      <c r="AM2942" s="67"/>
      <c r="AN2942" s="63" t="s">
        <v>6173</v>
      </c>
      <c r="AO2942" s="67"/>
      <c r="AP2942" s="67"/>
      <c r="AQ2942" s="67"/>
      <c r="AR2942" s="67"/>
      <c r="AS2942" s="67"/>
      <c r="AT2942" s="67"/>
      <c r="AU2942" s="67"/>
      <c r="AV2942" s="67"/>
      <c r="AW2942" s="67"/>
      <c r="AX2942" s="67"/>
      <c r="AY2942" s="67"/>
      <c r="AZ2942" s="37" t="str">
        <f>IFERROR(IF(COUNTA(H2942,I2942,J2942)=3,DATE(J2942,MATCH(I2942,{"Jan";"Feb";"Mar";"Apr";"May";"Jun";"Jul";"Aug";"Sep";"Oct";"Nov";"Dec"},0),H2942),""),"")</f>
        <v/>
      </c>
    </row>
    <row r="2943" spans="1:79" x14ac:dyDescent="0.25">
      <c r="A2943" s="51"/>
      <c r="B2943" s="90" t="str">
        <f ca="1">BA2943&amp;BB2943&amp;BC2943&amp;BD2943&amp;BE2943&amp;BF2943&amp;BG2943&amp;BH2943&amp;BI2943&amp;BJ2943&amp;BK2943&amp;BL2943&amp;BM2943</f>
        <v/>
      </c>
      <c r="C2943" s="91"/>
      <c r="D2943" s="91"/>
      <c r="E2943" s="91"/>
      <c r="F2943" s="91"/>
      <c r="G2943" s="91"/>
      <c r="H2943" s="91"/>
      <c r="I2943" s="91"/>
      <c r="J2943" s="91"/>
      <c r="K2943" s="91"/>
      <c r="L2943" s="91"/>
      <c r="M2943" s="91"/>
      <c r="N2943" s="91"/>
      <c r="O2943" s="91"/>
      <c r="P2943" s="91"/>
      <c r="Q2943" s="51"/>
      <c r="R2943" s="67"/>
      <c r="S2943" s="67"/>
      <c r="T2943" s="67"/>
      <c r="U2943" s="67"/>
      <c r="V2943" s="67"/>
      <c r="W2943" s="67"/>
      <c r="X2943" s="67"/>
      <c r="Y2943" s="67"/>
      <c r="Z2943" s="67"/>
      <c r="AA2943" s="67"/>
      <c r="AB2943" s="67"/>
      <c r="AC2943" s="67"/>
      <c r="AD2943" s="67"/>
      <c r="AE2943" s="67"/>
      <c r="AF2943" s="67"/>
      <c r="AG2943" s="67"/>
      <c r="AH2943" s="67"/>
      <c r="AI2943" s="67"/>
      <c r="AK2943" s="67"/>
      <c r="AL2943" s="67"/>
      <c r="AM2943" s="67"/>
      <c r="AN2943" s="63" t="s">
        <v>6174</v>
      </c>
      <c r="AO2943" s="67"/>
      <c r="AP2943" s="67"/>
      <c r="AQ2943" s="67"/>
      <c r="AR2943" s="67"/>
      <c r="AS2943" s="67"/>
      <c r="AT2943" s="67"/>
      <c r="AU2943" s="67"/>
      <c r="AV2943" s="67"/>
      <c r="AW2943" s="67"/>
      <c r="AX2943" s="67"/>
      <c r="AY2943" s="67"/>
      <c r="AZ2943" s="37" t="str">
        <f>IFERROR(IF(COUNTA(H2943,I2943,J2943)=3,DATE(J2943,MATCH(I2943,{"Jan";"Feb";"Mar";"Apr";"May";"Jun";"Jul";"Aug";"Sep";"Oct";"Nov";"Dec"},0),H2943),""),"")</f>
        <v/>
      </c>
      <c r="BA2943" s="37" t="str">
        <f>IF(AND(C2889="",H2941="",C2941&lt;&gt;""),"Please enter a complete visit or assessment date.  ","")</f>
        <v/>
      </c>
      <c r="BB2943" s="37" t="str">
        <f>IF(C2941="","",IF(AND(COUNTA(C2889,D2889,E2889)&gt;1,COUNTA(C2889,D2889,E2889)&lt;3),"Please enter a complete visit date.  ",IF(COUNTA(C2889,D2889,E2889)=0,"",IF(COUNTIF(AN$2:AN$7306,C2889&amp;D2889&amp;E2889)&gt;0,"","Enter a valid visit date.  "))))</f>
        <v/>
      </c>
      <c r="BC2943" s="37" t="str">
        <f>IF(AND(COUNTA(H2941,I2941,J2941)&gt;1,COUNTA(H2941,I2941,J2941)&lt;3),"Please enter a complete assessment date.  ",IF(COUNTA(H2941,I2941,J2941)=0,"",IF(COUNTIF(AN$2:AN$7306,H2941&amp;I2941&amp;J2941)&gt;0,"","Enter a valid assessment date.  ")))</f>
        <v/>
      </c>
      <c r="BD2943" s="37" t="str">
        <f t="shared" ref="BD2943" si="1433">IF(AND(C2941="",H2941&amp;I2941&amp;H2941&amp;J2941&lt;&gt;""),"Information on this lesion exists, but no evaluation result is entered.  ","")</f>
        <v/>
      </c>
      <c r="BE2943" s="37" t="str">
        <f ca="1">IF(C2941="","",IF(AZ2889="","",IF(AZ2889&gt;NOW(),"Visit date is in the future.  ","")))</f>
        <v/>
      </c>
      <c r="BF2943" s="37" t="str">
        <f t="shared" ref="BF2943" ca="1" si="1434">IF(AZ2941&lt;&gt;"",IF(AZ2941&gt;NOW(),"Assessment date is in the future.  ",""),"")</f>
        <v/>
      </c>
      <c r="BG2943" s="37" t="str">
        <f t="shared" ref="BG2943" si="1435">IF(AND(C2941&lt;&gt;"",F2941&lt;&gt;""),"The result cannot be provided if indicated as Not Done.  ","")</f>
        <v/>
      </c>
      <c r="BH2943" s="37" t="str">
        <f>IF(AZ2889="","",IF(AZ2889&lt;=AZ2883,"Visit date is not after visit or assessment dates in the prior visit.  ",""))</f>
        <v/>
      </c>
      <c r="BI2943" s="37" t="str">
        <f>IF(AZ2941&lt;&gt;"",IF(AZ2941&lt;=AZ2883,"Assessment date is not after visit or assessment dates in the prior visit.  ",""),"")</f>
        <v/>
      </c>
      <c r="BJ2943" s="37" t="str">
        <f>IF(AND(C2886="",OR(C2941&lt;&gt;"",F2941&lt;&gt;"")),"The Visit ID is missing.  ","")</f>
        <v/>
      </c>
      <c r="BK2943" s="37" t="str">
        <f>IF(AND(OR(C2941&lt;&gt;"",F2941&lt;&gt;""),C$67=""),"No V0 lesion information exists for this same lesion (if you are adding a NEW lesion, go to New Lesion section).  ","")</f>
        <v/>
      </c>
      <c r="BL2943" s="37" t="str">
        <f t="shared" ref="BL2943" si="1436">IF(AND(C2941&lt;&gt;"",D2941=""),"Select a Unit.  ","")</f>
        <v/>
      </c>
      <c r="BM2943" s="37" t="str">
        <f>IF(AND(C2941&lt;&gt;"",COUNTIF(AJ$2:AJ$21,C2886)&gt;1),"Visit ID already used.  ","")</f>
        <v/>
      </c>
      <c r="CA2943" s="37" t="str">
        <f ca="1">IF(BA2943&amp;BB2943&amp;BC2943&amp;BD2943&amp;BE2943&amp;BF2943&amp;BG2943&amp;BH2943&amp;BI2943&amp;BJ2943&amp;BK2943&amp;BL2943&amp;BM2943&amp;BN2943&amp;BO2943&amp;BP2943&amp;BQ2943&amp;BR2943&amp;BS2943&amp;BT2943&amp;BU2943&amp;BV2843&amp;BW2943&amp;BX2943&amp;BY2943&amp;BZ2943&lt;&gt;"","V19Issue","V19Clean")</f>
        <v>V19Clean</v>
      </c>
    </row>
    <row r="2944" spans="1:79" x14ac:dyDescent="0.25">
      <c r="A2944" s="51"/>
      <c r="B2944" s="91"/>
      <c r="C2944" s="91"/>
      <c r="D2944" s="91"/>
      <c r="E2944" s="91"/>
      <c r="F2944" s="91"/>
      <c r="G2944" s="91"/>
      <c r="H2944" s="91"/>
      <c r="I2944" s="91"/>
      <c r="J2944" s="91"/>
      <c r="K2944" s="91"/>
      <c r="L2944" s="91"/>
      <c r="M2944" s="91"/>
      <c r="N2944" s="91"/>
      <c r="O2944" s="91"/>
      <c r="P2944" s="91"/>
      <c r="Q2944" s="51"/>
      <c r="R2944" s="67"/>
      <c r="S2944" s="67"/>
      <c r="T2944" s="67"/>
      <c r="U2944" s="67"/>
      <c r="V2944" s="67"/>
      <c r="W2944" s="67"/>
      <c r="X2944" s="67"/>
      <c r="Y2944" s="67"/>
      <c r="Z2944" s="67"/>
      <c r="AA2944" s="67"/>
      <c r="AB2944" s="67"/>
      <c r="AC2944" s="67"/>
      <c r="AD2944" s="67"/>
      <c r="AE2944" s="67"/>
      <c r="AF2944" s="67"/>
      <c r="AG2944" s="67"/>
      <c r="AH2944" s="67"/>
      <c r="AI2944" s="67"/>
      <c r="AK2944" s="67"/>
      <c r="AL2944" s="67"/>
      <c r="AM2944" s="67"/>
      <c r="AN2944" s="63" t="s">
        <v>6175</v>
      </c>
      <c r="AO2944" s="67"/>
      <c r="AP2944" s="67"/>
      <c r="AQ2944" s="67"/>
      <c r="AR2944" s="67"/>
      <c r="AS2944" s="67"/>
      <c r="AT2944" s="67"/>
      <c r="AU2944" s="67"/>
      <c r="AV2944" s="67"/>
      <c r="AW2944" s="67"/>
      <c r="AX2944" s="67"/>
      <c r="AY2944" s="67"/>
      <c r="AZ2944" s="37" t="str">
        <f>IFERROR(IF(COUNTA(H2944,I2944,J2944)=3,DATE(J2944,MATCH(I2944,{"Jan";"Feb";"Mar";"Apr";"May";"Jun";"Jul";"Aug";"Sep";"Oct";"Nov";"Dec"},0),H2944),""),"")</f>
        <v/>
      </c>
    </row>
    <row r="2945" spans="1:79" x14ac:dyDescent="0.25">
      <c r="A2945" s="51"/>
      <c r="B2945" s="4"/>
      <c r="C2945" s="25"/>
      <c r="D2945" s="25"/>
      <c r="E2945" s="25"/>
      <c r="F2945" s="25"/>
      <c r="G2945" s="4"/>
      <c r="H2945" s="19" t="s">
        <v>92</v>
      </c>
      <c r="I2945" s="4"/>
      <c r="J2945" s="4"/>
      <c r="K2945" s="4"/>
      <c r="L2945" s="51"/>
      <c r="M2945" s="4"/>
      <c r="N2945" s="4"/>
      <c r="O2945" s="4"/>
      <c r="P2945" s="4"/>
      <c r="Q2945" s="51"/>
      <c r="R2945" s="67"/>
      <c r="S2945" s="67"/>
      <c r="T2945" s="67"/>
      <c r="U2945" s="67"/>
      <c r="V2945" s="67"/>
      <c r="W2945" s="67"/>
      <c r="X2945" s="67"/>
      <c r="Y2945" s="67"/>
      <c r="Z2945" s="67"/>
      <c r="AA2945" s="67"/>
      <c r="AB2945" s="67"/>
      <c r="AC2945" s="67"/>
      <c r="AD2945" s="67"/>
      <c r="AE2945" s="67"/>
      <c r="AF2945" s="67"/>
      <c r="AG2945" s="67"/>
      <c r="AH2945" s="67"/>
      <c r="AI2945" s="67"/>
      <c r="AK2945" s="67"/>
      <c r="AL2945" s="67"/>
      <c r="AM2945" s="67"/>
      <c r="AN2945" s="63" t="s">
        <v>6176</v>
      </c>
      <c r="AO2945" s="67"/>
      <c r="AP2945" s="67"/>
      <c r="AQ2945" s="67"/>
      <c r="AR2945" s="67"/>
      <c r="AS2945" s="67"/>
      <c r="AT2945" s="67"/>
      <c r="AU2945" s="67"/>
      <c r="AV2945" s="67"/>
      <c r="AW2945" s="67"/>
      <c r="AX2945" s="67"/>
      <c r="AY2945" s="67"/>
      <c r="AZ2945" s="37" t="str">
        <f>IFERROR(IF(COUNTA(H2945,I2945,J2945)=3,DATE(J2945,MATCH(I2945,{"Jan";"Feb";"Mar";"Apr";"May";"Jun";"Jul";"Aug";"Sep";"Oct";"Nov";"Dec"},0),H2945),""),"")</f>
        <v/>
      </c>
    </row>
    <row r="2946" spans="1:79" x14ac:dyDescent="0.25">
      <c r="A2946" s="51"/>
      <c r="B2946" s="4"/>
      <c r="C2946" s="25" t="s">
        <v>35</v>
      </c>
      <c r="D2946" s="25" t="s">
        <v>36</v>
      </c>
      <c r="E2946" s="25"/>
      <c r="F2946" s="25" t="s">
        <v>315</v>
      </c>
      <c r="G2946" s="4"/>
      <c r="H2946" s="25" t="s">
        <v>47</v>
      </c>
      <c r="I2946" s="25" t="s">
        <v>48</v>
      </c>
      <c r="J2946" s="25" t="s">
        <v>49</v>
      </c>
      <c r="K2946" s="4"/>
      <c r="L2946" s="51"/>
      <c r="M2946" s="4"/>
      <c r="N2946" s="4"/>
      <c r="O2946" s="4"/>
      <c r="P2946" s="4"/>
      <c r="Q2946" s="51"/>
      <c r="R2946" s="67"/>
      <c r="S2946" s="67"/>
      <c r="T2946" s="67"/>
      <c r="U2946" s="67"/>
      <c r="V2946" s="67"/>
      <c r="W2946" s="67"/>
      <c r="X2946" s="67"/>
      <c r="Y2946" s="67"/>
      <c r="Z2946" s="67"/>
      <c r="AA2946" s="67"/>
      <c r="AB2946" s="67"/>
      <c r="AC2946" s="67"/>
      <c r="AD2946" s="67"/>
      <c r="AE2946" s="67"/>
      <c r="AF2946" s="67"/>
      <c r="AG2946" s="67"/>
      <c r="AH2946" s="67"/>
      <c r="AI2946" s="67"/>
      <c r="AK2946" s="67"/>
      <c r="AL2946" s="67"/>
      <c r="AM2946" s="67"/>
      <c r="AN2946" s="63" t="s">
        <v>6177</v>
      </c>
      <c r="AO2946" s="67"/>
      <c r="AP2946" s="67"/>
      <c r="AQ2946" s="67"/>
      <c r="AR2946" s="67"/>
      <c r="AS2946" s="67"/>
      <c r="AT2946" s="67"/>
      <c r="AU2946" s="67"/>
      <c r="AV2946" s="67"/>
      <c r="AW2946" s="67"/>
      <c r="AX2946" s="67"/>
      <c r="AY2946" s="67"/>
      <c r="AZ2946" s="37" t="str">
        <f>IFERROR(IF(COUNTA(H2946,I2946,J2946)=3,DATE(J2946,MATCH(I2946,{"Jan";"Feb";"Mar";"Apr";"May";"Jun";"Jul";"Aug";"Sep";"Oct";"Nov";"Dec"},0),H2946),""),"")</f>
        <v/>
      </c>
    </row>
    <row r="2947" spans="1:79" x14ac:dyDescent="0.25">
      <c r="A2947" s="51"/>
      <c r="B2947" s="34" t="str">
        <f xml:space="preserve"> C2886&amp;" Target Lesion (T10)"</f>
        <v>V19 Target Lesion (T10)</v>
      </c>
      <c r="C2947" s="16"/>
      <c r="D2947" s="15" t="s">
        <v>9</v>
      </c>
      <c r="E2947" s="4"/>
      <c r="F2947" s="17"/>
      <c r="G2947" s="4"/>
      <c r="H2947" s="32"/>
      <c r="I2947" s="32"/>
      <c r="J2947" s="32"/>
      <c r="K2947" s="4"/>
      <c r="L2947" s="51"/>
      <c r="M2947" s="51"/>
      <c r="N2947" s="51"/>
      <c r="O2947" s="51"/>
      <c r="P2947" s="51"/>
      <c r="Q2947" s="51"/>
      <c r="R2947" s="67"/>
      <c r="S2947" s="67"/>
      <c r="T2947" s="67"/>
      <c r="U2947" s="67"/>
      <c r="V2947" s="67"/>
      <c r="W2947" s="67"/>
      <c r="X2947" s="67"/>
      <c r="Y2947" s="67"/>
      <c r="Z2947" s="67"/>
      <c r="AA2947" s="67"/>
      <c r="AB2947" s="67"/>
      <c r="AC2947" s="67"/>
      <c r="AD2947" s="67"/>
      <c r="AE2947" s="67"/>
      <c r="AF2947" s="67"/>
      <c r="AG2947" s="67"/>
      <c r="AH2947" s="67"/>
      <c r="AI2947" s="67"/>
      <c r="AK2947" s="67"/>
      <c r="AL2947" s="67"/>
      <c r="AM2947" s="67"/>
      <c r="AN2947" s="63" t="s">
        <v>6178</v>
      </c>
      <c r="AO2947" s="67"/>
      <c r="AP2947" s="67"/>
      <c r="AQ2947" s="67"/>
      <c r="AR2947" s="67"/>
      <c r="AS2947" s="67"/>
      <c r="AT2947" s="67"/>
      <c r="AU2947" s="67"/>
      <c r="AV2947" s="67"/>
      <c r="AW2947" s="67"/>
      <c r="AX2947" s="67"/>
      <c r="AY2947" s="67"/>
      <c r="AZ2947" s="37" t="str">
        <f>IFERROR(IF(COUNTA(H2947,I2947,J2947)=3,DATE(J2947,MATCH(I2947,{"Jan";"Feb";"Mar";"Apr";"May";"Jun";"Jul";"Aug";"Sep";"Oct";"Nov";"Dec"},0),H2947),""),"")</f>
        <v/>
      </c>
    </row>
    <row r="2948" spans="1:79" x14ac:dyDescent="0.25">
      <c r="A2948" s="51"/>
      <c r="B2948" s="23" t="s">
        <v>3004</v>
      </c>
      <c r="C2948" s="23" t="s">
        <v>3005</v>
      </c>
      <c r="D2948" s="23" t="s">
        <v>3006</v>
      </c>
      <c r="E2948" s="26"/>
      <c r="F2948" s="23" t="s">
        <v>3007</v>
      </c>
      <c r="G2948" s="26"/>
      <c r="H2948" s="23" t="s">
        <v>3008</v>
      </c>
      <c r="I2948" s="23" t="s">
        <v>3009</v>
      </c>
      <c r="J2948" s="23" t="s">
        <v>3010</v>
      </c>
      <c r="K2948" s="4"/>
      <c r="L2948" s="27"/>
      <c r="M2948" s="28"/>
      <c r="N2948" s="27"/>
      <c r="O2948" s="28"/>
      <c r="P2948" s="27"/>
      <c r="Q2948" s="51"/>
      <c r="R2948" s="67"/>
      <c r="S2948" s="67"/>
      <c r="T2948" s="67"/>
      <c r="U2948" s="67"/>
      <c r="V2948" s="67"/>
      <c r="W2948" s="67"/>
      <c r="X2948" s="67"/>
      <c r="Y2948" s="67"/>
      <c r="Z2948" s="67"/>
      <c r="AA2948" s="67"/>
      <c r="AB2948" s="67"/>
      <c r="AC2948" s="67"/>
      <c r="AD2948" s="67"/>
      <c r="AE2948" s="67"/>
      <c r="AF2948" s="67"/>
      <c r="AG2948" s="67"/>
      <c r="AH2948" s="67"/>
      <c r="AI2948" s="67"/>
      <c r="AK2948" s="67"/>
      <c r="AL2948" s="67"/>
      <c r="AM2948" s="67"/>
      <c r="AN2948" s="63" t="s">
        <v>6179</v>
      </c>
      <c r="AO2948" s="67"/>
      <c r="AP2948" s="67"/>
      <c r="AQ2948" s="67"/>
      <c r="AR2948" s="67"/>
      <c r="AS2948" s="67"/>
      <c r="AT2948" s="67"/>
      <c r="AU2948" s="67"/>
      <c r="AV2948" s="67"/>
      <c r="AW2948" s="67"/>
      <c r="AX2948" s="67"/>
      <c r="AY2948" s="67"/>
      <c r="AZ2948" s="37" t="str">
        <f>IFERROR(IF(COUNTA(H2948,I2948,J2948)=3,DATE(J2948,MATCH(I2948,{"Jan";"Feb";"Mar";"Apr";"May";"Jun";"Jul";"Aug";"Sep";"Oct";"Nov";"Dec"},0),H2948),""),"")</f>
        <v/>
      </c>
    </row>
    <row r="2949" spans="1:79" x14ac:dyDescent="0.25">
      <c r="A2949" s="51"/>
      <c r="B2949" s="90" t="str">
        <f ca="1">BA2949&amp;BB2949&amp;BC2949&amp;BD2949&amp;BE2949&amp;BF2949&amp;BG2949&amp;BH2949&amp;BI2949&amp;BJ2949&amp;BK2949&amp;BL2949&amp;BM2949</f>
        <v/>
      </c>
      <c r="C2949" s="91"/>
      <c r="D2949" s="91"/>
      <c r="E2949" s="91"/>
      <c r="F2949" s="91"/>
      <c r="G2949" s="91"/>
      <c r="H2949" s="91"/>
      <c r="I2949" s="91"/>
      <c r="J2949" s="91"/>
      <c r="K2949" s="91"/>
      <c r="L2949" s="91"/>
      <c r="M2949" s="91"/>
      <c r="N2949" s="91"/>
      <c r="O2949" s="91"/>
      <c r="P2949" s="91"/>
      <c r="Q2949" s="51"/>
      <c r="R2949" s="67"/>
      <c r="S2949" s="67"/>
      <c r="T2949" s="67"/>
      <c r="U2949" s="67"/>
      <c r="V2949" s="67"/>
      <c r="W2949" s="67"/>
      <c r="X2949" s="67"/>
      <c r="Y2949" s="67"/>
      <c r="Z2949" s="67"/>
      <c r="AA2949" s="67"/>
      <c r="AB2949" s="67"/>
      <c r="AC2949" s="67"/>
      <c r="AD2949" s="67"/>
      <c r="AE2949" s="67"/>
      <c r="AF2949" s="67"/>
      <c r="AG2949" s="67"/>
      <c r="AH2949" s="67"/>
      <c r="AI2949" s="67"/>
      <c r="AK2949" s="67"/>
      <c r="AL2949" s="67"/>
      <c r="AM2949" s="67"/>
      <c r="AN2949" s="63" t="s">
        <v>6180</v>
      </c>
      <c r="AO2949" s="67"/>
      <c r="AP2949" s="67"/>
      <c r="AQ2949" s="67"/>
      <c r="AR2949" s="67"/>
      <c r="AS2949" s="67"/>
      <c r="AT2949" s="67"/>
      <c r="AU2949" s="67"/>
      <c r="AV2949" s="67"/>
      <c r="AW2949" s="67"/>
      <c r="AX2949" s="67"/>
      <c r="AY2949" s="67"/>
      <c r="AZ2949" s="37" t="str">
        <f>IFERROR(IF(COUNTA(H2949,I2949,J2949)=3,DATE(J2949,MATCH(I2949,{"Jan";"Feb";"Mar";"Apr";"May";"Jun";"Jul";"Aug";"Sep";"Oct";"Nov";"Dec"},0),H2949),""),"")</f>
        <v/>
      </c>
      <c r="BA2949" s="37" t="str">
        <f>IF(AND(C2889="",H2947="",C2947&lt;&gt;""),"Please enter a complete visit or assessment date.  ","")</f>
        <v/>
      </c>
      <c r="BB2949" s="37" t="str">
        <f>IF(C2947="","",IF(AND(COUNTA(C2889,D2889,E2889)&gt;1,COUNTA(C2889,D2889,E2889)&lt;3),"Please enter a complete visit date.  ",IF(COUNTA(C2889,D2889,E2889)=0,"",IF(COUNTIF(AN$2:AN$7306,C2889&amp;D2889&amp;E2889)&gt;0,"","Enter a valid visit date.  "))))</f>
        <v/>
      </c>
      <c r="BC2949" s="37" t="str">
        <f>IF(AND(COUNTA(H2947,I2947,J2947)&gt;1,COUNTA(H2947,I2947,J2947)&lt;3),"Please enter a complete assessment date.  ",IF(COUNTA(H2947,I2947,J2947)=0,"",IF(COUNTIF(AN$2:AN$7306,H2947&amp;I2947&amp;J2947)&gt;0,"","Enter a valid assessment date.  ")))</f>
        <v/>
      </c>
      <c r="BD2949" s="37" t="str">
        <f t="shared" ref="BD2949" si="1437">IF(AND(C2947="",H2947&amp;I2947&amp;H2947&amp;J2947&lt;&gt;""),"Information on this lesion exists, but no evaluation result is entered.  ","")</f>
        <v/>
      </c>
      <c r="BE2949" s="37" t="str">
        <f ca="1">IF(C2947="","",IF(AZ2889="","",IF(AZ2889&gt;NOW(),"Visit date is in the future.  ","")))</f>
        <v/>
      </c>
      <c r="BF2949" s="37" t="str">
        <f t="shared" ref="BF2949" ca="1" si="1438">IF(AZ2947&lt;&gt;"",IF(AZ2947&gt;NOW(),"Assessment date is in the future.  ",""),"")</f>
        <v/>
      </c>
      <c r="BG2949" s="37" t="str">
        <f t="shared" ref="BG2949" si="1439">IF(AND(C2947&lt;&gt;"",F2947&lt;&gt;""),"The result cannot be provided if indicated as Not Done.  ","")</f>
        <v/>
      </c>
      <c r="BH2949" s="37" t="str">
        <f>IF(AZ2889="","",IF(AZ2889&lt;=AZ2883,"Visit date is not after visit or assessment dates in the prior visit.  ",""))</f>
        <v/>
      </c>
      <c r="BI2949" s="37" t="str">
        <f>IF(AZ2947&lt;&gt;"",IF(AZ2947&lt;=AZ2883,"Assessment date is not after visit or assessment dates in the prior visit.  ",""),"")</f>
        <v/>
      </c>
      <c r="BJ2949" s="37" t="str">
        <f>IF(AND(C2886="",OR(C2947&lt;&gt;"",F2947&lt;&gt;"")),"The Visit ID is missing.  ","")</f>
        <v/>
      </c>
      <c r="BK2949" s="37" t="str">
        <f>IF(AND(OR(C2947&lt;&gt;"",F2947&lt;&gt;""),C$73=""),"No V0 lesion information exists for this same lesion (if you are adding a NEW lesion, go to New Lesion section).  ","")</f>
        <v/>
      </c>
      <c r="BL2949" s="37" t="str">
        <f t="shared" ref="BL2949" si="1440">IF(AND(C2947&lt;&gt;"",D2947=""),"Select a Unit.  ","")</f>
        <v/>
      </c>
      <c r="BM2949" s="37" t="str">
        <f>IF(AND(C2947&lt;&gt;"",COUNTIF(AJ$2:AJ$21,C2886)&gt;1),"Visit ID already used.  ","")</f>
        <v/>
      </c>
      <c r="CA2949" s="37" t="str">
        <f ca="1">IF(BA2949&amp;BB2949&amp;BC2949&amp;BD2949&amp;BE2949&amp;BF2949&amp;BG2949&amp;BH2949&amp;BI2949&amp;BJ2949&amp;BK2949&amp;BL2949&amp;BM2949&amp;BN2949&amp;BO2949&amp;BP2949&amp;BQ2949&amp;BR2949&amp;BS2949&amp;BT2949&amp;BU2949&amp;BV2849&amp;BW2949&amp;BX2949&amp;BY2949&amp;BZ2949&lt;&gt;"","V19Issue","V19Clean")</f>
        <v>V19Clean</v>
      </c>
    </row>
    <row r="2950" spans="1:79" x14ac:dyDescent="0.25">
      <c r="A2950" s="51"/>
      <c r="B2950" s="91"/>
      <c r="C2950" s="91"/>
      <c r="D2950" s="91"/>
      <c r="E2950" s="91"/>
      <c r="F2950" s="91"/>
      <c r="G2950" s="91"/>
      <c r="H2950" s="91"/>
      <c r="I2950" s="91"/>
      <c r="J2950" s="91"/>
      <c r="K2950" s="91"/>
      <c r="L2950" s="91"/>
      <c r="M2950" s="91"/>
      <c r="N2950" s="91"/>
      <c r="O2950" s="91"/>
      <c r="P2950" s="91"/>
      <c r="Q2950" s="51"/>
      <c r="R2950" s="67"/>
      <c r="S2950" s="67"/>
      <c r="T2950" s="67"/>
      <c r="U2950" s="67"/>
      <c r="V2950" s="67"/>
      <c r="W2950" s="67"/>
      <c r="X2950" s="67"/>
      <c r="Y2950" s="67"/>
      <c r="Z2950" s="67"/>
      <c r="AA2950" s="67"/>
      <c r="AB2950" s="67"/>
      <c r="AC2950" s="67"/>
      <c r="AD2950" s="67"/>
      <c r="AE2950" s="67"/>
      <c r="AF2950" s="67"/>
      <c r="AG2950" s="67"/>
      <c r="AH2950" s="67"/>
      <c r="AI2950" s="67"/>
      <c r="AK2950" s="67"/>
      <c r="AL2950" s="67"/>
      <c r="AM2950" s="67"/>
      <c r="AN2950" s="63" t="s">
        <v>6181</v>
      </c>
      <c r="AO2950" s="67"/>
      <c r="AP2950" s="67"/>
      <c r="AQ2950" s="67"/>
      <c r="AR2950" s="67"/>
      <c r="AS2950" s="67"/>
      <c r="AT2950" s="67"/>
      <c r="AU2950" s="67"/>
      <c r="AV2950" s="67"/>
      <c r="AW2950" s="67"/>
      <c r="AX2950" s="67"/>
      <c r="AY2950" s="67"/>
      <c r="AZ2950" s="37" t="str">
        <f>IFERROR(IF(COUNTA(H2950,I2950,J2950)=3,DATE(J2950,MATCH(I2950,{"Jan";"Feb";"Mar";"Apr";"May";"Jun";"Jul";"Aug";"Sep";"Oct";"Nov";"Dec"},0),H2950),""),"")</f>
        <v/>
      </c>
    </row>
    <row r="2951" spans="1:79" x14ac:dyDescent="0.25">
      <c r="A2951" s="51"/>
      <c r="B2951" s="51"/>
      <c r="C2951" s="29"/>
      <c r="D2951" s="29"/>
      <c r="E2951" s="29"/>
      <c r="F2951" s="29"/>
      <c r="G2951" s="29"/>
      <c r="H2951" s="29"/>
      <c r="I2951" s="29"/>
      <c r="J2951" s="51"/>
      <c r="K2951" s="51"/>
      <c r="L2951" s="51"/>
      <c r="M2951" s="51"/>
      <c r="N2951" s="51"/>
      <c r="O2951" s="51"/>
      <c r="P2951" s="51"/>
      <c r="Q2951" s="51"/>
      <c r="R2951" s="67"/>
      <c r="S2951" s="67"/>
      <c r="T2951" s="67"/>
      <c r="U2951" s="67"/>
      <c r="V2951" s="67"/>
      <c r="W2951" s="67"/>
      <c r="X2951" s="67"/>
      <c r="Y2951" s="67"/>
      <c r="Z2951" s="67"/>
      <c r="AA2951" s="67"/>
      <c r="AB2951" s="67"/>
      <c r="AC2951" s="67"/>
      <c r="AD2951" s="67"/>
      <c r="AE2951" s="67"/>
      <c r="AF2951" s="67"/>
      <c r="AG2951" s="67"/>
      <c r="AH2951" s="67"/>
      <c r="AI2951" s="67"/>
      <c r="AK2951" s="67"/>
      <c r="AL2951" s="67"/>
      <c r="AM2951" s="67"/>
      <c r="AN2951" s="63" t="s">
        <v>6182</v>
      </c>
      <c r="AO2951" s="67"/>
      <c r="AP2951" s="67"/>
      <c r="AQ2951" s="67"/>
      <c r="AR2951" s="67"/>
      <c r="AS2951" s="67"/>
      <c r="AT2951" s="67"/>
      <c r="AU2951" s="67"/>
      <c r="AV2951" s="67"/>
      <c r="AW2951" s="67"/>
      <c r="AX2951" s="67"/>
      <c r="AY2951" s="67"/>
      <c r="AZ2951" s="37" t="str">
        <f>IFERROR(IF(COUNTA(H2951,I2951,J2951)=3,DATE(J2951,MATCH(I2951,{"Jan";"Feb";"Mar";"Apr";"May";"Jun";"Jul";"Aug";"Sep";"Oct";"Nov";"Dec"},0),H2951),""),"")</f>
        <v/>
      </c>
      <c r="BA2951" s="67"/>
      <c r="BB2951" s="67"/>
    </row>
    <row r="2952" spans="1:79" x14ac:dyDescent="0.25">
      <c r="A2952" s="51"/>
      <c r="B2952" s="51"/>
      <c r="C2952" s="51"/>
      <c r="D2952" s="51"/>
      <c r="E2952" s="51"/>
      <c r="F2952" s="51"/>
      <c r="G2952" s="51"/>
      <c r="H2952" s="19" t="s">
        <v>92</v>
      </c>
      <c r="I2952" s="4"/>
      <c r="J2952" s="4"/>
      <c r="K2952" s="4"/>
      <c r="L2952" s="51"/>
      <c r="M2952" s="51"/>
      <c r="N2952" s="51"/>
      <c r="O2952" s="51"/>
      <c r="P2952" s="51"/>
      <c r="Q2952" s="4"/>
      <c r="AN2952" s="63" t="s">
        <v>6183</v>
      </c>
      <c r="AZ2952" s="37" t="str">
        <f>IFERROR(IF(COUNTA(H2952,I2952,J2952)=3,DATE(J2952,MATCH(I2952,{"Jan";"Feb";"Mar";"Apr";"May";"Jun";"Jul";"Aug";"Sep";"Oct";"Nov";"Dec"},0),H2952),""),"")</f>
        <v/>
      </c>
    </row>
    <row r="2953" spans="1:79" x14ac:dyDescent="0.25">
      <c r="A2953" s="51"/>
      <c r="B2953" s="4"/>
      <c r="C2953" s="25" t="s">
        <v>186</v>
      </c>
      <c r="D2953" s="25"/>
      <c r="E2953" s="25"/>
      <c r="F2953" s="25" t="s">
        <v>315</v>
      </c>
      <c r="G2953" s="4"/>
      <c r="H2953" s="25" t="s">
        <v>47</v>
      </c>
      <c r="I2953" s="25" t="s">
        <v>48</v>
      </c>
      <c r="J2953" s="25" t="s">
        <v>49</v>
      </c>
      <c r="K2953" s="4"/>
      <c r="L2953" s="51"/>
      <c r="M2953" s="51"/>
      <c r="N2953" s="51"/>
      <c r="O2953" s="4"/>
      <c r="P2953" s="4"/>
      <c r="Q2953" s="4"/>
      <c r="AN2953" s="63" t="s">
        <v>6184</v>
      </c>
      <c r="AZ2953" s="37" t="str">
        <f>IFERROR(IF(COUNTA(H2953,I2953,J2953)=3,DATE(J2953,MATCH(I2953,{"Jan";"Feb";"Mar";"Apr";"May";"Jun";"Jul";"Aug";"Sep";"Oct";"Nov";"Dec"},0),H2953),""),"")</f>
        <v/>
      </c>
    </row>
    <row r="2954" spans="1:79" x14ac:dyDescent="0.25">
      <c r="A2954" s="51"/>
      <c r="B2954" s="34" t="str">
        <f xml:space="preserve"> C2886&amp;" Non-Target Lesion (NT1)"</f>
        <v>V19 Non-Target Lesion (NT1)</v>
      </c>
      <c r="C2954" s="74"/>
      <c r="D2954" s="75"/>
      <c r="E2954" s="4"/>
      <c r="F2954" s="17"/>
      <c r="G2954" s="4"/>
      <c r="H2954" s="32"/>
      <c r="I2954" s="32"/>
      <c r="J2954" s="32"/>
      <c r="K2954" s="4"/>
      <c r="L2954" s="51"/>
      <c r="M2954" s="51"/>
      <c r="N2954" s="51"/>
      <c r="O2954" s="4"/>
      <c r="P2954" s="4"/>
      <c r="Q2954" s="4"/>
      <c r="AN2954" s="63" t="s">
        <v>6185</v>
      </c>
      <c r="AZ2954" s="37" t="str">
        <f>IFERROR(IF(COUNTA(H2954,I2954,J2954)=3,DATE(J2954,MATCH(I2954,{"Jan";"Feb";"Mar";"Apr";"May";"Jun";"Jul";"Aug";"Sep";"Oct";"Nov";"Dec"},0),H2954),""),"")</f>
        <v/>
      </c>
    </row>
    <row r="2955" spans="1:79" x14ac:dyDescent="0.25">
      <c r="A2955" s="51"/>
      <c r="B2955" s="23" t="s">
        <v>3011</v>
      </c>
      <c r="C2955" s="23" t="s">
        <v>3012</v>
      </c>
      <c r="D2955" s="23"/>
      <c r="E2955" s="26"/>
      <c r="F2955" s="23" t="s">
        <v>3013</v>
      </c>
      <c r="G2955" s="26"/>
      <c r="H2955" s="23" t="s">
        <v>3014</v>
      </c>
      <c r="I2955" s="23" t="s">
        <v>3015</v>
      </c>
      <c r="J2955" s="23" t="s">
        <v>3016</v>
      </c>
      <c r="K2955" s="4"/>
      <c r="L2955" s="23"/>
      <c r="M2955" s="26"/>
      <c r="N2955" s="23"/>
      <c r="O2955" s="4"/>
      <c r="P2955" s="4"/>
      <c r="Q2955" s="4"/>
      <c r="AN2955" s="63" t="s">
        <v>6186</v>
      </c>
      <c r="AZ2955" s="37" t="str">
        <f>IFERROR(IF(COUNTA(H2955,I2955,J2955)=3,DATE(J2955,MATCH(I2955,{"Jan";"Feb";"Mar";"Apr";"May";"Jun";"Jul";"Aug";"Sep";"Oct";"Nov";"Dec"},0),H2955),""),"")</f>
        <v/>
      </c>
    </row>
    <row r="2956" spans="1:79" x14ac:dyDescent="0.25">
      <c r="A2956" s="51"/>
      <c r="B2956" s="90" t="str">
        <f ca="1">BA2956&amp;BB2956&amp;BC2956&amp;BD2956&amp;BE2956&amp;BF2956&amp;BG2956&amp;BH2956&amp;BI2956&amp;BJ2956&amp;BK2956&amp;BL2956&amp;BM2956</f>
        <v/>
      </c>
      <c r="C2956" s="91"/>
      <c r="D2956" s="91"/>
      <c r="E2956" s="91"/>
      <c r="F2956" s="91"/>
      <c r="G2956" s="91"/>
      <c r="H2956" s="91"/>
      <c r="I2956" s="91"/>
      <c r="J2956" s="91"/>
      <c r="K2956" s="91"/>
      <c r="L2956" s="91"/>
      <c r="M2956" s="91"/>
      <c r="N2956" s="91"/>
      <c r="O2956" s="91"/>
      <c r="P2956" s="91"/>
      <c r="Q2956" s="4"/>
      <c r="AN2956" s="63" t="s">
        <v>6187</v>
      </c>
      <c r="AZ2956" s="37" t="str">
        <f>IFERROR(IF(COUNTA(H2956,I2956,J2956)=3,DATE(J2956,MATCH(I2956,{"Jan";"Feb";"Mar";"Apr";"May";"Jun";"Jul";"Aug";"Sep";"Oct";"Nov";"Dec"},0),H2956),""),"")</f>
        <v/>
      </c>
      <c r="BA2956" s="37" t="str">
        <f>IF(AND(C2889="",H2954="",C2954&lt;&gt;""),"Please enter a complete visit or assessment date.  ","")</f>
        <v/>
      </c>
      <c r="BB2956" s="37" t="str">
        <f>IF(C2954="","",IF(AND(COUNTA(C2889,D2889,E2889)&gt;1,COUNTA(C2889,D2889,E2889)&lt;3),"Please enter a complete visit date.  ",IF(COUNTA(C2889,D2889,E2889)=0,"",IF(COUNTIF(AN$2:AN$7306,C2889&amp;D2889&amp;E2889)&gt;0,"","Enter a valid visit date.  "))))</f>
        <v/>
      </c>
      <c r="BC2956" s="37" t="str">
        <f>IF(AND(COUNTA(H2954,I2954,J2954)&gt;1,COUNTA(H2954,I2954,J2954)&lt;3),"Please enter a complete assessment date.  ",IF(COUNTA(H2954,I2954,J2954)=0,"",IF(COUNTIF(AN$2:AN$7306,H2954&amp;I2954&amp;J2954)&gt;0,"","Enter a valid assessment date.  ")))</f>
        <v/>
      </c>
      <c r="BD2956" s="37" t="str">
        <f t="shared" ref="BD2956" si="1441">IF(AND(C2954="",H2954&amp;I2954&amp;H2954&amp;J2954&lt;&gt;""),"Information on this lesion exists, but no evaluation result is entered.  ","")</f>
        <v/>
      </c>
      <c r="BE2956" s="37" t="str">
        <f ca="1">IF(C2954="","",IF(AZ2889="","",IF(AZ2889&gt;NOW(),"Visit date is in the future.  ","")))</f>
        <v/>
      </c>
      <c r="BF2956" s="37" t="str">
        <f ca="1">IF(AZ2954&lt;&gt;"",IF(AZ2954&gt;NOW(),"Assessment date is in the future.  ",""),"")</f>
        <v/>
      </c>
      <c r="BG2956" s="37" t="str">
        <f>IF(AND(C2954&lt;&gt;"",F2954&lt;&gt;""),"The result cannot be provided if indicated as Not Done.  ","")</f>
        <v/>
      </c>
      <c r="BH2956" s="37" t="str">
        <f>IF(AZ2889="","",IF(AZ2889&lt;=AZ2883,"Visit date is not after visit or assessment dates in the prior visit.  ",""))</f>
        <v/>
      </c>
      <c r="BI2956" s="37" t="str">
        <f>IF(AZ2954&lt;&gt;"",IF(AZ2954&lt;=AZ2883,"Assessment date is not after visit or assessment dates in the prior visit.  ",""),"")</f>
        <v/>
      </c>
      <c r="BJ2956" s="37" t="str">
        <f>IF(AND(C2886="",OR(C2954&lt;&gt;"",F2954&lt;&gt;"")),"The Visit ID is missing.  ","")</f>
        <v/>
      </c>
      <c r="BK2956" s="37" t="str">
        <f>IF(AND(OR(C2954&lt;&gt;"",F2954&lt;&gt;""),C$80=""),"No V0 lesion information exists for this same lesion (if you are adding a NEW lesion, go to New Lesion section).  ","")</f>
        <v/>
      </c>
      <c r="BM2956" s="37" t="str">
        <f>IF(AND(C2954&lt;&gt;"",COUNTIF(AJ$2:AJ$21,C2886)&gt;1),"Visit ID already used.  ","")</f>
        <v/>
      </c>
      <c r="CA2956" s="37" t="str">
        <f ca="1">IF(BA2956&amp;BB2956&amp;BC2956&amp;BD2956&amp;BE2956&amp;BF2956&amp;BG2956&amp;BH2956&amp;BI2956&amp;BJ2956&amp;BK2956&amp;BL2956&amp;BM2956&amp;BN2956&amp;BO2956&amp;BP2956&amp;BQ2956&amp;BR2956&amp;BS2956&amp;BT2956&amp;BU2956&amp;BV2856&amp;BW2956&amp;BX2956&amp;BY2956&amp;BZ2956&lt;&gt;"","V19Issue","V19Clean")</f>
        <v>V19Clean</v>
      </c>
    </row>
    <row r="2957" spans="1:79" x14ac:dyDescent="0.25">
      <c r="A2957" s="51"/>
      <c r="B2957" s="91"/>
      <c r="C2957" s="91"/>
      <c r="D2957" s="91"/>
      <c r="E2957" s="91"/>
      <c r="F2957" s="91"/>
      <c r="G2957" s="91"/>
      <c r="H2957" s="91"/>
      <c r="I2957" s="91"/>
      <c r="J2957" s="91"/>
      <c r="K2957" s="91"/>
      <c r="L2957" s="91"/>
      <c r="M2957" s="91"/>
      <c r="N2957" s="91"/>
      <c r="O2957" s="91"/>
      <c r="P2957" s="91"/>
      <c r="Q2957" s="4"/>
      <c r="AN2957" s="63" t="s">
        <v>6188</v>
      </c>
      <c r="AZ2957" s="37" t="str">
        <f>IFERROR(IF(COUNTA(H2957,I2957,J2957)=3,DATE(J2957,MATCH(I2957,{"Jan";"Feb";"Mar";"Apr";"May";"Jun";"Jul";"Aug";"Sep";"Oct";"Nov";"Dec"},0),H2957),""),"")</f>
        <v/>
      </c>
    </row>
    <row r="2958" spans="1:79" x14ac:dyDescent="0.25">
      <c r="A2958" s="51"/>
      <c r="B2958" s="51"/>
      <c r="C2958" s="51"/>
      <c r="D2958" s="51"/>
      <c r="E2958" s="51"/>
      <c r="F2958" s="51"/>
      <c r="G2958" s="51"/>
      <c r="H2958" s="19"/>
      <c r="I2958" s="4"/>
      <c r="J2958" s="4"/>
      <c r="K2958" s="4"/>
      <c r="L2958" s="51"/>
      <c r="M2958" s="51"/>
      <c r="N2958" s="51"/>
      <c r="O2958" s="51"/>
      <c r="P2958" s="51"/>
      <c r="Q2958" s="4"/>
      <c r="AN2958" s="63" t="s">
        <v>6189</v>
      </c>
      <c r="AZ2958" s="37" t="str">
        <f>IFERROR(IF(COUNTA(H2958,I2958,J2958)=3,DATE(J2958,MATCH(I2958,{"Jan";"Feb";"Mar";"Apr";"May";"Jun";"Jul";"Aug";"Sep";"Oct";"Nov";"Dec"},0),H2958),""),"")</f>
        <v/>
      </c>
    </row>
    <row r="2959" spans="1:79" x14ac:dyDescent="0.25">
      <c r="A2959" s="51"/>
      <c r="B2959" s="51"/>
      <c r="C2959" s="51"/>
      <c r="D2959" s="51"/>
      <c r="E2959" s="51"/>
      <c r="F2959" s="51"/>
      <c r="G2959" s="51"/>
      <c r="H2959" s="19" t="s">
        <v>92</v>
      </c>
      <c r="I2959" s="4"/>
      <c r="J2959" s="4"/>
      <c r="K2959" s="4"/>
      <c r="L2959" s="51"/>
      <c r="M2959" s="51"/>
      <c r="N2959" s="51"/>
      <c r="O2959" s="51"/>
      <c r="P2959" s="51"/>
      <c r="Q2959" s="4"/>
      <c r="AN2959" s="63" t="s">
        <v>6190</v>
      </c>
      <c r="AZ2959" s="37" t="str">
        <f>IFERROR(IF(COUNTA(H2959,I2959,J2959)=3,DATE(J2959,MATCH(I2959,{"Jan";"Feb";"Mar";"Apr";"May";"Jun";"Jul";"Aug";"Sep";"Oct";"Nov";"Dec"},0),H2959),""),"")</f>
        <v/>
      </c>
    </row>
    <row r="2960" spans="1:79" x14ac:dyDescent="0.25">
      <c r="A2960" s="51"/>
      <c r="B2960" s="4"/>
      <c r="C2960" s="25" t="s">
        <v>186</v>
      </c>
      <c r="D2960" s="25"/>
      <c r="E2960" s="25"/>
      <c r="F2960" s="25" t="s">
        <v>315</v>
      </c>
      <c r="G2960" s="4"/>
      <c r="H2960" s="25" t="s">
        <v>47</v>
      </c>
      <c r="I2960" s="25" t="s">
        <v>48</v>
      </c>
      <c r="J2960" s="25" t="s">
        <v>49</v>
      </c>
      <c r="K2960" s="4"/>
      <c r="L2960" s="51"/>
      <c r="M2960" s="51"/>
      <c r="N2960" s="51"/>
      <c r="O2960" s="51"/>
      <c r="P2960" s="51"/>
      <c r="Q2960" s="4"/>
      <c r="AN2960" s="63" t="s">
        <v>6191</v>
      </c>
      <c r="AZ2960" s="37" t="str">
        <f>IFERROR(IF(COUNTA(H2960,I2960,J2960)=3,DATE(J2960,MATCH(I2960,{"Jan";"Feb";"Mar";"Apr";"May";"Jun";"Jul";"Aug";"Sep";"Oct";"Nov";"Dec"},0),H2960),""),"")</f>
        <v/>
      </c>
    </row>
    <row r="2961" spans="1:79" x14ac:dyDescent="0.25">
      <c r="A2961" s="51"/>
      <c r="B2961" s="34" t="str">
        <f xml:space="preserve"> C2886&amp;" Non-Target Lesion (NT2)"</f>
        <v>V19 Non-Target Lesion (NT2)</v>
      </c>
      <c r="C2961" s="74"/>
      <c r="D2961" s="75"/>
      <c r="E2961" s="4"/>
      <c r="F2961" s="17"/>
      <c r="G2961" s="4"/>
      <c r="H2961" s="32"/>
      <c r="I2961" s="32"/>
      <c r="J2961" s="32"/>
      <c r="K2961" s="4"/>
      <c r="L2961" s="51"/>
      <c r="M2961" s="51"/>
      <c r="N2961" s="51"/>
      <c r="O2961" s="51"/>
      <c r="P2961" s="51"/>
      <c r="Q2961" s="4"/>
      <c r="AN2961" s="63" t="s">
        <v>6192</v>
      </c>
      <c r="AZ2961" s="37" t="str">
        <f>IFERROR(IF(COUNTA(H2961,I2961,J2961)=3,DATE(J2961,MATCH(I2961,{"Jan";"Feb";"Mar";"Apr";"May";"Jun";"Jul";"Aug";"Sep";"Oct";"Nov";"Dec"},0),H2961),""),"")</f>
        <v/>
      </c>
    </row>
    <row r="2962" spans="1:79" x14ac:dyDescent="0.25">
      <c r="A2962" s="51"/>
      <c r="B2962" s="23" t="s">
        <v>3017</v>
      </c>
      <c r="C2962" s="23" t="s">
        <v>3018</v>
      </c>
      <c r="D2962" s="23"/>
      <c r="E2962" s="26"/>
      <c r="F2962" s="23" t="s">
        <v>3019</v>
      </c>
      <c r="G2962" s="26"/>
      <c r="H2962" s="23" t="s">
        <v>3020</v>
      </c>
      <c r="I2962" s="23" t="s">
        <v>3021</v>
      </c>
      <c r="J2962" s="23" t="s">
        <v>3022</v>
      </c>
      <c r="K2962" s="4"/>
      <c r="L2962" s="51"/>
      <c r="M2962" s="51"/>
      <c r="N2962" s="51"/>
      <c r="O2962" s="51"/>
      <c r="P2962" s="51"/>
      <c r="Q2962" s="4"/>
      <c r="AN2962" s="63" t="s">
        <v>6193</v>
      </c>
      <c r="AZ2962" s="37" t="str">
        <f>IFERROR(IF(COUNTA(H2962,I2962,J2962)=3,DATE(J2962,MATCH(I2962,{"Jan";"Feb";"Mar";"Apr";"May";"Jun";"Jul";"Aug";"Sep";"Oct";"Nov";"Dec"},0),H2962),""),"")</f>
        <v/>
      </c>
    </row>
    <row r="2963" spans="1:79" x14ac:dyDescent="0.25">
      <c r="A2963" s="51"/>
      <c r="B2963" s="90" t="str">
        <f ca="1">BA2963&amp;BB2963&amp;BC2963&amp;BD2963&amp;BE2963&amp;BF2963&amp;BG2963&amp;BH2963&amp;BI2963&amp;BJ2963&amp;BK2963&amp;BL2963&amp;BM2963</f>
        <v/>
      </c>
      <c r="C2963" s="91"/>
      <c r="D2963" s="91"/>
      <c r="E2963" s="91"/>
      <c r="F2963" s="91"/>
      <c r="G2963" s="91"/>
      <c r="H2963" s="91"/>
      <c r="I2963" s="91"/>
      <c r="J2963" s="91"/>
      <c r="K2963" s="91"/>
      <c r="L2963" s="91"/>
      <c r="M2963" s="91"/>
      <c r="N2963" s="91"/>
      <c r="O2963" s="91"/>
      <c r="P2963" s="91"/>
      <c r="Q2963" s="4"/>
      <c r="AN2963" s="63" t="s">
        <v>6194</v>
      </c>
      <c r="AZ2963" s="37" t="str">
        <f>IFERROR(IF(COUNTA(H2963,I2963,J2963)=3,DATE(J2963,MATCH(I2963,{"Jan";"Feb";"Mar";"Apr";"May";"Jun";"Jul";"Aug";"Sep";"Oct";"Nov";"Dec"},0),H2963),""),"")</f>
        <v/>
      </c>
      <c r="BA2963" s="37" t="str">
        <f>IF(AND(C2889="",H2961="",C2961&lt;&gt;""),"Please enter a complete visit or assessment date.  ","")</f>
        <v/>
      </c>
      <c r="BB2963" s="37" t="str">
        <f>IF(C2961="","",IF(AND(COUNTA(C2889,D2889,E2889)&gt;1,COUNTA(C2889,D2889,E2889)&lt;3),"Please enter a complete visit date.  ",IF(COUNTA(C2889,D2889,E2889)=0,"",IF(COUNTIF(AN$2:AN$7306,C2889&amp;D2889&amp;E2889)&gt;0,"","Enter a valid visit date.  "))))</f>
        <v/>
      </c>
      <c r="BC2963" s="37" t="str">
        <f>IF(AND(COUNTA(H2961,I2961,J2961)&gt;1,COUNTA(H2961,I2961,J2961)&lt;3),"Please enter a complete assessment date.  ",IF(COUNTA(H2961,I2961,J2961)=0,"",IF(COUNTIF(AN$2:AN$7306,H2961&amp;I2961&amp;J2961)&gt;0,"","Enter a valid assessment date.  ")))</f>
        <v/>
      </c>
      <c r="BD2963" s="37" t="str">
        <f t="shared" ref="BD2963" si="1442">IF(AND(C2961="",H2961&amp;I2961&amp;H2961&amp;J2961&lt;&gt;""),"Information on this lesion exists, but no evaluation result is entered.  ","")</f>
        <v/>
      </c>
      <c r="BE2963" s="37" t="str">
        <f ca="1">IF(C2961="","",IF(AZ2889="","",IF(AZ2889&gt;NOW(),"Visit date is in the future.  ","")))</f>
        <v/>
      </c>
      <c r="BF2963" s="37" t="str">
        <f t="shared" ref="BF2963" ca="1" si="1443">IF(AZ2961&lt;&gt;"",IF(AZ2961&gt;NOW(),"Assessment date is in the future.  ",""),"")</f>
        <v/>
      </c>
      <c r="BG2963" s="37" t="str">
        <f t="shared" ref="BG2963" si="1444">IF(AND(C2961&lt;&gt;"",F2961&lt;&gt;""),"The result cannot be provided if indicated as Not Done.  ","")</f>
        <v/>
      </c>
      <c r="BH2963" s="37" t="str">
        <f>IF(AZ2889="","",IF(AZ2889&lt;=AZ2883,"Visit date is not after visit or assessment dates in the prior visit.  ",""))</f>
        <v/>
      </c>
      <c r="BI2963" s="37" t="str">
        <f>IF(AZ2961&lt;&gt;"",IF(AZ2961&lt;=AZ2883,"Assessment date is not after visit or assessment dates in the prior visit.  ",""),"")</f>
        <v/>
      </c>
      <c r="BJ2963" s="37" t="str">
        <f>IF(AND(C2886="",OR(C2961&lt;&gt;"",F2961&lt;&gt;"")),"The Visit ID is missing.  ","")</f>
        <v/>
      </c>
      <c r="BK2963" s="37" t="str">
        <f>IF(AND(OR(C2961&lt;&gt;"",F2961&lt;&gt;""),C$87=""),"No V0 lesion information exists for this same lesion (if you are adding a NEW lesion, go to New Lesion section).  ","")</f>
        <v/>
      </c>
      <c r="BM2963" s="37" t="str">
        <f>IF(AND(C2961&lt;&gt;"",COUNTIF(AJ$2:AJ$21,C2886)&gt;1),"Visit ID already used.  ","")</f>
        <v/>
      </c>
      <c r="CA2963" s="37" t="str">
        <f ca="1">IF(BA2963&amp;BB2963&amp;BC2963&amp;BD2963&amp;BE2963&amp;BF2963&amp;BG2963&amp;BH2963&amp;BI2963&amp;BJ2963&amp;BK2963&amp;BL2963&amp;BM2963&amp;BN2963&amp;BO2963&amp;BP2963&amp;BQ2963&amp;BR2963&amp;BS2963&amp;BT2963&amp;BU2963&amp;BV2863&amp;BW2963&amp;BX2963&amp;BY2963&amp;BZ2963&lt;&gt;"","V19Issue","V19Clean")</f>
        <v>V19Clean</v>
      </c>
    </row>
    <row r="2964" spans="1:79" x14ac:dyDescent="0.25">
      <c r="A2964" s="51"/>
      <c r="B2964" s="91"/>
      <c r="C2964" s="91"/>
      <c r="D2964" s="91"/>
      <c r="E2964" s="91"/>
      <c r="F2964" s="91"/>
      <c r="G2964" s="91"/>
      <c r="H2964" s="91"/>
      <c r="I2964" s="91"/>
      <c r="J2964" s="91"/>
      <c r="K2964" s="91"/>
      <c r="L2964" s="91"/>
      <c r="M2964" s="91"/>
      <c r="N2964" s="91"/>
      <c r="O2964" s="91"/>
      <c r="P2964" s="91"/>
      <c r="Q2964" s="4"/>
      <c r="AN2964" s="63" t="s">
        <v>6195</v>
      </c>
      <c r="AZ2964" s="37" t="str">
        <f>IFERROR(IF(COUNTA(H2964,I2964,J2964)=3,DATE(J2964,MATCH(I2964,{"Jan";"Feb";"Mar";"Apr";"May";"Jun";"Jul";"Aug";"Sep";"Oct";"Nov";"Dec"},0),H2964),""),"")</f>
        <v/>
      </c>
    </row>
    <row r="2965" spans="1:79" x14ac:dyDescent="0.25">
      <c r="A2965" s="51"/>
      <c r="B2965" s="51"/>
      <c r="C2965" s="51"/>
      <c r="D2965" s="51"/>
      <c r="E2965" s="51"/>
      <c r="F2965" s="51"/>
      <c r="G2965" s="51"/>
      <c r="H2965" s="19"/>
      <c r="I2965" s="4"/>
      <c r="J2965" s="4"/>
      <c r="K2965" s="4"/>
      <c r="L2965" s="51"/>
      <c r="M2965" s="51"/>
      <c r="N2965" s="51"/>
      <c r="O2965" s="51"/>
      <c r="P2965" s="51"/>
      <c r="Q2965" s="4"/>
      <c r="AN2965" s="63" t="s">
        <v>6196</v>
      </c>
      <c r="AZ2965" s="37" t="str">
        <f>IFERROR(IF(COUNTA(H2965,I2965,J2965)=3,DATE(J2965,MATCH(I2965,{"Jan";"Feb";"Mar";"Apr";"May";"Jun";"Jul";"Aug";"Sep";"Oct";"Nov";"Dec"},0),H2965),""),"")</f>
        <v/>
      </c>
    </row>
    <row r="2966" spans="1:79" x14ac:dyDescent="0.25">
      <c r="A2966" s="51"/>
      <c r="B2966" s="51"/>
      <c r="C2966" s="51"/>
      <c r="D2966" s="51"/>
      <c r="E2966" s="51"/>
      <c r="F2966" s="51"/>
      <c r="G2966" s="51"/>
      <c r="H2966" s="19" t="s">
        <v>92</v>
      </c>
      <c r="I2966" s="4"/>
      <c r="J2966" s="4"/>
      <c r="K2966" s="4"/>
      <c r="L2966" s="51"/>
      <c r="M2966" s="51"/>
      <c r="N2966" s="51"/>
      <c r="O2966" s="51"/>
      <c r="P2966" s="51"/>
      <c r="Q2966" s="4"/>
      <c r="AN2966" s="63" t="s">
        <v>6197</v>
      </c>
      <c r="AZ2966" s="37" t="str">
        <f>IFERROR(IF(COUNTA(H2966,I2966,J2966)=3,DATE(J2966,MATCH(I2966,{"Jan";"Feb";"Mar";"Apr";"May";"Jun";"Jul";"Aug";"Sep";"Oct";"Nov";"Dec"},0),H2966),""),"")</f>
        <v/>
      </c>
    </row>
    <row r="2967" spans="1:79" x14ac:dyDescent="0.25">
      <c r="A2967" s="51"/>
      <c r="B2967" s="4"/>
      <c r="C2967" s="25" t="s">
        <v>186</v>
      </c>
      <c r="D2967" s="25"/>
      <c r="E2967" s="25"/>
      <c r="F2967" s="25" t="s">
        <v>315</v>
      </c>
      <c r="G2967" s="4"/>
      <c r="H2967" s="25" t="s">
        <v>47</v>
      </c>
      <c r="I2967" s="25" t="s">
        <v>48</v>
      </c>
      <c r="J2967" s="25" t="s">
        <v>49</v>
      </c>
      <c r="K2967" s="4"/>
      <c r="L2967" s="51"/>
      <c r="M2967" s="51"/>
      <c r="N2967" s="51"/>
      <c r="O2967" s="51"/>
      <c r="P2967" s="51"/>
      <c r="Q2967" s="4"/>
      <c r="AN2967" s="63" t="s">
        <v>6198</v>
      </c>
      <c r="AZ2967" s="37" t="str">
        <f>IFERROR(IF(COUNTA(H2967,I2967,J2967)=3,DATE(J2967,MATCH(I2967,{"Jan";"Feb";"Mar";"Apr";"May";"Jun";"Jul";"Aug";"Sep";"Oct";"Nov";"Dec"},0),H2967),""),"")</f>
        <v/>
      </c>
    </row>
    <row r="2968" spans="1:79" x14ac:dyDescent="0.25">
      <c r="A2968" s="51"/>
      <c r="B2968" s="34" t="str">
        <f xml:space="preserve"> C2886&amp;" Non-Target Lesion (NT3)"</f>
        <v>V19 Non-Target Lesion (NT3)</v>
      </c>
      <c r="C2968" s="74"/>
      <c r="D2968" s="75"/>
      <c r="E2968" s="4"/>
      <c r="F2968" s="17"/>
      <c r="G2968" s="4"/>
      <c r="H2968" s="32"/>
      <c r="I2968" s="32"/>
      <c r="J2968" s="32"/>
      <c r="K2968" s="4"/>
      <c r="L2968" s="51"/>
      <c r="M2968" s="51"/>
      <c r="N2968" s="51"/>
      <c r="O2968" s="51"/>
      <c r="P2968" s="51"/>
      <c r="Q2968" s="4"/>
      <c r="AN2968" s="63" t="s">
        <v>6199</v>
      </c>
      <c r="AZ2968" s="37" t="str">
        <f>IFERROR(IF(COUNTA(H2968,I2968,J2968)=3,DATE(J2968,MATCH(I2968,{"Jan";"Feb";"Mar";"Apr";"May";"Jun";"Jul";"Aug";"Sep";"Oct";"Nov";"Dec"},0),H2968),""),"")</f>
        <v/>
      </c>
    </row>
    <row r="2969" spans="1:79" x14ac:dyDescent="0.25">
      <c r="A2969" s="51"/>
      <c r="B2969" s="23" t="s">
        <v>3023</v>
      </c>
      <c r="C2969" s="23" t="s">
        <v>3024</v>
      </c>
      <c r="D2969" s="23"/>
      <c r="E2969" s="26"/>
      <c r="F2969" s="23" t="s">
        <v>3025</v>
      </c>
      <c r="G2969" s="26"/>
      <c r="H2969" s="23" t="s">
        <v>3026</v>
      </c>
      <c r="I2969" s="23" t="s">
        <v>3027</v>
      </c>
      <c r="J2969" s="23" t="s">
        <v>3028</v>
      </c>
      <c r="K2969" s="4"/>
      <c r="L2969" s="51"/>
      <c r="M2969" s="51"/>
      <c r="N2969" s="51"/>
      <c r="O2969" s="51"/>
      <c r="P2969" s="51"/>
      <c r="Q2969" s="4"/>
      <c r="AN2969" s="63" t="s">
        <v>6200</v>
      </c>
      <c r="AZ2969" s="37" t="str">
        <f>IFERROR(IF(COUNTA(H2969,I2969,J2969)=3,DATE(J2969,MATCH(I2969,{"Jan";"Feb";"Mar";"Apr";"May";"Jun";"Jul";"Aug";"Sep";"Oct";"Nov";"Dec"},0),H2969),""),"")</f>
        <v/>
      </c>
    </row>
    <row r="2970" spans="1:79" x14ac:dyDescent="0.25">
      <c r="A2970" s="51"/>
      <c r="B2970" s="90" t="str">
        <f ca="1">BA2970&amp;BB2970&amp;BC2970&amp;BD2970&amp;BE2970&amp;BF2970&amp;BG2970&amp;BH2970&amp;BI2970&amp;BJ2970&amp;BK2970&amp;BL2970&amp;BM2970</f>
        <v/>
      </c>
      <c r="C2970" s="91"/>
      <c r="D2970" s="91"/>
      <c r="E2970" s="91"/>
      <c r="F2970" s="91"/>
      <c r="G2970" s="91"/>
      <c r="H2970" s="91"/>
      <c r="I2970" s="91"/>
      <c r="J2970" s="91"/>
      <c r="K2970" s="91"/>
      <c r="L2970" s="91"/>
      <c r="M2970" s="91"/>
      <c r="N2970" s="91"/>
      <c r="O2970" s="91"/>
      <c r="P2970" s="91"/>
      <c r="Q2970" s="4"/>
      <c r="AN2970" s="63" t="s">
        <v>6201</v>
      </c>
      <c r="AZ2970" s="37" t="str">
        <f>IFERROR(IF(COUNTA(H2970,I2970,J2970)=3,DATE(J2970,MATCH(I2970,{"Jan";"Feb";"Mar";"Apr";"May";"Jun";"Jul";"Aug";"Sep";"Oct";"Nov";"Dec"},0),H2970),""),"")</f>
        <v/>
      </c>
      <c r="BA2970" s="37" t="str">
        <f>IF(AND(C2889="",H2968="",C2968&lt;&gt;""),"Please enter a complete visit or assessment date.  ","")</f>
        <v/>
      </c>
      <c r="BB2970" s="37" t="str">
        <f>IF(C2968="","",IF(AND(COUNTA(C2889,D2889,E2889)&gt;1,COUNTA(C2889,D2889,E2889)&lt;3),"Please enter a complete visit date.  ",IF(COUNTA(C2889,D2889,E2889)=0,"",IF(COUNTIF(AN$2:AN$7306,C2889&amp;D2889&amp;E2889)&gt;0,"","Enter a valid visit date.  "))))</f>
        <v/>
      </c>
      <c r="BC2970" s="37" t="str">
        <f>IF(AND(COUNTA(H2968,I2968,J2968)&gt;1,COUNTA(H2968,I2968,J2968)&lt;3),"Please enter a complete assessment date.  ",IF(COUNTA(H2968,I2968,J2968)=0,"",IF(COUNTIF(AN$2:AN$7306,H2968&amp;I2968&amp;J2968)&gt;0,"","Enter a valid assessment date.  ")))</f>
        <v/>
      </c>
      <c r="BD2970" s="37" t="str">
        <f t="shared" ref="BD2970" si="1445">IF(AND(C2968="",H2968&amp;I2968&amp;H2968&amp;J2968&lt;&gt;""),"Information on this lesion exists, but no evaluation result is entered.  ","")</f>
        <v/>
      </c>
      <c r="BE2970" s="37" t="str">
        <f ca="1">IF(C2968="","",IF(AZ2889="","",IF(AZ2889&gt;NOW(),"Visit date is in the future.  ","")))</f>
        <v/>
      </c>
      <c r="BF2970" s="37" t="str">
        <f t="shared" ref="BF2970" ca="1" si="1446">IF(AZ2968&lt;&gt;"",IF(AZ2968&gt;NOW(),"Assessment date is in the future.  ",""),"")</f>
        <v/>
      </c>
      <c r="BG2970" s="37" t="str">
        <f t="shared" ref="BG2970" si="1447">IF(AND(C2968&lt;&gt;"",F2968&lt;&gt;""),"The result cannot be provided if indicated as Not Done.  ","")</f>
        <v/>
      </c>
      <c r="BH2970" s="37" t="str">
        <f>IF(AZ2889="","",IF(AZ2889&lt;=AZ2883,"Visit date is not after visit or assessment dates in the prior visit.  ",""))</f>
        <v/>
      </c>
      <c r="BI2970" s="37" t="str">
        <f>IF(AZ2968&lt;&gt;"",IF(AZ2968&lt;=AZ2883,"Assessment date is not after visit or assessment dates in the prior visit.  ",""),"")</f>
        <v/>
      </c>
      <c r="BJ2970" s="37" t="str">
        <f>IF(AND(C2886="",OR(C2968&lt;&gt;"",F2968&lt;&gt;"")),"The Visit ID is missing.  ","")</f>
        <v/>
      </c>
      <c r="BK2970" s="37" t="str">
        <f>IF(AND(OR(C2968&lt;&gt;"",F2968&lt;&gt;""),C$94=""),"No V0 lesion information exists for this same lesion (if you are adding a NEW lesion, go to New Lesion section).  ","")</f>
        <v/>
      </c>
      <c r="BM2970" s="37" t="str">
        <f>IF(AND(C2968&lt;&gt;"",COUNTIF(AJ$2:AJ$21,C2886)&gt;1),"Visit ID already used.  ","")</f>
        <v/>
      </c>
      <c r="CA2970" s="37" t="str">
        <f ca="1">IF(BA2970&amp;BB2970&amp;BC2970&amp;BD2970&amp;BE2970&amp;BF2970&amp;BG2970&amp;BH2970&amp;BI2970&amp;BJ2970&amp;BK2970&amp;BL2970&amp;BM2970&amp;BN2970&amp;BO2970&amp;BP2970&amp;BQ2970&amp;BR2970&amp;BS2970&amp;BT2970&amp;BU2970&amp;BV2870&amp;BW2970&amp;BX2970&amp;BY2970&amp;BZ2970&lt;&gt;"","V19Issue","V19Clean")</f>
        <v>V19Clean</v>
      </c>
    </row>
    <row r="2971" spans="1:79" x14ac:dyDescent="0.25">
      <c r="A2971" s="51"/>
      <c r="B2971" s="91"/>
      <c r="C2971" s="91"/>
      <c r="D2971" s="91"/>
      <c r="E2971" s="91"/>
      <c r="F2971" s="91"/>
      <c r="G2971" s="91"/>
      <c r="H2971" s="91"/>
      <c r="I2971" s="91"/>
      <c r="J2971" s="91"/>
      <c r="K2971" s="91"/>
      <c r="L2971" s="91"/>
      <c r="M2971" s="91"/>
      <c r="N2971" s="91"/>
      <c r="O2971" s="91"/>
      <c r="P2971" s="91"/>
      <c r="Q2971" s="4"/>
      <c r="AN2971" s="63" t="s">
        <v>6202</v>
      </c>
      <c r="AZ2971" s="37" t="str">
        <f>IFERROR(IF(COUNTA(H2971,I2971,J2971)=3,DATE(J2971,MATCH(I2971,{"Jan";"Feb";"Mar";"Apr";"May";"Jun";"Jul";"Aug";"Sep";"Oct";"Nov";"Dec"},0),H2971),""),"")</f>
        <v/>
      </c>
    </row>
    <row r="2972" spans="1:79" x14ac:dyDescent="0.25">
      <c r="A2972" s="51"/>
      <c r="B2972" s="51"/>
      <c r="C2972" s="51"/>
      <c r="D2972" s="51"/>
      <c r="E2972" s="51"/>
      <c r="F2972" s="51"/>
      <c r="G2972" s="51"/>
      <c r="H2972" s="19"/>
      <c r="I2972" s="4"/>
      <c r="J2972" s="4"/>
      <c r="K2972" s="4"/>
      <c r="L2972" s="51"/>
      <c r="M2972" s="51"/>
      <c r="N2972" s="51"/>
      <c r="O2972" s="51"/>
      <c r="P2972" s="51"/>
      <c r="Q2972" s="4"/>
      <c r="AN2972" s="63" t="s">
        <v>6203</v>
      </c>
      <c r="AZ2972" s="37" t="str">
        <f>IFERROR(IF(COUNTA(H2972,I2972,J2972)=3,DATE(J2972,MATCH(I2972,{"Jan";"Feb";"Mar";"Apr";"May";"Jun";"Jul";"Aug";"Sep";"Oct";"Nov";"Dec"},0),H2972),""),"")</f>
        <v/>
      </c>
    </row>
    <row r="2973" spans="1:79" x14ac:dyDescent="0.25">
      <c r="A2973" s="51"/>
      <c r="B2973" s="51"/>
      <c r="C2973" s="51"/>
      <c r="D2973" s="51"/>
      <c r="E2973" s="51"/>
      <c r="F2973" s="51"/>
      <c r="G2973" s="51"/>
      <c r="H2973" s="19" t="s">
        <v>92</v>
      </c>
      <c r="I2973" s="4"/>
      <c r="J2973" s="4"/>
      <c r="K2973" s="4"/>
      <c r="L2973" s="51"/>
      <c r="M2973" s="51"/>
      <c r="N2973" s="51"/>
      <c r="O2973" s="51"/>
      <c r="P2973" s="51"/>
      <c r="Q2973" s="4"/>
      <c r="AN2973" s="63" t="s">
        <v>6204</v>
      </c>
      <c r="AZ2973" s="37" t="str">
        <f>IFERROR(IF(COUNTA(H2973,I2973,J2973)=3,DATE(J2973,MATCH(I2973,{"Jan";"Feb";"Mar";"Apr";"May";"Jun";"Jul";"Aug";"Sep";"Oct";"Nov";"Dec"},0),H2973),""),"")</f>
        <v/>
      </c>
    </row>
    <row r="2974" spans="1:79" x14ac:dyDescent="0.25">
      <c r="A2974" s="51"/>
      <c r="B2974" s="4"/>
      <c r="C2974" s="25" t="s">
        <v>186</v>
      </c>
      <c r="D2974" s="25"/>
      <c r="E2974" s="25"/>
      <c r="F2974" s="25" t="s">
        <v>315</v>
      </c>
      <c r="G2974" s="4"/>
      <c r="H2974" s="25" t="s">
        <v>47</v>
      </c>
      <c r="I2974" s="25" t="s">
        <v>48</v>
      </c>
      <c r="J2974" s="25" t="s">
        <v>49</v>
      </c>
      <c r="K2974" s="4"/>
      <c r="L2974" s="51"/>
      <c r="M2974" s="51"/>
      <c r="N2974" s="51"/>
      <c r="O2974" s="51"/>
      <c r="P2974" s="51"/>
      <c r="Q2974" s="4"/>
      <c r="AN2974" s="63" t="s">
        <v>6205</v>
      </c>
      <c r="AZ2974" s="37" t="str">
        <f>IFERROR(IF(COUNTA(H2974,I2974,J2974)=3,DATE(J2974,MATCH(I2974,{"Jan";"Feb";"Mar";"Apr";"May";"Jun";"Jul";"Aug";"Sep";"Oct";"Nov";"Dec"},0),H2974),""),"")</f>
        <v/>
      </c>
    </row>
    <row r="2975" spans="1:79" x14ac:dyDescent="0.25">
      <c r="A2975" s="51"/>
      <c r="B2975" s="34" t="str">
        <f xml:space="preserve"> C2886&amp;" Non-Target Lesion (NT4)"</f>
        <v>V19 Non-Target Lesion (NT4)</v>
      </c>
      <c r="C2975" s="74"/>
      <c r="D2975" s="75"/>
      <c r="E2975" s="4"/>
      <c r="F2975" s="17"/>
      <c r="G2975" s="4"/>
      <c r="H2975" s="32"/>
      <c r="I2975" s="32"/>
      <c r="J2975" s="32"/>
      <c r="K2975" s="4"/>
      <c r="L2975" s="51"/>
      <c r="M2975" s="51"/>
      <c r="N2975" s="51"/>
      <c r="O2975" s="51"/>
      <c r="P2975" s="51"/>
      <c r="Q2975" s="4"/>
      <c r="AN2975" s="63" t="s">
        <v>6206</v>
      </c>
      <c r="AZ2975" s="37" t="str">
        <f>IFERROR(IF(COUNTA(H2975,I2975,J2975)=3,DATE(J2975,MATCH(I2975,{"Jan";"Feb";"Mar";"Apr";"May";"Jun";"Jul";"Aug";"Sep";"Oct";"Nov";"Dec"},0),H2975),""),"")</f>
        <v/>
      </c>
    </row>
    <row r="2976" spans="1:79" x14ac:dyDescent="0.25">
      <c r="A2976" s="51"/>
      <c r="B2976" s="23" t="s">
        <v>3029</v>
      </c>
      <c r="C2976" s="23" t="s">
        <v>3030</v>
      </c>
      <c r="D2976" s="23"/>
      <c r="E2976" s="26"/>
      <c r="F2976" s="23" t="s">
        <v>3031</v>
      </c>
      <c r="G2976" s="26"/>
      <c r="H2976" s="23" t="s">
        <v>3032</v>
      </c>
      <c r="I2976" s="23" t="s">
        <v>3033</v>
      </c>
      <c r="J2976" s="23" t="s">
        <v>3034</v>
      </c>
      <c r="K2976" s="4"/>
      <c r="L2976" s="51"/>
      <c r="M2976" s="51"/>
      <c r="N2976" s="51"/>
      <c r="O2976" s="51"/>
      <c r="P2976" s="51"/>
      <c r="Q2976" s="4"/>
      <c r="AN2976" s="63" t="s">
        <v>6207</v>
      </c>
      <c r="AZ2976" s="37" t="str">
        <f>IFERROR(IF(COUNTA(H2976,I2976,J2976)=3,DATE(J2976,MATCH(I2976,{"Jan";"Feb";"Mar";"Apr";"May";"Jun";"Jul";"Aug";"Sep";"Oct";"Nov";"Dec"},0),H2976),""),"")</f>
        <v/>
      </c>
    </row>
    <row r="2977" spans="1:79" x14ac:dyDescent="0.25">
      <c r="A2977" s="51"/>
      <c r="B2977" s="90" t="str">
        <f ca="1">BA2977&amp;BB2977&amp;BC2977&amp;BD2977&amp;BE2977&amp;BF2977&amp;BG2977&amp;BH2977&amp;BI2977&amp;BJ2977&amp;BK2977&amp;BL2977&amp;BM2977</f>
        <v/>
      </c>
      <c r="C2977" s="91"/>
      <c r="D2977" s="91"/>
      <c r="E2977" s="91"/>
      <c r="F2977" s="91"/>
      <c r="G2977" s="91"/>
      <c r="H2977" s="91"/>
      <c r="I2977" s="91"/>
      <c r="J2977" s="91"/>
      <c r="K2977" s="91"/>
      <c r="L2977" s="91"/>
      <c r="M2977" s="91"/>
      <c r="N2977" s="91"/>
      <c r="O2977" s="91"/>
      <c r="P2977" s="91"/>
      <c r="Q2977" s="4"/>
      <c r="AN2977" s="63" t="s">
        <v>6208</v>
      </c>
      <c r="AZ2977" s="37" t="str">
        <f>IFERROR(IF(COUNTA(H2977,I2977,J2977)=3,DATE(J2977,MATCH(I2977,{"Jan";"Feb";"Mar";"Apr";"May";"Jun";"Jul";"Aug";"Sep";"Oct";"Nov";"Dec"},0),H2977),""),"")</f>
        <v/>
      </c>
      <c r="BA2977" s="37" t="str">
        <f>IF(AND(C2889="",H2975="",C2975&lt;&gt;""),"Please enter a complete visit or assessment date.  ","")</f>
        <v/>
      </c>
      <c r="BB2977" s="37" t="str">
        <f>IF(C2975="","",IF(AND(COUNTA(C2889,D2889,E2889)&gt;1,COUNTA(C2889,D2889,E2889)&lt;3),"Please enter a complete visit date.  ",IF(COUNTA(C2889,D2889,E2889)=0,"",IF(COUNTIF(AN$2:AN$7306,C2889&amp;D2889&amp;E2889)&gt;0,"","Enter a valid visit date.  "))))</f>
        <v/>
      </c>
      <c r="BC2977" s="37" t="str">
        <f>IF(AND(COUNTA(H2975,I2975,J2975)&gt;1,COUNTA(H2975,I2975,J2975)&lt;3),"Please enter a complete assessment date.  ",IF(COUNTA(H2975,I2975,J2975)=0,"",IF(COUNTIF(AN$2:AN$7306,H2975&amp;I2975&amp;J2975)&gt;0,"","Enter a valid assessment date.  ")))</f>
        <v/>
      </c>
      <c r="BD2977" s="37" t="str">
        <f t="shared" ref="BD2977" si="1448">IF(AND(C2975="",H2975&amp;I2975&amp;H2975&amp;J2975&lt;&gt;""),"Information on this lesion exists, but no evaluation result is entered.  ","")</f>
        <v/>
      </c>
      <c r="BE2977" s="37" t="str">
        <f ca="1">IF(C2975="","",IF(AZ2889="","",IF(AZ2889&gt;NOW(),"Visit date is in the future.  ","")))</f>
        <v/>
      </c>
      <c r="BF2977" s="37" t="str">
        <f t="shared" ref="BF2977" ca="1" si="1449">IF(AZ2975&lt;&gt;"",IF(AZ2975&gt;NOW(),"Assessment date is in the future.  ",""),"")</f>
        <v/>
      </c>
      <c r="BG2977" s="37" t="str">
        <f t="shared" ref="BG2977" si="1450">IF(AND(C2975&lt;&gt;"",F2975&lt;&gt;""),"The result cannot be provided if indicated as Not Done.  ","")</f>
        <v/>
      </c>
      <c r="BH2977" s="37" t="str">
        <f>IF(AZ2889="","",IF(AZ2889&lt;=AZ2883,"Visit date is not after visit or assessment dates in the prior visit.  ",""))</f>
        <v/>
      </c>
      <c r="BI2977" s="37" t="str">
        <f>IF(AZ2975&lt;&gt;"",IF(AZ2975&lt;=AZ2883,"Assessment date is not after visit or assessment dates in the prior visit.  ",""),"")</f>
        <v/>
      </c>
      <c r="BJ2977" s="37" t="str">
        <f>IF(AND(C2886="",OR(C2975&lt;&gt;"",F2975&lt;&gt;"")),"The Visit ID is missing.  ","")</f>
        <v/>
      </c>
      <c r="BK2977" s="37" t="str">
        <f>IF(AND(OR(C2975&lt;&gt;"",F2975&lt;&gt;""),C$101=""),"No V0 lesion information exists for this same lesion (if you are adding a NEW lesion, go to New Lesion section).  ","")</f>
        <v/>
      </c>
      <c r="BM2977" s="37" t="str">
        <f>IF(AND(C2975&lt;&gt;"",COUNTIF(AJ$2:AJ$21,C2886)&gt;1),"Visit ID already used.  ","")</f>
        <v/>
      </c>
      <c r="CA2977" s="37" t="str">
        <f ca="1">IF(BA2977&amp;BB2977&amp;BC2977&amp;BD2977&amp;BE2977&amp;BF2977&amp;BG2977&amp;BH2977&amp;BI2977&amp;BJ2977&amp;BK2977&amp;BL2977&amp;BM2977&amp;BN2977&amp;BO2977&amp;BP2977&amp;BQ2977&amp;BR2977&amp;BS2977&amp;BT2977&amp;BU2977&amp;BV2877&amp;BW2977&amp;BX2977&amp;BY2977&amp;BZ2977&lt;&gt;"","V19Issue","V19Clean")</f>
        <v>V19Clean</v>
      </c>
    </row>
    <row r="2978" spans="1:79" x14ac:dyDescent="0.25">
      <c r="A2978" s="51"/>
      <c r="B2978" s="91"/>
      <c r="C2978" s="91"/>
      <c r="D2978" s="91"/>
      <c r="E2978" s="91"/>
      <c r="F2978" s="91"/>
      <c r="G2978" s="91"/>
      <c r="H2978" s="91"/>
      <c r="I2978" s="91"/>
      <c r="J2978" s="91"/>
      <c r="K2978" s="91"/>
      <c r="L2978" s="91"/>
      <c r="M2978" s="91"/>
      <c r="N2978" s="91"/>
      <c r="O2978" s="91"/>
      <c r="P2978" s="91"/>
      <c r="Q2978" s="4"/>
      <c r="AN2978" s="63" t="s">
        <v>6209</v>
      </c>
      <c r="AZ2978" s="37" t="str">
        <f>IFERROR(IF(COUNTA(H2978,I2978,J2978)=3,DATE(J2978,MATCH(I2978,{"Jan";"Feb";"Mar";"Apr";"May";"Jun";"Jul";"Aug";"Sep";"Oct";"Nov";"Dec"},0),H2978),""),"")</f>
        <v/>
      </c>
    </row>
    <row r="2979" spans="1:79" x14ac:dyDescent="0.25">
      <c r="A2979" s="51"/>
      <c r="B2979" s="51"/>
      <c r="C2979" s="51"/>
      <c r="D2979" s="51"/>
      <c r="E2979" s="51"/>
      <c r="F2979" s="51"/>
      <c r="G2979" s="51"/>
      <c r="H2979" s="19"/>
      <c r="I2979" s="4"/>
      <c r="J2979" s="4"/>
      <c r="K2979" s="4"/>
      <c r="L2979" s="51"/>
      <c r="M2979" s="51"/>
      <c r="N2979" s="51"/>
      <c r="O2979" s="51"/>
      <c r="P2979" s="51"/>
      <c r="Q2979" s="4"/>
      <c r="AN2979" s="63" t="s">
        <v>6210</v>
      </c>
      <c r="AZ2979" s="37" t="str">
        <f>IFERROR(IF(COUNTA(H2979,I2979,J2979)=3,DATE(J2979,MATCH(I2979,{"Jan";"Feb";"Mar";"Apr";"May";"Jun";"Jul";"Aug";"Sep";"Oct";"Nov";"Dec"},0),H2979),""),"")</f>
        <v/>
      </c>
    </row>
    <row r="2980" spans="1:79" x14ac:dyDescent="0.25">
      <c r="A2980" s="51"/>
      <c r="B2980" s="51"/>
      <c r="C2980" s="51"/>
      <c r="D2980" s="51"/>
      <c r="E2980" s="51"/>
      <c r="F2980" s="51"/>
      <c r="G2980" s="51"/>
      <c r="H2980" s="19" t="s">
        <v>92</v>
      </c>
      <c r="I2980" s="4"/>
      <c r="J2980" s="4"/>
      <c r="K2980" s="4"/>
      <c r="L2980" s="51"/>
      <c r="M2980" s="51"/>
      <c r="N2980" s="51"/>
      <c r="O2980" s="51"/>
      <c r="P2980" s="51"/>
      <c r="Q2980" s="4"/>
      <c r="AN2980" s="63" t="s">
        <v>6211</v>
      </c>
      <c r="AZ2980" s="37" t="str">
        <f>IFERROR(IF(COUNTA(H2980,I2980,J2980)=3,DATE(J2980,MATCH(I2980,{"Jan";"Feb";"Mar";"Apr";"May";"Jun";"Jul";"Aug";"Sep";"Oct";"Nov";"Dec"},0),H2980),""),"")</f>
        <v/>
      </c>
    </row>
    <row r="2981" spans="1:79" x14ac:dyDescent="0.25">
      <c r="A2981" s="51"/>
      <c r="B2981" s="4"/>
      <c r="C2981" s="25" t="s">
        <v>186</v>
      </c>
      <c r="D2981" s="25"/>
      <c r="E2981" s="25"/>
      <c r="F2981" s="25" t="s">
        <v>315</v>
      </c>
      <c r="G2981" s="4"/>
      <c r="H2981" s="25" t="s">
        <v>47</v>
      </c>
      <c r="I2981" s="25" t="s">
        <v>48</v>
      </c>
      <c r="J2981" s="25" t="s">
        <v>49</v>
      </c>
      <c r="K2981" s="4"/>
      <c r="L2981" s="51"/>
      <c r="M2981" s="51"/>
      <c r="N2981" s="51"/>
      <c r="O2981" s="51"/>
      <c r="P2981" s="51"/>
      <c r="Q2981" s="4"/>
      <c r="AN2981" s="63" t="s">
        <v>6212</v>
      </c>
      <c r="AZ2981" s="37" t="str">
        <f>IFERROR(IF(COUNTA(H2981,I2981,J2981)=3,DATE(J2981,MATCH(I2981,{"Jan";"Feb";"Mar";"Apr";"May";"Jun";"Jul";"Aug";"Sep";"Oct";"Nov";"Dec"},0),H2981),""),"")</f>
        <v/>
      </c>
    </row>
    <row r="2982" spans="1:79" x14ac:dyDescent="0.25">
      <c r="A2982" s="51"/>
      <c r="B2982" s="34" t="str">
        <f xml:space="preserve"> C2886&amp;" Non-Target Lesion (NT5)"</f>
        <v>V19 Non-Target Lesion (NT5)</v>
      </c>
      <c r="C2982" s="74"/>
      <c r="D2982" s="75"/>
      <c r="E2982" s="4"/>
      <c r="F2982" s="17"/>
      <c r="G2982" s="4"/>
      <c r="H2982" s="32"/>
      <c r="I2982" s="32"/>
      <c r="J2982" s="32"/>
      <c r="K2982" s="4"/>
      <c r="L2982" s="51"/>
      <c r="M2982" s="51"/>
      <c r="N2982" s="51"/>
      <c r="O2982" s="51"/>
      <c r="P2982" s="51"/>
      <c r="Q2982" s="4"/>
      <c r="AN2982" s="63" t="s">
        <v>6213</v>
      </c>
      <c r="AZ2982" s="37" t="str">
        <f>IFERROR(IF(COUNTA(H2982,I2982,J2982)=3,DATE(J2982,MATCH(I2982,{"Jan";"Feb";"Mar";"Apr";"May";"Jun";"Jul";"Aug";"Sep";"Oct";"Nov";"Dec"},0),H2982),""),"")</f>
        <v/>
      </c>
    </row>
    <row r="2983" spans="1:79" x14ac:dyDescent="0.25">
      <c r="A2983" s="51"/>
      <c r="B2983" s="23" t="s">
        <v>3035</v>
      </c>
      <c r="C2983" s="23" t="s">
        <v>3036</v>
      </c>
      <c r="D2983" s="23"/>
      <c r="E2983" s="26"/>
      <c r="F2983" s="23" t="s">
        <v>3037</v>
      </c>
      <c r="G2983" s="26"/>
      <c r="H2983" s="23" t="s">
        <v>3038</v>
      </c>
      <c r="I2983" s="23" t="s">
        <v>3039</v>
      </c>
      <c r="J2983" s="23" t="s">
        <v>3040</v>
      </c>
      <c r="K2983" s="4"/>
      <c r="L2983" s="51"/>
      <c r="M2983" s="51"/>
      <c r="N2983" s="51"/>
      <c r="O2983" s="51"/>
      <c r="P2983" s="51"/>
      <c r="Q2983" s="4"/>
      <c r="AN2983" s="63" t="s">
        <v>6214</v>
      </c>
      <c r="AZ2983" s="37" t="str">
        <f>IFERROR(IF(COUNTA(H2983,I2983,J2983)=3,DATE(J2983,MATCH(I2983,{"Jan";"Feb";"Mar";"Apr";"May";"Jun";"Jul";"Aug";"Sep";"Oct";"Nov";"Dec"},0),H2983),""),"")</f>
        <v/>
      </c>
    </row>
    <row r="2984" spans="1:79" x14ac:dyDescent="0.25">
      <c r="A2984" s="51"/>
      <c r="B2984" s="90" t="str">
        <f ca="1">BA2984&amp;BB2984&amp;BC2984&amp;BD2984&amp;BE2984&amp;BF2984&amp;BG2984&amp;BH2984&amp;BI2984&amp;BJ2984&amp;BK2984&amp;BL2984&amp;BM2984</f>
        <v/>
      </c>
      <c r="C2984" s="91"/>
      <c r="D2984" s="91"/>
      <c r="E2984" s="91"/>
      <c r="F2984" s="91"/>
      <c r="G2984" s="91"/>
      <c r="H2984" s="91"/>
      <c r="I2984" s="91"/>
      <c r="J2984" s="91"/>
      <c r="K2984" s="91"/>
      <c r="L2984" s="91"/>
      <c r="M2984" s="91"/>
      <c r="N2984" s="91"/>
      <c r="O2984" s="91"/>
      <c r="P2984" s="91"/>
      <c r="Q2984" s="4"/>
      <c r="AN2984" s="63" t="s">
        <v>6215</v>
      </c>
      <c r="AZ2984" s="37" t="str">
        <f>IFERROR(IF(COUNTA(H2984,I2984,J2984)=3,DATE(J2984,MATCH(I2984,{"Jan";"Feb";"Mar";"Apr";"May";"Jun";"Jul";"Aug";"Sep";"Oct";"Nov";"Dec"},0),H2984),""),"")</f>
        <v/>
      </c>
      <c r="BA2984" s="37" t="str">
        <f>IF(AND(C2889="",H2982="",C2982&lt;&gt;""),"Please enter a complete visit or assessment date.  ","")</f>
        <v/>
      </c>
      <c r="BB2984" s="37" t="str">
        <f>IF(C2982="","",IF(AND(COUNTA(C2889,D2889,E2889)&gt;1,COUNTA(C2889,D2889,E2889)&lt;3),"Please enter a complete visit date.  ",IF(COUNTA(C2889,D2889,E2889)=0,"",IF(COUNTIF(AN$2:AN$7306,C2889&amp;D2889&amp;E2889)&gt;0,"","Enter a valid visit date.  "))))</f>
        <v/>
      </c>
      <c r="BC2984" s="37" t="str">
        <f>IF(AND(COUNTA(H2982,I2982,J2982)&gt;1,COUNTA(H2982,I2982,J2982)&lt;3),"Please enter a complete assessment date.  ",IF(COUNTA(H2982,I2982,J2982)=0,"",IF(COUNTIF(AN$2:AN$7306,H2982&amp;I2982&amp;J2982)&gt;0,"","Enter a valid assessment date.  ")))</f>
        <v/>
      </c>
      <c r="BD2984" s="37" t="str">
        <f t="shared" ref="BD2984" si="1451">IF(AND(C2982="",H2982&amp;I2982&amp;H2982&amp;J2982&lt;&gt;""),"Information on this lesion exists, but no evaluation result is entered.  ","")</f>
        <v/>
      </c>
      <c r="BE2984" s="37" t="str">
        <f ca="1">IF(C2982="","",IF(AZ2889="","",IF(AZ2889&gt;NOW(),"Visit date is in the future.  ","")))</f>
        <v/>
      </c>
      <c r="BF2984" s="37" t="str">
        <f t="shared" ref="BF2984" ca="1" si="1452">IF(AZ2982&lt;&gt;"",IF(AZ2982&gt;NOW(),"Assessment date is in the future.  ",""),"")</f>
        <v/>
      </c>
      <c r="BG2984" s="37" t="str">
        <f t="shared" ref="BG2984" si="1453">IF(AND(C2982&lt;&gt;"",F2982&lt;&gt;""),"The result cannot be provided if indicated as Not Done.  ","")</f>
        <v/>
      </c>
      <c r="BH2984" s="37" t="str">
        <f>IF(AZ2889="","",IF(AZ2889&lt;=AZ2883,"Visit date is not after visit or assessment dates in the prior visit.  ",""))</f>
        <v/>
      </c>
      <c r="BI2984" s="37" t="str">
        <f>IF(AZ2982&lt;&gt;"",IF(AZ2982&lt;=AZ2883,"Assessment date is not after visit or assessment dates in the prior visit.  ",""),"")</f>
        <v/>
      </c>
      <c r="BJ2984" s="37" t="str">
        <f>IF(AND(C2886="",OR(C2982&lt;&gt;"",F2982&lt;&gt;"")),"The Visit ID is missing.  ","")</f>
        <v/>
      </c>
      <c r="BK2984" s="37" t="str">
        <f>IF(AND(OR(C2982&lt;&gt;"",F2982&lt;&gt;""),C$108=""),"No V0 lesion information exists for this same lesion (if you are adding a NEW lesion, go to New Lesion section).  ","")</f>
        <v/>
      </c>
      <c r="BM2984" s="37" t="str">
        <f>IF(AND(C2982&lt;&gt;"",COUNTIF(AJ$2:AJ$21,C2886)&gt;1),"Visit ID already used.  ","")</f>
        <v/>
      </c>
      <c r="CA2984" s="37" t="str">
        <f ca="1">IF(BA2984&amp;BB2984&amp;BC2984&amp;BD2984&amp;BE2984&amp;BF2984&amp;BG2984&amp;BH2984&amp;BI2984&amp;BJ2984&amp;BK2984&amp;BL2984&amp;BM2984&amp;BN2984&amp;BO2984&amp;BP2984&amp;BQ2984&amp;BR2984&amp;BS2984&amp;BT2984&amp;BU2984&amp;BV2884&amp;BW2984&amp;BX2984&amp;BY2984&amp;BZ2984&lt;&gt;"","V19Issue","V19Clean")</f>
        <v>V19Clean</v>
      </c>
    </row>
    <row r="2985" spans="1:79" x14ac:dyDescent="0.25">
      <c r="A2985" s="51"/>
      <c r="B2985" s="91"/>
      <c r="C2985" s="91"/>
      <c r="D2985" s="91"/>
      <c r="E2985" s="91"/>
      <c r="F2985" s="91"/>
      <c r="G2985" s="91"/>
      <c r="H2985" s="91"/>
      <c r="I2985" s="91"/>
      <c r="J2985" s="91"/>
      <c r="K2985" s="91"/>
      <c r="L2985" s="91"/>
      <c r="M2985" s="91"/>
      <c r="N2985" s="91"/>
      <c r="O2985" s="91"/>
      <c r="P2985" s="91"/>
      <c r="Q2985" s="4"/>
      <c r="AN2985" s="63" t="s">
        <v>6216</v>
      </c>
      <c r="AZ2985" s="37" t="str">
        <f>IFERROR(IF(COUNTA(H2985,I2985,J2985)=3,DATE(J2985,MATCH(I2985,{"Jan";"Feb";"Mar";"Apr";"May";"Jun";"Jul";"Aug";"Sep";"Oct";"Nov";"Dec"},0),H2985),""),"")</f>
        <v/>
      </c>
    </row>
    <row r="2986" spans="1:79" x14ac:dyDescent="0.25">
      <c r="A2986" s="51"/>
      <c r="B2986" s="51"/>
      <c r="C2986" s="51"/>
      <c r="D2986" s="51"/>
      <c r="E2986" s="51"/>
      <c r="F2986" s="51"/>
      <c r="G2986" s="51"/>
      <c r="H2986" s="19"/>
      <c r="I2986" s="4"/>
      <c r="J2986" s="4"/>
      <c r="K2986" s="4"/>
      <c r="L2986" s="51"/>
      <c r="M2986" s="51"/>
      <c r="N2986" s="51"/>
      <c r="O2986" s="51"/>
      <c r="P2986" s="51"/>
      <c r="Q2986" s="4"/>
      <c r="AN2986" s="63" t="s">
        <v>6217</v>
      </c>
      <c r="AZ2986" s="37" t="str">
        <f>IFERROR(IF(COUNTA(H2986,I2986,J2986)=3,DATE(J2986,MATCH(I2986,{"Jan";"Feb";"Mar";"Apr";"May";"Jun";"Jul";"Aug";"Sep";"Oct";"Nov";"Dec"},0),H2986),""),"")</f>
        <v/>
      </c>
    </row>
    <row r="2987" spans="1:79" x14ac:dyDescent="0.25">
      <c r="A2987" s="51"/>
      <c r="B2987" s="51"/>
      <c r="C2987" s="51"/>
      <c r="D2987" s="51"/>
      <c r="E2987" s="51"/>
      <c r="F2987" s="51"/>
      <c r="G2987" s="51"/>
      <c r="H2987" s="19" t="s">
        <v>92</v>
      </c>
      <c r="I2987" s="4"/>
      <c r="J2987" s="4"/>
      <c r="K2987" s="4"/>
      <c r="L2987" s="51"/>
      <c r="M2987" s="51"/>
      <c r="N2987" s="51"/>
      <c r="O2987" s="51"/>
      <c r="P2987" s="51"/>
      <c r="Q2987" s="4"/>
      <c r="AN2987" s="63" t="s">
        <v>6218</v>
      </c>
      <c r="AZ2987" s="37" t="str">
        <f>IFERROR(IF(COUNTA(H2987,I2987,J2987)=3,DATE(J2987,MATCH(I2987,{"Jan";"Feb";"Mar";"Apr";"May";"Jun";"Jul";"Aug";"Sep";"Oct";"Nov";"Dec"},0),H2987),""),"")</f>
        <v/>
      </c>
    </row>
    <row r="2988" spans="1:79" x14ac:dyDescent="0.25">
      <c r="A2988" s="51"/>
      <c r="B2988" s="4"/>
      <c r="C2988" s="25" t="s">
        <v>186</v>
      </c>
      <c r="D2988" s="25"/>
      <c r="E2988" s="25"/>
      <c r="F2988" s="25" t="s">
        <v>315</v>
      </c>
      <c r="G2988" s="4"/>
      <c r="H2988" s="25" t="s">
        <v>47</v>
      </c>
      <c r="I2988" s="25" t="s">
        <v>48</v>
      </c>
      <c r="J2988" s="25" t="s">
        <v>49</v>
      </c>
      <c r="K2988" s="4"/>
      <c r="L2988" s="51"/>
      <c r="M2988" s="51"/>
      <c r="N2988" s="51"/>
      <c r="O2988" s="51"/>
      <c r="P2988" s="51"/>
      <c r="Q2988" s="4"/>
      <c r="AN2988" s="63" t="s">
        <v>6219</v>
      </c>
      <c r="AZ2988" s="37" t="str">
        <f>IFERROR(IF(COUNTA(H2988,I2988,J2988)=3,DATE(J2988,MATCH(I2988,{"Jan";"Feb";"Mar";"Apr";"May";"Jun";"Jul";"Aug";"Sep";"Oct";"Nov";"Dec"},0),H2988),""),"")</f>
        <v/>
      </c>
    </row>
    <row r="2989" spans="1:79" x14ac:dyDescent="0.25">
      <c r="A2989" s="51"/>
      <c r="B2989" s="34" t="str">
        <f xml:space="preserve"> C2886&amp;" Non-Target Lesion (NT6)"</f>
        <v>V19 Non-Target Lesion (NT6)</v>
      </c>
      <c r="C2989" s="74"/>
      <c r="D2989" s="75"/>
      <c r="E2989" s="4"/>
      <c r="F2989" s="17"/>
      <c r="G2989" s="4"/>
      <c r="H2989" s="32"/>
      <c r="I2989" s="32"/>
      <c r="J2989" s="32"/>
      <c r="K2989" s="4"/>
      <c r="L2989" s="51"/>
      <c r="M2989" s="51"/>
      <c r="N2989" s="51"/>
      <c r="O2989" s="51"/>
      <c r="P2989" s="51"/>
      <c r="Q2989" s="4"/>
      <c r="AN2989" s="63" t="s">
        <v>6220</v>
      </c>
      <c r="AZ2989" s="37" t="str">
        <f>IFERROR(IF(COUNTA(H2989,I2989,J2989)=3,DATE(J2989,MATCH(I2989,{"Jan";"Feb";"Mar";"Apr";"May";"Jun";"Jul";"Aug";"Sep";"Oct";"Nov";"Dec"},0),H2989),""),"")</f>
        <v/>
      </c>
    </row>
    <row r="2990" spans="1:79" x14ac:dyDescent="0.25">
      <c r="A2990" s="51"/>
      <c r="B2990" s="23" t="s">
        <v>3041</v>
      </c>
      <c r="C2990" s="23" t="s">
        <v>3042</v>
      </c>
      <c r="D2990" s="23"/>
      <c r="E2990" s="26"/>
      <c r="F2990" s="23" t="s">
        <v>3043</v>
      </c>
      <c r="G2990" s="26"/>
      <c r="H2990" s="23" t="s">
        <v>3044</v>
      </c>
      <c r="I2990" s="23" t="s">
        <v>3045</v>
      </c>
      <c r="J2990" s="23" t="s">
        <v>3046</v>
      </c>
      <c r="K2990" s="4"/>
      <c r="L2990" s="51"/>
      <c r="M2990" s="51"/>
      <c r="N2990" s="51"/>
      <c r="O2990" s="51"/>
      <c r="P2990" s="51"/>
      <c r="Q2990" s="4"/>
      <c r="AN2990" s="63" t="s">
        <v>6221</v>
      </c>
      <c r="AZ2990" s="37" t="str">
        <f>IFERROR(IF(COUNTA(H2990,I2990,J2990)=3,DATE(J2990,MATCH(I2990,{"Jan";"Feb";"Mar";"Apr";"May";"Jun";"Jul";"Aug";"Sep";"Oct";"Nov";"Dec"},0),H2990),""),"")</f>
        <v/>
      </c>
    </row>
    <row r="2991" spans="1:79" x14ac:dyDescent="0.25">
      <c r="A2991" s="51"/>
      <c r="B2991" s="90" t="str">
        <f ca="1">BA2991&amp;BB2991&amp;BC2991&amp;BD2991&amp;BE2991&amp;BF2991&amp;BG2991&amp;BH2991&amp;BI2991&amp;BJ2991&amp;BK2991&amp;BL2991&amp;BM2991</f>
        <v/>
      </c>
      <c r="C2991" s="91"/>
      <c r="D2991" s="91"/>
      <c r="E2991" s="91"/>
      <c r="F2991" s="91"/>
      <c r="G2991" s="91"/>
      <c r="H2991" s="91"/>
      <c r="I2991" s="91"/>
      <c r="J2991" s="91"/>
      <c r="K2991" s="91"/>
      <c r="L2991" s="91"/>
      <c r="M2991" s="91"/>
      <c r="N2991" s="91"/>
      <c r="O2991" s="91"/>
      <c r="P2991" s="91"/>
      <c r="Q2991" s="4"/>
      <c r="AN2991" s="63" t="s">
        <v>6222</v>
      </c>
      <c r="AZ2991" s="37" t="str">
        <f>IFERROR(IF(COUNTA(H2991,I2991,J2991)=3,DATE(J2991,MATCH(I2991,{"Jan";"Feb";"Mar";"Apr";"May";"Jun";"Jul";"Aug";"Sep";"Oct";"Nov";"Dec"},0),H2991),""),"")</f>
        <v/>
      </c>
      <c r="BA2991" s="37" t="str">
        <f>IF(AND(C2889="",H2989="",C2989&lt;&gt;""),"Please enter a complete visit or assessment date.  ","")</f>
        <v/>
      </c>
      <c r="BB2991" s="37" t="str">
        <f>IF(C2989="","",IF(AND(COUNTA(C2889,D2889,E2889)&gt;1,COUNTA(C2889,D2889,E2889)&lt;3),"Please enter a complete visit date.  ",IF(COUNTA(C2889,D2889,E2889)=0,"",IF(COUNTIF(AN$2:AN$7306,C2889&amp;D2889&amp;E2889)&gt;0,"","Enter a valid visit date.  "))))</f>
        <v/>
      </c>
      <c r="BC2991" s="37" t="str">
        <f>IF(AND(COUNTA(H2989,I2989,J2989)&gt;1,COUNTA(H2989,I2989,J2989)&lt;3),"Please enter a complete assessment date.  ",IF(COUNTA(H2989,I2989,J2989)=0,"",IF(COUNTIF(AN$2:AN$7306,H2989&amp;I2989&amp;J2989)&gt;0,"","Enter a valid assessment date.  ")))</f>
        <v/>
      </c>
      <c r="BD2991" s="37" t="str">
        <f t="shared" ref="BD2991" si="1454">IF(AND(C2989="",H2989&amp;I2989&amp;H2989&amp;J2989&lt;&gt;""),"Information on this lesion exists, but no evaluation result is entered.  ","")</f>
        <v/>
      </c>
      <c r="BE2991" s="37" t="str">
        <f ca="1">IF(C2989="","",IF(AZ2889="","",IF(AZ2889&gt;NOW(),"Visit date is in the future.  ","")))</f>
        <v/>
      </c>
      <c r="BF2991" s="37" t="str">
        <f t="shared" ref="BF2991" ca="1" si="1455">IF(AZ2989&lt;&gt;"",IF(AZ2989&gt;NOW(),"Assessment date is in the future.  ",""),"")</f>
        <v/>
      </c>
      <c r="BG2991" s="37" t="str">
        <f t="shared" ref="BG2991" si="1456">IF(AND(C2989&lt;&gt;"",F2989&lt;&gt;""),"The result cannot be provided if indicated as Not Done.  ","")</f>
        <v/>
      </c>
      <c r="BH2991" s="37" t="str">
        <f>IF(AZ2889="","",IF(AZ2889&lt;=AZ2883,"Visit date is not after visit or assessment dates in the prior visit.  ",""))</f>
        <v/>
      </c>
      <c r="BI2991" s="37" t="str">
        <f>IF(AZ2989&lt;&gt;"",IF(AZ2989&lt;=AZ2883,"Assessment date is not after visit or assessment dates in the prior visit.  ",""),"")</f>
        <v/>
      </c>
      <c r="BJ2991" s="37" t="str">
        <f>IF(AND(C2886="",OR(C2989&lt;&gt;"",F2989&lt;&gt;"")),"The Visit ID is missing.  ","")</f>
        <v/>
      </c>
      <c r="BK2991" s="37" t="str">
        <f>IF(AND(OR(C2989&lt;&gt;"",F2989&lt;&gt;""),C$115=""),"No V0 lesion information exists for this same lesion (if you are adding a NEW lesion, go to New Lesion section).  ","")</f>
        <v/>
      </c>
      <c r="BM2991" s="37" t="str">
        <f>IF(AND(C2989&lt;&gt;"",COUNTIF(AJ$2:AJ$21,C2886)&gt;1),"Visit ID already used.  ","")</f>
        <v/>
      </c>
      <c r="CA2991" s="37" t="str">
        <f ca="1">IF(BA2991&amp;BB2991&amp;BC2991&amp;BD2991&amp;BE2991&amp;BF2991&amp;BG2991&amp;BH2991&amp;BI2991&amp;BJ2991&amp;BK2991&amp;BL2991&amp;BM2991&amp;BN2991&amp;BO2991&amp;BP2991&amp;BQ2991&amp;BR2991&amp;BS2991&amp;BT2991&amp;BU2991&amp;BV2891&amp;BW2991&amp;BX2991&amp;BY2991&amp;BZ2991&lt;&gt;"","V19Issue","V19Clean")</f>
        <v>V19Clean</v>
      </c>
    </row>
    <row r="2992" spans="1:79" x14ac:dyDescent="0.25">
      <c r="A2992" s="51"/>
      <c r="B2992" s="91"/>
      <c r="C2992" s="91"/>
      <c r="D2992" s="91"/>
      <c r="E2992" s="91"/>
      <c r="F2992" s="91"/>
      <c r="G2992" s="91"/>
      <c r="H2992" s="91"/>
      <c r="I2992" s="91"/>
      <c r="J2992" s="91"/>
      <c r="K2992" s="91"/>
      <c r="L2992" s="91"/>
      <c r="M2992" s="91"/>
      <c r="N2992" s="91"/>
      <c r="O2992" s="91"/>
      <c r="P2992" s="91"/>
      <c r="Q2992" s="4"/>
      <c r="AN2992" s="63" t="s">
        <v>6223</v>
      </c>
      <c r="AZ2992" s="37" t="str">
        <f>IFERROR(IF(COUNTA(H2992,I2992,J2992)=3,DATE(J2992,MATCH(I2992,{"Jan";"Feb";"Mar";"Apr";"May";"Jun";"Jul";"Aug";"Sep";"Oct";"Nov";"Dec"},0),H2992),""),"")</f>
        <v/>
      </c>
    </row>
    <row r="2993" spans="1:79" x14ac:dyDescent="0.25">
      <c r="A2993" s="51"/>
      <c r="B2993" s="51"/>
      <c r="C2993" s="51"/>
      <c r="D2993" s="51"/>
      <c r="E2993" s="51"/>
      <c r="F2993" s="51"/>
      <c r="G2993" s="51"/>
      <c r="H2993" s="19"/>
      <c r="I2993" s="4"/>
      <c r="J2993" s="4"/>
      <c r="K2993" s="4"/>
      <c r="L2993" s="51"/>
      <c r="M2993" s="51"/>
      <c r="N2993" s="51"/>
      <c r="O2993" s="51"/>
      <c r="P2993" s="51"/>
      <c r="Q2993" s="4"/>
      <c r="AN2993" s="63" t="s">
        <v>6224</v>
      </c>
      <c r="AZ2993" s="37" t="str">
        <f>IFERROR(IF(COUNTA(H2993,I2993,J2993)=3,DATE(J2993,MATCH(I2993,{"Jan";"Feb";"Mar";"Apr";"May";"Jun";"Jul";"Aug";"Sep";"Oct";"Nov";"Dec"},0),H2993),""),"")</f>
        <v/>
      </c>
    </row>
    <row r="2994" spans="1:79" x14ac:dyDescent="0.25">
      <c r="A2994" s="51"/>
      <c r="B2994" s="51"/>
      <c r="C2994" s="51"/>
      <c r="D2994" s="51"/>
      <c r="E2994" s="51"/>
      <c r="F2994" s="51"/>
      <c r="G2994" s="51"/>
      <c r="H2994" s="19" t="s">
        <v>92</v>
      </c>
      <c r="I2994" s="4"/>
      <c r="J2994" s="4"/>
      <c r="K2994" s="4"/>
      <c r="L2994" s="51"/>
      <c r="M2994" s="51"/>
      <c r="N2994" s="51"/>
      <c r="O2994" s="51"/>
      <c r="P2994" s="51"/>
      <c r="Q2994" s="4"/>
      <c r="AN2994" s="63" t="s">
        <v>6225</v>
      </c>
      <c r="AZ2994" s="37" t="str">
        <f>IFERROR(IF(COUNTA(H2994,I2994,J2994)=3,DATE(J2994,MATCH(I2994,{"Jan";"Feb";"Mar";"Apr";"May";"Jun";"Jul";"Aug";"Sep";"Oct";"Nov";"Dec"},0),H2994),""),"")</f>
        <v/>
      </c>
    </row>
    <row r="2995" spans="1:79" x14ac:dyDescent="0.25">
      <c r="A2995" s="51"/>
      <c r="B2995" s="4"/>
      <c r="C2995" s="25" t="s">
        <v>186</v>
      </c>
      <c r="D2995" s="25"/>
      <c r="E2995" s="25"/>
      <c r="F2995" s="25" t="s">
        <v>315</v>
      </c>
      <c r="G2995" s="4"/>
      <c r="H2995" s="25" t="s">
        <v>47</v>
      </c>
      <c r="I2995" s="25" t="s">
        <v>48</v>
      </c>
      <c r="J2995" s="25" t="s">
        <v>49</v>
      </c>
      <c r="K2995" s="4"/>
      <c r="L2995" s="51"/>
      <c r="M2995" s="51"/>
      <c r="N2995" s="51"/>
      <c r="O2995" s="51"/>
      <c r="P2995" s="51"/>
      <c r="Q2995" s="4"/>
      <c r="AN2995" s="63" t="s">
        <v>6226</v>
      </c>
      <c r="AZ2995" s="37" t="str">
        <f>IFERROR(IF(COUNTA(H2995,I2995,J2995)=3,DATE(J2995,MATCH(I2995,{"Jan";"Feb";"Mar";"Apr";"May";"Jun";"Jul";"Aug";"Sep";"Oct";"Nov";"Dec"},0),H2995),""),"")</f>
        <v/>
      </c>
    </row>
    <row r="2996" spans="1:79" x14ac:dyDescent="0.25">
      <c r="A2996" s="51"/>
      <c r="B2996" s="34" t="str">
        <f xml:space="preserve"> C2886&amp;" Non-Target Lesion (NT7)"</f>
        <v>V19 Non-Target Lesion (NT7)</v>
      </c>
      <c r="C2996" s="74"/>
      <c r="D2996" s="75"/>
      <c r="E2996" s="4"/>
      <c r="F2996" s="17"/>
      <c r="G2996" s="4"/>
      <c r="H2996" s="32"/>
      <c r="I2996" s="32"/>
      <c r="J2996" s="32"/>
      <c r="K2996" s="4"/>
      <c r="L2996" s="51"/>
      <c r="M2996" s="51"/>
      <c r="N2996" s="51"/>
      <c r="O2996" s="51"/>
      <c r="P2996" s="51"/>
      <c r="Q2996" s="4"/>
      <c r="AN2996" s="63" t="s">
        <v>6227</v>
      </c>
      <c r="AZ2996" s="37" t="str">
        <f>IFERROR(IF(COUNTA(H2996,I2996,J2996)=3,DATE(J2996,MATCH(I2996,{"Jan";"Feb";"Mar";"Apr";"May";"Jun";"Jul";"Aug";"Sep";"Oct";"Nov";"Dec"},0),H2996),""),"")</f>
        <v/>
      </c>
    </row>
    <row r="2997" spans="1:79" x14ac:dyDescent="0.25">
      <c r="A2997" s="51"/>
      <c r="B2997" s="23" t="s">
        <v>3047</v>
      </c>
      <c r="C2997" s="23" t="s">
        <v>3048</v>
      </c>
      <c r="D2997" s="23"/>
      <c r="E2997" s="26"/>
      <c r="F2997" s="23" t="s">
        <v>3049</v>
      </c>
      <c r="G2997" s="26"/>
      <c r="H2997" s="23" t="s">
        <v>3050</v>
      </c>
      <c r="I2997" s="23" t="s">
        <v>3051</v>
      </c>
      <c r="J2997" s="23" t="s">
        <v>3052</v>
      </c>
      <c r="K2997" s="4"/>
      <c r="L2997" s="51"/>
      <c r="M2997" s="51"/>
      <c r="N2997" s="51"/>
      <c r="O2997" s="51"/>
      <c r="P2997" s="51"/>
      <c r="Q2997" s="4"/>
      <c r="AN2997" s="63" t="s">
        <v>6228</v>
      </c>
      <c r="AZ2997" s="37" t="str">
        <f>IFERROR(IF(COUNTA(H2997,I2997,J2997)=3,DATE(J2997,MATCH(I2997,{"Jan";"Feb";"Mar";"Apr";"May";"Jun";"Jul";"Aug";"Sep";"Oct";"Nov";"Dec"},0),H2997),""),"")</f>
        <v/>
      </c>
    </row>
    <row r="2998" spans="1:79" x14ac:dyDescent="0.25">
      <c r="A2998" s="51"/>
      <c r="B2998" s="90" t="str">
        <f ca="1">BA2998&amp;BB2998&amp;BC2998&amp;BD2998&amp;BE2998&amp;BF2998&amp;BG2998&amp;BH2998&amp;BI2998&amp;BJ2998&amp;BK2998&amp;BL2998&amp;BM2998</f>
        <v/>
      </c>
      <c r="C2998" s="91"/>
      <c r="D2998" s="91"/>
      <c r="E2998" s="91"/>
      <c r="F2998" s="91"/>
      <c r="G2998" s="91"/>
      <c r="H2998" s="91"/>
      <c r="I2998" s="91"/>
      <c r="J2998" s="91"/>
      <c r="K2998" s="91"/>
      <c r="L2998" s="91"/>
      <c r="M2998" s="91"/>
      <c r="N2998" s="91"/>
      <c r="O2998" s="91"/>
      <c r="P2998" s="91"/>
      <c r="Q2998" s="4"/>
      <c r="AN2998" s="63" t="s">
        <v>6229</v>
      </c>
      <c r="AZ2998" s="37" t="str">
        <f>IFERROR(IF(COUNTA(H2998,I2998,J2998)=3,DATE(J2998,MATCH(I2998,{"Jan";"Feb";"Mar";"Apr";"May";"Jun";"Jul";"Aug";"Sep";"Oct";"Nov";"Dec"},0),H2998),""),"")</f>
        <v/>
      </c>
      <c r="BA2998" s="37" t="str">
        <f>IF(AND(C2889="",H2996="",C2996&lt;&gt;""),"Please enter a complete visit or assessment date.  ","")</f>
        <v/>
      </c>
      <c r="BB2998" s="37" t="str">
        <f>IF(C2996="","",IF(AND(COUNTA(C2889,D2889,E2889)&gt;1,COUNTA(C2889,D2889,E2889)&lt;3),"Please enter a complete visit date.  ",IF(COUNTA(C2889,D2889,E2889)=0,"",IF(COUNTIF(AN$2:AN$7306,C2889&amp;D2889&amp;E2889)&gt;0,"","Enter a valid visit date.  "))))</f>
        <v/>
      </c>
      <c r="BC2998" s="37" t="str">
        <f>IF(AND(COUNTA(H2996,I2996,J2996)&gt;1,COUNTA(H2996,I2996,J2996)&lt;3),"Please enter a complete assessment date.  ",IF(COUNTA(H2996,I2996,J2996)=0,"",IF(COUNTIF(AN$2:AN$7306,H2996&amp;I2996&amp;J2996)&gt;0,"","Enter a valid assessment date.  ")))</f>
        <v/>
      </c>
      <c r="BD2998" s="37" t="str">
        <f t="shared" ref="BD2998" si="1457">IF(AND(C2996="",H2996&amp;I2996&amp;H2996&amp;J2996&lt;&gt;""),"Information on this lesion exists, but no evaluation result is entered.  ","")</f>
        <v/>
      </c>
      <c r="BE2998" s="37" t="str">
        <f ca="1">IF(C2996="","",IF(AZ2889="","",IF(AZ2889&gt;NOW(),"Visit date is in the future.  ","")))</f>
        <v/>
      </c>
      <c r="BF2998" s="37" t="str">
        <f t="shared" ref="BF2998" ca="1" si="1458">IF(AZ2996&lt;&gt;"",IF(AZ2996&gt;NOW(),"Assessment date is in the future.  ",""),"")</f>
        <v/>
      </c>
      <c r="BG2998" s="37" t="str">
        <f t="shared" ref="BG2998" si="1459">IF(AND(C2996&lt;&gt;"",F2996&lt;&gt;""),"The result cannot be provided if indicated as Not Done.  ","")</f>
        <v/>
      </c>
      <c r="BH2998" s="37" t="str">
        <f>IF(AZ2889="","",IF(AZ2889&lt;=AZ2883,"Visit date is not after visit or assessment dates in the prior visit.  ",""))</f>
        <v/>
      </c>
      <c r="BI2998" s="37" t="str">
        <f>IF(AZ2996&lt;&gt;"",IF(AZ2996&lt;=AZ2883,"Assessment date is not after visit or assessment dates in the prior visit.  ",""),"")</f>
        <v/>
      </c>
      <c r="BJ2998" s="37" t="str">
        <f>IF(AND(C2886="",OR(C2996&lt;&gt;"",F2996&lt;&gt;"")),"The Visit ID is missing.  ","")</f>
        <v/>
      </c>
      <c r="BK2998" s="37" t="str">
        <f>IF(AND(OR(C2996&lt;&gt;"",F2996&lt;&gt;""),C$122=""),"No V0 lesion information exists for this same lesion (if you are adding a NEW lesion, go to New Lesion section).  ","")</f>
        <v/>
      </c>
      <c r="BM2998" s="37" t="str">
        <f>IF(AND(C2996&lt;&gt;"",COUNTIF(AJ$2:AJ$21,C2886)&gt;1),"Visit ID already used.  ","")</f>
        <v/>
      </c>
      <c r="CA2998" s="37" t="str">
        <f ca="1">IF(BA2998&amp;BB2998&amp;BC2998&amp;BD2998&amp;BE2998&amp;BF2998&amp;BG2998&amp;BH2998&amp;BI2998&amp;BJ2998&amp;BK2998&amp;BL2998&amp;BM2998&amp;BN2998&amp;BO2998&amp;BP2998&amp;BQ2998&amp;BR2998&amp;BS2998&amp;BT2998&amp;BU2998&amp;BV2898&amp;BW2998&amp;BX2998&amp;BY2998&amp;BZ2998&lt;&gt;"","V19Issue","V19Clean")</f>
        <v>V19Clean</v>
      </c>
    </row>
    <row r="2999" spans="1:79" x14ac:dyDescent="0.25">
      <c r="A2999" s="51"/>
      <c r="B2999" s="91"/>
      <c r="C2999" s="91"/>
      <c r="D2999" s="91"/>
      <c r="E2999" s="91"/>
      <c r="F2999" s="91"/>
      <c r="G2999" s="91"/>
      <c r="H2999" s="91"/>
      <c r="I2999" s="91"/>
      <c r="J2999" s="91"/>
      <c r="K2999" s="91"/>
      <c r="L2999" s="91"/>
      <c r="M2999" s="91"/>
      <c r="N2999" s="91"/>
      <c r="O2999" s="91"/>
      <c r="P2999" s="91"/>
      <c r="Q2999" s="4"/>
      <c r="AN2999" s="63" t="s">
        <v>6230</v>
      </c>
      <c r="AZ2999" s="37" t="str">
        <f>IFERROR(IF(COUNTA(H2999,I2999,J2999)=3,DATE(J2999,MATCH(I2999,{"Jan";"Feb";"Mar";"Apr";"May";"Jun";"Jul";"Aug";"Sep";"Oct";"Nov";"Dec"},0),H2999),""),"")</f>
        <v/>
      </c>
    </row>
    <row r="3000" spans="1:79" x14ac:dyDescent="0.25">
      <c r="A3000" s="51"/>
      <c r="B3000" s="51"/>
      <c r="C3000" s="51"/>
      <c r="D3000" s="51"/>
      <c r="E3000" s="51"/>
      <c r="F3000" s="51"/>
      <c r="G3000" s="51"/>
      <c r="H3000" s="19"/>
      <c r="I3000" s="4"/>
      <c r="J3000" s="4"/>
      <c r="K3000" s="4"/>
      <c r="L3000" s="51"/>
      <c r="M3000" s="51"/>
      <c r="N3000" s="51"/>
      <c r="O3000" s="51"/>
      <c r="P3000" s="51"/>
      <c r="Q3000" s="4"/>
      <c r="AN3000" s="63" t="s">
        <v>6231</v>
      </c>
      <c r="AZ3000" s="37" t="str">
        <f>IFERROR(IF(COUNTA(H3000,I3000,J3000)=3,DATE(J3000,MATCH(I3000,{"Jan";"Feb";"Mar";"Apr";"May";"Jun";"Jul";"Aug";"Sep";"Oct";"Nov";"Dec"},0),H3000),""),"")</f>
        <v/>
      </c>
    </row>
    <row r="3001" spans="1:79" x14ac:dyDescent="0.25">
      <c r="A3001" s="51"/>
      <c r="B3001" s="51"/>
      <c r="C3001" s="51"/>
      <c r="D3001" s="51"/>
      <c r="E3001" s="51"/>
      <c r="F3001" s="51"/>
      <c r="G3001" s="51"/>
      <c r="H3001" s="19" t="s">
        <v>92</v>
      </c>
      <c r="I3001" s="4"/>
      <c r="J3001" s="4"/>
      <c r="K3001" s="4"/>
      <c r="L3001" s="51"/>
      <c r="M3001" s="51"/>
      <c r="N3001" s="51"/>
      <c r="O3001" s="51"/>
      <c r="P3001" s="51"/>
      <c r="Q3001" s="4"/>
      <c r="AN3001" s="63" t="s">
        <v>6232</v>
      </c>
      <c r="AZ3001" s="37" t="str">
        <f>IFERROR(IF(COUNTA(H3001,I3001,J3001)=3,DATE(J3001,MATCH(I3001,{"Jan";"Feb";"Mar";"Apr";"May";"Jun";"Jul";"Aug";"Sep";"Oct";"Nov";"Dec"},0),H3001),""),"")</f>
        <v/>
      </c>
    </row>
    <row r="3002" spans="1:79" x14ac:dyDescent="0.25">
      <c r="A3002" s="51"/>
      <c r="B3002" s="4"/>
      <c r="C3002" s="25" t="s">
        <v>186</v>
      </c>
      <c r="D3002" s="25"/>
      <c r="E3002" s="25"/>
      <c r="F3002" s="25" t="s">
        <v>315</v>
      </c>
      <c r="G3002" s="4"/>
      <c r="H3002" s="25" t="s">
        <v>47</v>
      </c>
      <c r="I3002" s="25" t="s">
        <v>48</v>
      </c>
      <c r="J3002" s="25" t="s">
        <v>49</v>
      </c>
      <c r="K3002" s="4"/>
      <c r="L3002" s="51"/>
      <c r="M3002" s="51"/>
      <c r="N3002" s="51"/>
      <c r="O3002" s="51"/>
      <c r="P3002" s="51"/>
      <c r="Q3002" s="4"/>
      <c r="AN3002" s="63" t="s">
        <v>6233</v>
      </c>
      <c r="AZ3002" s="37" t="str">
        <f>IFERROR(IF(COUNTA(H3002,I3002,J3002)=3,DATE(J3002,MATCH(I3002,{"Jan";"Feb";"Mar";"Apr";"May";"Jun";"Jul";"Aug";"Sep";"Oct";"Nov";"Dec"},0),H3002),""),"")</f>
        <v/>
      </c>
    </row>
    <row r="3003" spans="1:79" x14ac:dyDescent="0.25">
      <c r="A3003" s="51"/>
      <c r="B3003" s="34" t="str">
        <f xml:space="preserve"> C2886&amp;" Non-Target Lesion (NT8)"</f>
        <v>V19 Non-Target Lesion (NT8)</v>
      </c>
      <c r="C3003" s="74"/>
      <c r="D3003" s="75"/>
      <c r="E3003" s="4"/>
      <c r="F3003" s="17"/>
      <c r="G3003" s="4"/>
      <c r="H3003" s="32"/>
      <c r="I3003" s="32"/>
      <c r="J3003" s="32"/>
      <c r="K3003" s="4"/>
      <c r="L3003" s="51"/>
      <c r="M3003" s="51"/>
      <c r="N3003" s="51"/>
      <c r="O3003" s="51"/>
      <c r="P3003" s="51"/>
      <c r="Q3003" s="4"/>
      <c r="AN3003" s="63" t="s">
        <v>6234</v>
      </c>
      <c r="AZ3003" s="37" t="str">
        <f>IFERROR(IF(COUNTA(H3003,I3003,J3003)=3,DATE(J3003,MATCH(I3003,{"Jan";"Feb";"Mar";"Apr";"May";"Jun";"Jul";"Aug";"Sep";"Oct";"Nov";"Dec"},0),H3003),""),"")</f>
        <v/>
      </c>
    </row>
    <row r="3004" spans="1:79" x14ac:dyDescent="0.25">
      <c r="A3004" s="51"/>
      <c r="B3004" s="23" t="s">
        <v>3053</v>
      </c>
      <c r="C3004" s="23" t="s">
        <v>3054</v>
      </c>
      <c r="D3004" s="23"/>
      <c r="E3004" s="26"/>
      <c r="F3004" s="23" t="s">
        <v>3055</v>
      </c>
      <c r="G3004" s="26"/>
      <c r="H3004" s="23" t="s">
        <v>3056</v>
      </c>
      <c r="I3004" s="23" t="s">
        <v>3057</v>
      </c>
      <c r="J3004" s="23" t="s">
        <v>3058</v>
      </c>
      <c r="K3004" s="4"/>
      <c r="L3004" s="51"/>
      <c r="M3004" s="51"/>
      <c r="N3004" s="51"/>
      <c r="O3004" s="51"/>
      <c r="P3004" s="51"/>
      <c r="Q3004" s="4"/>
      <c r="AN3004" s="63" t="s">
        <v>6235</v>
      </c>
      <c r="AZ3004" s="37" t="str">
        <f>IFERROR(IF(COUNTA(H3004,I3004,J3004)=3,DATE(J3004,MATCH(I3004,{"Jan";"Feb";"Mar";"Apr";"May";"Jun";"Jul";"Aug";"Sep";"Oct";"Nov";"Dec"},0),H3004),""),"")</f>
        <v/>
      </c>
    </row>
    <row r="3005" spans="1:79" x14ac:dyDescent="0.25">
      <c r="A3005" s="51"/>
      <c r="B3005" s="90" t="str">
        <f ca="1">BA3005&amp;BB3005&amp;BC3005&amp;BD3005&amp;BE3005&amp;BF3005&amp;BG3005&amp;BH3005&amp;BI3005&amp;BJ3005&amp;BK3005&amp;BL3005&amp;BM3005</f>
        <v/>
      </c>
      <c r="C3005" s="91"/>
      <c r="D3005" s="91"/>
      <c r="E3005" s="91"/>
      <c r="F3005" s="91"/>
      <c r="G3005" s="91"/>
      <c r="H3005" s="91"/>
      <c r="I3005" s="91"/>
      <c r="J3005" s="91"/>
      <c r="K3005" s="91"/>
      <c r="L3005" s="91"/>
      <c r="M3005" s="91"/>
      <c r="N3005" s="91"/>
      <c r="O3005" s="91"/>
      <c r="P3005" s="91"/>
      <c r="Q3005" s="4"/>
      <c r="AN3005" s="63" t="s">
        <v>6236</v>
      </c>
      <c r="AZ3005" s="37" t="str">
        <f>IFERROR(IF(COUNTA(H3005,I3005,J3005)=3,DATE(J3005,MATCH(I3005,{"Jan";"Feb";"Mar";"Apr";"May";"Jun";"Jul";"Aug";"Sep";"Oct";"Nov";"Dec"},0),H3005),""),"")</f>
        <v/>
      </c>
      <c r="BA3005" s="37" t="str">
        <f>IF(AND(C2889="",H3003="",C3003&lt;&gt;""),"Please enter a complete visit or assessment date.  ","")</f>
        <v/>
      </c>
      <c r="BB3005" s="37" t="str">
        <f>IF(C3003="","",IF(AND(COUNTA(C2889,D2889,E2889)&gt;1,COUNTA(C2889,D2889,E2889)&lt;3),"Please enter a complete visit date.  ",IF(COUNTA(C2889,D2889,E2889)=0,"",IF(COUNTIF(AN$2:AN$7306,C2889&amp;D2889&amp;E2889)&gt;0,"","Enter a valid visit date.  "))))</f>
        <v/>
      </c>
      <c r="BC3005" s="37" t="str">
        <f>IF(AND(COUNTA(H3003,I3003,J3003)&gt;1,COUNTA(H3003,I3003,J3003)&lt;3),"Please enter a complete assessment date.  ",IF(COUNTA(H3003,I3003,J3003)=0,"",IF(COUNTIF(AN$2:AN$7306,H3003&amp;I3003&amp;J3003)&gt;0,"","Enter a valid assessment date.  ")))</f>
        <v/>
      </c>
      <c r="BD3005" s="37" t="str">
        <f t="shared" ref="BD3005" si="1460">IF(AND(C3003="",H3003&amp;I3003&amp;H3003&amp;J3003&lt;&gt;""),"Information on this lesion exists, but no evaluation result is entered.  ","")</f>
        <v/>
      </c>
      <c r="BE3005" s="37" t="str">
        <f ca="1">IF(C3003="","",IF(AZ2889="","",IF(AZ2889&gt;NOW(),"Visit date is in the future.  ","")))</f>
        <v/>
      </c>
      <c r="BF3005" s="37" t="str">
        <f t="shared" ref="BF3005" ca="1" si="1461">IF(AZ3003&lt;&gt;"",IF(AZ3003&gt;NOW(),"Assessment date is in the future.  ",""),"")</f>
        <v/>
      </c>
      <c r="BG3005" s="37" t="str">
        <f t="shared" ref="BG3005" si="1462">IF(AND(C3003&lt;&gt;"",F3003&lt;&gt;""),"The result cannot be provided if indicated as Not Done.  ","")</f>
        <v/>
      </c>
      <c r="BH3005" s="37" t="str">
        <f>IF(AZ2889="","",IF(AZ2889&lt;=AZ2883,"Visit date is not after visit or assessment dates in the prior visit.  ",""))</f>
        <v/>
      </c>
      <c r="BI3005" s="37" t="str">
        <f>IF(AZ3003&lt;&gt;"",IF(AZ3003&lt;=AZ2883,"Assessment date is not after visit or assessment dates in the prior visit.  ",""),"")</f>
        <v/>
      </c>
      <c r="BJ3005" s="37" t="str">
        <f>IF(AND(C2886="",OR(C3003&lt;&gt;"",F3003&lt;&gt;"")),"The Visit ID is missing.  ","")</f>
        <v/>
      </c>
      <c r="BK3005" s="37" t="str">
        <f>IF(AND(OR(C3003&lt;&gt;"",F3003&lt;&gt;""),C$129=""),"No V0 lesion information exists for this same lesion (if you are adding a NEW lesion, go to New Lesion section).  ","")</f>
        <v/>
      </c>
      <c r="BM3005" s="37" t="str">
        <f>IF(AND(C3003&lt;&gt;"",COUNTIF(AJ$2:AJ$21,C2886)&gt;1),"Visit ID already used.  ","")</f>
        <v/>
      </c>
      <c r="CA3005" s="37" t="str">
        <f ca="1">IF(BA3005&amp;BB3005&amp;BC3005&amp;BD3005&amp;BE3005&amp;BF3005&amp;BG3005&amp;BH3005&amp;BI3005&amp;BJ3005&amp;BK3005&amp;BL3005&amp;BM3005&amp;BN3005&amp;BO3005&amp;BP3005&amp;BQ3005&amp;BR3005&amp;BS3005&amp;BT3005&amp;BU3005&amp;BV2905&amp;BW3005&amp;BX3005&amp;BY3005&amp;BZ3005&lt;&gt;"","V19Issue","V19Clean")</f>
        <v>V19Clean</v>
      </c>
    </row>
    <row r="3006" spans="1:79" x14ac:dyDescent="0.25">
      <c r="A3006" s="51"/>
      <c r="B3006" s="91"/>
      <c r="C3006" s="91"/>
      <c r="D3006" s="91"/>
      <c r="E3006" s="91"/>
      <c r="F3006" s="91"/>
      <c r="G3006" s="91"/>
      <c r="H3006" s="91"/>
      <c r="I3006" s="91"/>
      <c r="J3006" s="91"/>
      <c r="K3006" s="91"/>
      <c r="L3006" s="91"/>
      <c r="M3006" s="91"/>
      <c r="N3006" s="91"/>
      <c r="O3006" s="91"/>
      <c r="P3006" s="91"/>
      <c r="Q3006" s="4"/>
      <c r="AN3006" s="63" t="s">
        <v>6237</v>
      </c>
      <c r="AZ3006" s="37" t="str">
        <f>IFERROR(IF(COUNTA(H3006,I3006,J3006)=3,DATE(J3006,MATCH(I3006,{"Jan";"Feb";"Mar";"Apr";"May";"Jun";"Jul";"Aug";"Sep";"Oct";"Nov";"Dec"},0),H3006),""),"")</f>
        <v/>
      </c>
    </row>
    <row r="3007" spans="1:79" x14ac:dyDescent="0.25">
      <c r="A3007" s="51"/>
      <c r="B3007" s="51"/>
      <c r="C3007" s="51"/>
      <c r="D3007" s="51"/>
      <c r="E3007" s="51"/>
      <c r="F3007" s="51"/>
      <c r="G3007" s="51"/>
      <c r="H3007" s="19"/>
      <c r="I3007" s="4"/>
      <c r="J3007" s="4"/>
      <c r="K3007" s="4"/>
      <c r="L3007" s="51"/>
      <c r="M3007" s="51"/>
      <c r="N3007" s="51"/>
      <c r="O3007" s="51"/>
      <c r="P3007" s="51"/>
      <c r="Q3007" s="4"/>
      <c r="AN3007" s="63" t="s">
        <v>6238</v>
      </c>
      <c r="AZ3007" s="37" t="str">
        <f>IFERROR(IF(COUNTA(H3007,I3007,J3007)=3,DATE(J3007,MATCH(I3007,{"Jan";"Feb";"Mar";"Apr";"May";"Jun";"Jul";"Aug";"Sep";"Oct";"Nov";"Dec"},0),H3007),""),"")</f>
        <v/>
      </c>
    </row>
    <row r="3008" spans="1:79" x14ac:dyDescent="0.25">
      <c r="A3008" s="51"/>
      <c r="B3008" s="51"/>
      <c r="C3008" s="51"/>
      <c r="D3008" s="51"/>
      <c r="E3008" s="51"/>
      <c r="F3008" s="51"/>
      <c r="G3008" s="51"/>
      <c r="H3008" s="19" t="s">
        <v>92</v>
      </c>
      <c r="I3008" s="4"/>
      <c r="J3008" s="4"/>
      <c r="K3008" s="4"/>
      <c r="L3008" s="51"/>
      <c r="M3008" s="51"/>
      <c r="N3008" s="51"/>
      <c r="O3008" s="51"/>
      <c r="P3008" s="51"/>
      <c r="Q3008" s="4"/>
      <c r="AN3008" s="63" t="s">
        <v>6239</v>
      </c>
      <c r="AZ3008" s="37" t="str">
        <f>IFERROR(IF(COUNTA(H3008,I3008,J3008)=3,DATE(J3008,MATCH(I3008,{"Jan";"Feb";"Mar";"Apr";"May";"Jun";"Jul";"Aug";"Sep";"Oct";"Nov";"Dec"},0),H3008),""),"")</f>
        <v/>
      </c>
    </row>
    <row r="3009" spans="1:79" x14ac:dyDescent="0.25">
      <c r="A3009" s="51"/>
      <c r="B3009" s="4"/>
      <c r="C3009" s="25" t="s">
        <v>186</v>
      </c>
      <c r="D3009" s="25"/>
      <c r="E3009" s="25"/>
      <c r="F3009" s="25" t="s">
        <v>315</v>
      </c>
      <c r="G3009" s="4"/>
      <c r="H3009" s="25" t="s">
        <v>47</v>
      </c>
      <c r="I3009" s="25" t="s">
        <v>48</v>
      </c>
      <c r="J3009" s="25" t="s">
        <v>49</v>
      </c>
      <c r="K3009" s="4"/>
      <c r="L3009" s="51"/>
      <c r="M3009" s="51"/>
      <c r="N3009" s="51"/>
      <c r="O3009" s="51"/>
      <c r="P3009" s="51"/>
      <c r="Q3009" s="4"/>
      <c r="AN3009" s="63" t="s">
        <v>6240</v>
      </c>
      <c r="AZ3009" s="37" t="str">
        <f>IFERROR(IF(COUNTA(H3009,I3009,J3009)=3,DATE(J3009,MATCH(I3009,{"Jan";"Feb";"Mar";"Apr";"May";"Jun";"Jul";"Aug";"Sep";"Oct";"Nov";"Dec"},0),H3009),""),"")</f>
        <v/>
      </c>
    </row>
    <row r="3010" spans="1:79" x14ac:dyDescent="0.25">
      <c r="A3010" s="51"/>
      <c r="B3010" s="34" t="str">
        <f xml:space="preserve"> C2886&amp;" Non-Target Lesion (NT9)"</f>
        <v>V19 Non-Target Lesion (NT9)</v>
      </c>
      <c r="C3010" s="74"/>
      <c r="D3010" s="75"/>
      <c r="E3010" s="4"/>
      <c r="F3010" s="17"/>
      <c r="G3010" s="4"/>
      <c r="H3010" s="32"/>
      <c r="I3010" s="32"/>
      <c r="J3010" s="32"/>
      <c r="K3010" s="4"/>
      <c r="L3010" s="51"/>
      <c r="M3010" s="51"/>
      <c r="N3010" s="51"/>
      <c r="O3010" s="51"/>
      <c r="P3010" s="51"/>
      <c r="Q3010" s="4"/>
      <c r="AN3010" s="63" t="s">
        <v>6241</v>
      </c>
      <c r="AZ3010" s="37" t="str">
        <f>IFERROR(IF(COUNTA(H3010,I3010,J3010)=3,DATE(J3010,MATCH(I3010,{"Jan";"Feb";"Mar";"Apr";"May";"Jun";"Jul";"Aug";"Sep";"Oct";"Nov";"Dec"},0),H3010),""),"")</f>
        <v/>
      </c>
    </row>
    <row r="3011" spans="1:79" x14ac:dyDescent="0.25">
      <c r="A3011" s="51"/>
      <c r="B3011" s="23" t="s">
        <v>3059</v>
      </c>
      <c r="C3011" s="23" t="s">
        <v>3060</v>
      </c>
      <c r="D3011" s="23"/>
      <c r="E3011" s="26"/>
      <c r="F3011" s="23" t="s">
        <v>3061</v>
      </c>
      <c r="G3011" s="26"/>
      <c r="H3011" s="23" t="s">
        <v>3062</v>
      </c>
      <c r="I3011" s="23" t="s">
        <v>3063</v>
      </c>
      <c r="J3011" s="23" t="s">
        <v>3064</v>
      </c>
      <c r="K3011" s="4"/>
      <c r="L3011" s="51"/>
      <c r="M3011" s="51"/>
      <c r="N3011" s="51"/>
      <c r="O3011" s="51"/>
      <c r="P3011" s="51"/>
      <c r="Q3011" s="4"/>
      <c r="AN3011" s="63" t="s">
        <v>6242</v>
      </c>
      <c r="AZ3011" s="37" t="str">
        <f>IFERROR(IF(COUNTA(H3011,I3011,J3011)=3,DATE(J3011,MATCH(I3011,{"Jan";"Feb";"Mar";"Apr";"May";"Jun";"Jul";"Aug";"Sep";"Oct";"Nov";"Dec"},0),H3011),""),"")</f>
        <v/>
      </c>
    </row>
    <row r="3012" spans="1:79" x14ac:dyDescent="0.25">
      <c r="A3012" s="51"/>
      <c r="B3012" s="90" t="str">
        <f ca="1">BA3012&amp;BB3012&amp;BC3012&amp;BD3012&amp;BE3012&amp;BF3012&amp;BG3012&amp;BH3012&amp;BI3012&amp;BJ3012&amp;BK3012&amp;BL3012&amp;BM3012</f>
        <v/>
      </c>
      <c r="C3012" s="91"/>
      <c r="D3012" s="91"/>
      <c r="E3012" s="91"/>
      <c r="F3012" s="91"/>
      <c r="G3012" s="91"/>
      <c r="H3012" s="91"/>
      <c r="I3012" s="91"/>
      <c r="J3012" s="91"/>
      <c r="K3012" s="91"/>
      <c r="L3012" s="91"/>
      <c r="M3012" s="91"/>
      <c r="N3012" s="91"/>
      <c r="O3012" s="91"/>
      <c r="P3012" s="91"/>
      <c r="Q3012" s="4"/>
      <c r="AN3012" s="63" t="s">
        <v>6243</v>
      </c>
      <c r="AZ3012" s="37" t="str">
        <f>IFERROR(IF(COUNTA(H3012,I3012,J3012)=3,DATE(J3012,MATCH(I3012,{"Jan";"Feb";"Mar";"Apr";"May";"Jun";"Jul";"Aug";"Sep";"Oct";"Nov";"Dec"},0),H3012),""),"")</f>
        <v/>
      </c>
      <c r="BA3012" s="37" t="str">
        <f>IF(AND(C2889="",H3010="",C3010&lt;&gt;""),"Please enter a complete visit or assessment date.  ","")</f>
        <v/>
      </c>
      <c r="BB3012" s="37" t="str">
        <f>IF(C3010="","",IF(AND(COUNTA(C2889,D2889,E2889)&gt;1,COUNTA(C2889,D2889,E2889)&lt;3),"Please enter a complete visit date.  ",IF(COUNTA(C2889,D2889,E2889)=0,"",IF(COUNTIF(AN$2:AN$7306,C2889&amp;D2889&amp;E2889)&gt;0,"","Enter a valid visit date.  "))))</f>
        <v/>
      </c>
      <c r="BC3012" s="37" t="str">
        <f>IF(AND(COUNTA(H3010,I3010,J3010)&gt;1,COUNTA(H3010,I3010,J3010)&lt;3),"Please enter a complete assessment date.  ",IF(COUNTA(H3010,I3010,J3010)=0,"",IF(COUNTIF(AN$2:AN$7306,H3010&amp;I3010&amp;J3010)&gt;0,"","Enter a valid assessment date.  ")))</f>
        <v/>
      </c>
      <c r="BD3012" s="37" t="str">
        <f t="shared" ref="BD3012" si="1463">IF(AND(C3010="",H3010&amp;I3010&amp;H3010&amp;J3010&lt;&gt;""),"Information on this lesion exists, but no evaluation result is entered.  ","")</f>
        <v/>
      </c>
      <c r="BE3012" s="37" t="str">
        <f ca="1">IF(C3010="","",IF(AZ2889="","",IF(AZ2889&gt;NOW(),"Visit date is in the future.  ","")))</f>
        <v/>
      </c>
      <c r="BF3012" s="37" t="str">
        <f t="shared" ref="BF3012" ca="1" si="1464">IF(AZ3010&lt;&gt;"",IF(AZ3010&gt;NOW(),"Assessment date is in the future.  ",""),"")</f>
        <v/>
      </c>
      <c r="BG3012" s="37" t="str">
        <f t="shared" ref="BG3012" si="1465">IF(AND(C3010&lt;&gt;"",F3010&lt;&gt;""),"The result cannot be provided if indicated as Not Done.  ","")</f>
        <v/>
      </c>
      <c r="BH3012" s="37" t="str">
        <f>IF(AZ2889="","",IF(AZ2889&lt;=AZ2883,"Visit date is not after visit or assessment dates in the prior visit.  ",""))</f>
        <v/>
      </c>
      <c r="BI3012" s="37" t="str">
        <f>IF(AZ3010&lt;&gt;"",IF(AZ3010&lt;=AZ2883,"Assessment date is not after visit or assessment dates in the prior visit.  ",""),"")</f>
        <v/>
      </c>
      <c r="BJ3012" s="37" t="str">
        <f>IF(AND(C2886="",OR(C3010&lt;&gt;"",F3010&lt;&gt;"")),"The Visit ID is missing.  ","")</f>
        <v/>
      </c>
      <c r="BK3012" s="37" t="str">
        <f>IF(AND(OR(C3010&lt;&gt;"",F3010&lt;&gt;""),C$136=""),"No V0 lesion information exists for this same lesion (if you are adding a NEW lesion, go to New Lesion section).  ","")</f>
        <v/>
      </c>
      <c r="BM3012" s="37" t="str">
        <f>IF(AND(C3010&lt;&gt;"",COUNTIF(AJ$2:AJ$21,C2886)&gt;1),"Visit ID already used.  ","")</f>
        <v/>
      </c>
      <c r="CA3012" s="37" t="str">
        <f ca="1">IF(BA3012&amp;BB3012&amp;BC3012&amp;BD3012&amp;BE3012&amp;BF3012&amp;BG3012&amp;BH3012&amp;BI3012&amp;BJ3012&amp;BK3012&amp;BL3012&amp;BM3012&amp;BN3012&amp;BO3012&amp;BP3012&amp;BQ3012&amp;BR3012&amp;BS3012&amp;BT3012&amp;BU3012&amp;BV2912&amp;BW3012&amp;BX3012&amp;BY3012&amp;BZ3012&lt;&gt;"","V19Issue","V19Clean")</f>
        <v>V19Clean</v>
      </c>
    </row>
    <row r="3013" spans="1:79" x14ac:dyDescent="0.25">
      <c r="A3013" s="51"/>
      <c r="B3013" s="91"/>
      <c r="C3013" s="91"/>
      <c r="D3013" s="91"/>
      <c r="E3013" s="91"/>
      <c r="F3013" s="91"/>
      <c r="G3013" s="91"/>
      <c r="H3013" s="91"/>
      <c r="I3013" s="91"/>
      <c r="J3013" s="91"/>
      <c r="K3013" s="91"/>
      <c r="L3013" s="91"/>
      <c r="M3013" s="91"/>
      <c r="N3013" s="91"/>
      <c r="O3013" s="91"/>
      <c r="P3013" s="91"/>
      <c r="Q3013" s="4"/>
      <c r="AN3013" s="63" t="s">
        <v>6244</v>
      </c>
      <c r="AZ3013" s="37" t="str">
        <f>IFERROR(IF(COUNTA(H3013,I3013,J3013)=3,DATE(J3013,MATCH(I3013,{"Jan";"Feb";"Mar";"Apr";"May";"Jun";"Jul";"Aug";"Sep";"Oct";"Nov";"Dec"},0),H3013),""),"")</f>
        <v/>
      </c>
    </row>
    <row r="3014" spans="1:79" x14ac:dyDescent="0.25">
      <c r="A3014" s="51"/>
      <c r="B3014" s="51"/>
      <c r="C3014" s="51"/>
      <c r="D3014" s="51"/>
      <c r="E3014" s="51"/>
      <c r="F3014" s="51"/>
      <c r="G3014" s="51"/>
      <c r="H3014" s="19"/>
      <c r="I3014" s="4"/>
      <c r="J3014" s="4"/>
      <c r="K3014" s="4"/>
      <c r="L3014" s="51"/>
      <c r="M3014" s="51"/>
      <c r="N3014" s="51"/>
      <c r="O3014" s="51"/>
      <c r="P3014" s="51"/>
      <c r="Q3014" s="4"/>
      <c r="AN3014" s="63" t="s">
        <v>6245</v>
      </c>
      <c r="AZ3014" s="37" t="str">
        <f>IFERROR(IF(COUNTA(H3014,I3014,J3014)=3,DATE(J3014,MATCH(I3014,{"Jan";"Feb";"Mar";"Apr";"May";"Jun";"Jul";"Aug";"Sep";"Oct";"Nov";"Dec"},0),H3014),""),"")</f>
        <v/>
      </c>
    </row>
    <row r="3015" spans="1:79" x14ac:dyDescent="0.25">
      <c r="A3015" s="51"/>
      <c r="B3015" s="51"/>
      <c r="C3015" s="51"/>
      <c r="D3015" s="51"/>
      <c r="E3015" s="51"/>
      <c r="F3015" s="51"/>
      <c r="G3015" s="51"/>
      <c r="H3015" s="19" t="s">
        <v>92</v>
      </c>
      <c r="I3015" s="4"/>
      <c r="J3015" s="4"/>
      <c r="K3015" s="4"/>
      <c r="L3015" s="51"/>
      <c r="M3015" s="51"/>
      <c r="N3015" s="51"/>
      <c r="O3015" s="51"/>
      <c r="P3015" s="51"/>
      <c r="Q3015" s="4"/>
      <c r="AN3015" s="63" t="s">
        <v>6246</v>
      </c>
      <c r="AZ3015" s="37" t="str">
        <f>IFERROR(IF(COUNTA(H3015,I3015,J3015)=3,DATE(J3015,MATCH(I3015,{"Jan";"Feb";"Mar";"Apr";"May";"Jun";"Jul";"Aug";"Sep";"Oct";"Nov";"Dec"},0),H3015),""),"")</f>
        <v/>
      </c>
    </row>
    <row r="3016" spans="1:79" x14ac:dyDescent="0.25">
      <c r="A3016" s="51"/>
      <c r="B3016" s="4"/>
      <c r="C3016" s="25" t="s">
        <v>186</v>
      </c>
      <c r="D3016" s="25"/>
      <c r="E3016" s="25"/>
      <c r="F3016" s="25" t="s">
        <v>315</v>
      </c>
      <c r="G3016" s="4"/>
      <c r="H3016" s="25" t="s">
        <v>47</v>
      </c>
      <c r="I3016" s="25" t="s">
        <v>48</v>
      </c>
      <c r="J3016" s="25" t="s">
        <v>49</v>
      </c>
      <c r="K3016" s="4"/>
      <c r="L3016" s="51"/>
      <c r="M3016" s="51"/>
      <c r="N3016" s="51"/>
      <c r="O3016" s="4"/>
      <c r="P3016" s="4"/>
      <c r="Q3016" s="4"/>
      <c r="AN3016" s="63" t="s">
        <v>6247</v>
      </c>
      <c r="AZ3016" s="37" t="str">
        <f>IFERROR(IF(COUNTA(H3016,I3016,J3016)=3,DATE(J3016,MATCH(I3016,{"Jan";"Feb";"Mar";"Apr";"May";"Jun";"Jul";"Aug";"Sep";"Oct";"Nov";"Dec"},0),H3016),""),"")</f>
        <v/>
      </c>
    </row>
    <row r="3017" spans="1:79" x14ac:dyDescent="0.25">
      <c r="A3017" s="51"/>
      <c r="B3017" s="34" t="str">
        <f xml:space="preserve"> C2886&amp;" Non-Target Lesion (NT10)"</f>
        <v>V19 Non-Target Lesion (NT10)</v>
      </c>
      <c r="C3017" s="74"/>
      <c r="D3017" s="75"/>
      <c r="E3017" s="4"/>
      <c r="F3017" s="17"/>
      <c r="G3017" s="4"/>
      <c r="H3017" s="32"/>
      <c r="I3017" s="32"/>
      <c r="J3017" s="32"/>
      <c r="K3017" s="4"/>
      <c r="L3017" s="51"/>
      <c r="M3017" s="51"/>
      <c r="N3017" s="51"/>
      <c r="O3017" s="4"/>
      <c r="P3017" s="4"/>
      <c r="Q3017" s="4"/>
      <c r="AN3017" s="63" t="s">
        <v>6248</v>
      </c>
      <c r="AZ3017" s="37" t="str">
        <f>IFERROR(IF(COUNTA(H3017,I3017,J3017)=3,DATE(J3017,MATCH(I3017,{"Jan";"Feb";"Mar";"Apr";"May";"Jun";"Jul";"Aug";"Sep";"Oct";"Nov";"Dec"},0),H3017),""),"")</f>
        <v/>
      </c>
    </row>
    <row r="3018" spans="1:79" x14ac:dyDescent="0.25">
      <c r="A3018" s="51"/>
      <c r="B3018" s="23" t="s">
        <v>3065</v>
      </c>
      <c r="C3018" s="23" t="s">
        <v>3066</v>
      </c>
      <c r="D3018" s="23"/>
      <c r="E3018" s="26"/>
      <c r="F3018" s="23" t="s">
        <v>3067</v>
      </c>
      <c r="G3018" s="26"/>
      <c r="H3018" s="23" t="s">
        <v>3068</v>
      </c>
      <c r="I3018" s="23" t="s">
        <v>3069</v>
      </c>
      <c r="J3018" s="23" t="s">
        <v>3070</v>
      </c>
      <c r="K3018" s="4"/>
      <c r="L3018" s="51"/>
      <c r="M3018" s="51"/>
      <c r="N3018" s="51"/>
      <c r="O3018" s="4"/>
      <c r="P3018" s="4"/>
      <c r="Q3018" s="4"/>
      <c r="AN3018" s="63" t="s">
        <v>6249</v>
      </c>
      <c r="AZ3018" s="37" t="str">
        <f>IFERROR(IF(COUNTA(H3018,I3018,J3018)=3,DATE(J3018,MATCH(I3018,{"Jan";"Feb";"Mar";"Apr";"May";"Jun";"Jul";"Aug";"Sep";"Oct";"Nov";"Dec"},0),H3018),""),"")</f>
        <v/>
      </c>
    </row>
    <row r="3019" spans="1:79" x14ac:dyDescent="0.25">
      <c r="A3019" s="51"/>
      <c r="B3019" s="90" t="str">
        <f ca="1">BA3019&amp;BB3019&amp;BC3019&amp;BD3019&amp;BE3019&amp;BF3019&amp;BG3019&amp;BH3019&amp;BI3019&amp;BJ3019&amp;BK3019&amp;BL3019&amp;BM3019</f>
        <v/>
      </c>
      <c r="C3019" s="91"/>
      <c r="D3019" s="91"/>
      <c r="E3019" s="91"/>
      <c r="F3019" s="91"/>
      <c r="G3019" s="91"/>
      <c r="H3019" s="91"/>
      <c r="I3019" s="91"/>
      <c r="J3019" s="91"/>
      <c r="K3019" s="91"/>
      <c r="L3019" s="91"/>
      <c r="M3019" s="91"/>
      <c r="N3019" s="91"/>
      <c r="O3019" s="91"/>
      <c r="P3019" s="91"/>
      <c r="Q3019" s="4"/>
      <c r="AN3019" s="63" t="s">
        <v>6250</v>
      </c>
      <c r="AZ3019" s="37" t="str">
        <f>IFERROR(IF(COUNTA(H3019,I3019,J3019)=3,DATE(J3019,MATCH(I3019,{"Jan";"Feb";"Mar";"Apr";"May";"Jun";"Jul";"Aug";"Sep";"Oct";"Nov";"Dec"},0),H3019),""),"")</f>
        <v/>
      </c>
      <c r="BA3019" s="37" t="str">
        <f>IF(AND(C2889="",H3017="",C3017&lt;&gt;""),"Please enter a complete visit or assessment date.  ","")</f>
        <v/>
      </c>
      <c r="BB3019" s="37" t="str">
        <f>IF(C3017="","",IF(AND(COUNTA(C2889,D2889,E2889)&gt;1,COUNTA(C2889,D2889,E2889)&lt;3),"Please enter a complete visit date.  ",IF(COUNTA(C2889,D2889,E2889)=0,"",IF(COUNTIF(AN$2:AN$7306,C2889&amp;D2889&amp;E2889)&gt;0,"","Enter a valid visit date.  "))))</f>
        <v/>
      </c>
      <c r="BC3019" s="37" t="str">
        <f>IF(AND(COUNTA(H3017,I3017,J3017)&gt;1,COUNTA(H3017,I3017,J3017)&lt;3),"Please enter a complete assessment date.  ",IF(COUNTA(H3017,I3017,J3017)=0,"",IF(COUNTIF(AN$2:AN$7306,H3017&amp;I3017&amp;J3017)&gt;0,"","Enter a valid assessment date.  ")))</f>
        <v/>
      </c>
      <c r="BD3019" s="37" t="str">
        <f t="shared" ref="BD3019" si="1466">IF(AND(C3017="",H3017&amp;I3017&amp;H3017&amp;J3017&lt;&gt;""),"Information on this lesion exists, but no evaluation result is entered.  ","")</f>
        <v/>
      </c>
      <c r="BE3019" s="37" t="str">
        <f ca="1">IF(C3017="","",IF(AZ2889="","",IF(AZ2889&gt;NOW(),"Visit date is in the future.  ","")))</f>
        <v/>
      </c>
      <c r="BF3019" s="37" t="str">
        <f t="shared" ref="BF3019" ca="1" si="1467">IF(AZ3017&lt;&gt;"",IF(AZ3017&gt;NOW(),"Assessment date is in the future.  ",""),"")</f>
        <v/>
      </c>
      <c r="BG3019" s="37" t="str">
        <f t="shared" ref="BG3019" si="1468">IF(AND(C3017&lt;&gt;"",F3017&lt;&gt;""),"The result cannot be provided if indicated as Not Done.  ","")</f>
        <v/>
      </c>
      <c r="BH3019" s="37" t="str">
        <f>IF(AZ2889="","",IF(AZ2889&lt;=AZ2883,"Visit date is not after visit or assessment dates in the prior visit.  ",""))</f>
        <v/>
      </c>
      <c r="BI3019" s="37" t="str">
        <f>IF(AZ3017&lt;&gt;"",IF(AZ3017&lt;=AZ2883,"Assessment date is not after visit or assessment dates in the prior visit.  ",""),"")</f>
        <v/>
      </c>
      <c r="BJ3019" s="37" t="str">
        <f>IF(AND(C2886="",OR(C3017&lt;&gt;"",F3017&lt;&gt;"")),"The Visit ID is missing.  ","")</f>
        <v/>
      </c>
      <c r="BK3019" s="37" t="str">
        <f>IF(AND(OR(C3017&lt;&gt;"",F3017&lt;&gt;""),C$143=""),"No V0 lesion information exists for this same lesion (if you are adding a NEW lesion, go to New Lesion section).  ","")</f>
        <v/>
      </c>
      <c r="BM3019" s="37" t="str">
        <f>IF(AND(C3017&lt;&gt;"",COUNTIF(AJ$2:AJ$21,C2886)&gt;1),"Visit ID already used.  ","")</f>
        <v/>
      </c>
      <c r="CA3019" s="37" t="str">
        <f ca="1">IF(BA3019&amp;BB3019&amp;BC3019&amp;BD3019&amp;BE3019&amp;BF3019&amp;BG3019&amp;BH3019&amp;BI3019&amp;BJ3019&amp;BK3019&amp;BL3019&amp;BM3019&amp;BN3019&amp;BO3019&amp;BP3019&amp;BQ3019&amp;BR3019&amp;BS3019&amp;BT3019&amp;BU3019&amp;BV2919&amp;BW3019&amp;BX3019&amp;BY3019&amp;BZ3019&lt;&gt;"","V19Issue","V19Clean")</f>
        <v>V19Clean</v>
      </c>
    </row>
    <row r="3020" spans="1:79" x14ac:dyDescent="0.25">
      <c r="A3020" s="51"/>
      <c r="B3020" s="91"/>
      <c r="C3020" s="91"/>
      <c r="D3020" s="91"/>
      <c r="E3020" s="91"/>
      <c r="F3020" s="91"/>
      <c r="G3020" s="91"/>
      <c r="H3020" s="91"/>
      <c r="I3020" s="91"/>
      <c r="J3020" s="91"/>
      <c r="K3020" s="91"/>
      <c r="L3020" s="91"/>
      <c r="M3020" s="91"/>
      <c r="N3020" s="91"/>
      <c r="O3020" s="91"/>
      <c r="P3020" s="91"/>
      <c r="Q3020" s="4"/>
      <c r="AN3020" s="63" t="s">
        <v>6251</v>
      </c>
      <c r="AZ3020" s="37" t="str">
        <f>IFERROR(IF(COUNTA(H3020,I3020,J3020)=3,DATE(J3020,MATCH(I3020,{"Jan";"Feb";"Mar";"Apr";"May";"Jun";"Jul";"Aug";"Sep";"Oct";"Nov";"Dec"},0),H3020),""),"")</f>
        <v/>
      </c>
    </row>
    <row r="3021" spans="1:79" x14ac:dyDescent="0.25">
      <c r="A3021" s="51"/>
      <c r="B3021" s="51"/>
      <c r="C3021" s="29"/>
      <c r="D3021" s="29"/>
      <c r="E3021" s="29"/>
      <c r="F3021" s="29"/>
      <c r="G3021" s="29"/>
      <c r="H3021" s="29"/>
      <c r="I3021" s="29"/>
      <c r="J3021" s="51"/>
      <c r="K3021" s="51"/>
      <c r="L3021" s="51"/>
      <c r="M3021" s="51"/>
      <c r="N3021" s="51"/>
      <c r="O3021" s="51"/>
      <c r="P3021" s="51"/>
      <c r="Q3021" s="4"/>
      <c r="AN3021" s="63" t="s">
        <v>6252</v>
      </c>
      <c r="AZ3021" s="37" t="str">
        <f>IFERROR(IF(COUNTA(H3021,I3021,J3021)=3,DATE(J3021,MATCH(I3021,{"Jan";"Feb";"Mar";"Apr";"May";"Jun";"Jul";"Aug";"Sep";"Oct";"Nov";"Dec"},0),H3021),""),"")</f>
        <v/>
      </c>
    </row>
    <row r="3022" spans="1:79" ht="29.25" customHeight="1" x14ac:dyDescent="0.35">
      <c r="A3022" s="51"/>
      <c r="B3022" s="92" t="s">
        <v>10538</v>
      </c>
      <c r="C3022" s="93"/>
      <c r="D3022" s="93"/>
      <c r="E3022" s="93"/>
      <c r="F3022" s="93"/>
      <c r="G3022" s="93"/>
      <c r="H3022" s="93"/>
      <c r="I3022" s="51"/>
      <c r="J3022" s="51"/>
      <c r="K3022" s="51"/>
      <c r="L3022" s="51"/>
      <c r="M3022" s="51"/>
      <c r="N3022" s="51"/>
      <c r="O3022" s="51"/>
      <c r="P3022" s="51"/>
      <c r="Q3022" s="4"/>
      <c r="AN3022" s="63" t="s">
        <v>6253</v>
      </c>
      <c r="AZ3022" s="37" t="str">
        <f>IFERROR(IF(COUNTA(H3022,I3022,J3022)=3,DATE(J3022,MATCH(I3022,{"Jan";"Feb";"Mar";"Apr";"May";"Jun";"Jul";"Aug";"Sep";"Oct";"Nov";"Dec"},0),H3022),""),"")</f>
        <v/>
      </c>
    </row>
    <row r="3023" spans="1:79" ht="12" customHeight="1" x14ac:dyDescent="0.25">
      <c r="A3023" s="51"/>
      <c r="B3023" s="51"/>
      <c r="C3023" s="29"/>
      <c r="D3023" s="29"/>
      <c r="E3023" s="29"/>
      <c r="F3023" s="29"/>
      <c r="G3023" s="29"/>
      <c r="H3023" s="29"/>
      <c r="I3023" s="29"/>
      <c r="J3023" s="51"/>
      <c r="K3023" s="51"/>
      <c r="L3023" s="51"/>
      <c r="M3023" s="51"/>
      <c r="N3023" s="51"/>
      <c r="O3023" s="51"/>
      <c r="P3023" s="51"/>
      <c r="Q3023" s="4"/>
      <c r="AN3023" s="63" t="s">
        <v>6254</v>
      </c>
      <c r="AZ3023" s="37" t="str">
        <f>IFERROR(IF(COUNTA(H3023,I3023,J3023)=3,DATE(J3023,MATCH(I3023,{"Jan";"Feb";"Mar";"Apr";"May";"Jun";"Jul";"Aug";"Sep";"Oct";"Nov";"Dec"},0),H3023),""),"")</f>
        <v/>
      </c>
    </row>
    <row r="3024" spans="1:79" x14ac:dyDescent="0.25">
      <c r="A3024" s="51"/>
      <c r="B3024" s="52"/>
      <c r="C3024" s="51"/>
      <c r="D3024" s="51"/>
      <c r="E3024" s="51"/>
      <c r="F3024" s="51"/>
      <c r="G3024" s="51"/>
      <c r="H3024" s="19" t="s">
        <v>92</v>
      </c>
      <c r="I3024" s="4"/>
      <c r="J3024" s="4"/>
      <c r="K3024" s="51"/>
      <c r="L3024" s="51"/>
      <c r="M3024" s="51"/>
      <c r="N3024" s="51"/>
      <c r="O3024" s="51"/>
      <c r="P3024" s="51"/>
      <c r="Q3024" s="4"/>
      <c r="AN3024" s="63" t="s">
        <v>6255</v>
      </c>
      <c r="AZ3024" s="37" t="str">
        <f>IFERROR(IF(COUNTA(H3024,I3024,J3024)=3,DATE(J3024,MATCH(I3024,{"Jan";"Feb";"Mar";"Apr";"May";"Jun";"Jul";"Aug";"Sep";"Oct";"Nov";"Dec"},0),H3024),""),"")</f>
        <v/>
      </c>
    </row>
    <row r="3025" spans="1:80" ht="16.5" thickBot="1" x14ac:dyDescent="0.3">
      <c r="A3025" s="51"/>
      <c r="B3025" s="80" t="str">
        <f>C2886&amp;" TARGET TIMEPOINT RESPONSE:"</f>
        <v>V19 TARGET TIMEPOINT RESPONSE:</v>
      </c>
      <c r="C3025" s="81"/>
      <c r="D3025" s="51"/>
      <c r="E3025" s="51"/>
      <c r="F3025" s="25"/>
      <c r="G3025" s="4"/>
      <c r="H3025" s="25" t="s">
        <v>47</v>
      </c>
      <c r="I3025" s="25" t="s">
        <v>48</v>
      </c>
      <c r="J3025" s="25" t="s">
        <v>49</v>
      </c>
      <c r="K3025" s="51"/>
      <c r="L3025" s="51"/>
      <c r="M3025" s="51"/>
      <c r="N3025" s="51"/>
      <c r="O3025" s="51"/>
      <c r="P3025" s="51"/>
      <c r="Q3025" s="51"/>
      <c r="R3025" s="67"/>
      <c r="S3025" s="67"/>
      <c r="T3025" s="67"/>
      <c r="U3025" s="67"/>
      <c r="V3025" s="67"/>
      <c r="W3025" s="67"/>
      <c r="X3025" s="67"/>
      <c r="Y3025" s="67"/>
      <c r="Z3025" s="67"/>
      <c r="AA3025" s="67"/>
      <c r="AB3025" s="67"/>
      <c r="AC3025" s="67"/>
      <c r="AD3025" s="67"/>
      <c r="AE3025" s="67"/>
      <c r="AF3025" s="67"/>
      <c r="AG3025" s="67"/>
      <c r="AH3025" s="67"/>
      <c r="AI3025" s="67"/>
      <c r="AK3025" s="67"/>
      <c r="AL3025" s="67"/>
      <c r="AM3025" s="67"/>
      <c r="AN3025" s="63" t="s">
        <v>6256</v>
      </c>
      <c r="AO3025" s="67"/>
      <c r="AP3025" s="67"/>
      <c r="AQ3025" s="67"/>
      <c r="AR3025" s="67"/>
      <c r="AS3025" s="67"/>
      <c r="AT3025" s="67"/>
      <c r="AU3025" s="67"/>
      <c r="AV3025" s="67"/>
      <c r="AW3025" s="67"/>
      <c r="AX3025" s="67"/>
      <c r="AY3025" s="67"/>
      <c r="AZ3025" s="37" t="str">
        <f>IFERROR(IF(COUNTA(H3025,I3025,J3025)=3,DATE(J3025,MATCH(I3025,{"Jan";"Feb";"Mar";"Apr";"May";"Jun";"Jul";"Aug";"Sep";"Oct";"Nov";"Dec"},0),H3025),""),"")</f>
        <v/>
      </c>
      <c r="BA3025" s="67"/>
      <c r="BB3025" s="67"/>
    </row>
    <row r="3026" spans="1:80" ht="15.75" thickBot="1" x14ac:dyDescent="0.3">
      <c r="A3026" s="51"/>
      <c r="B3026" s="70"/>
      <c r="C3026" s="82"/>
      <c r="D3026" s="51"/>
      <c r="E3026" s="51"/>
      <c r="F3026" s="25"/>
      <c r="G3026" s="4"/>
      <c r="H3026" s="32"/>
      <c r="I3026" s="32"/>
      <c r="J3026" s="32"/>
      <c r="K3026" s="51"/>
      <c r="L3026" s="83" t="str">
        <f ca="1">BA3026&amp;BB3026&amp;BC3026&amp;BD3026&amp;BE3026&amp;BF3026&amp;BG3026&amp;BH3026&amp;BI3026&amp;BJ3026&amp;BK3026</f>
        <v/>
      </c>
      <c r="M3026" s="84"/>
      <c r="N3026" s="84"/>
      <c r="O3026" s="84"/>
      <c r="P3026" s="84"/>
      <c r="Q3026" s="51"/>
      <c r="R3026" s="67"/>
      <c r="S3026" s="67"/>
      <c r="T3026" s="67"/>
      <c r="U3026" s="67"/>
      <c r="V3026" s="67"/>
      <c r="W3026" s="67"/>
      <c r="X3026" s="67"/>
      <c r="Y3026" s="67"/>
      <c r="Z3026" s="67"/>
      <c r="AA3026" s="67"/>
      <c r="AB3026" s="67"/>
      <c r="AC3026" s="67"/>
      <c r="AD3026" s="67"/>
      <c r="AE3026" s="67"/>
      <c r="AF3026" s="67"/>
      <c r="AG3026" s="67"/>
      <c r="AH3026" s="67"/>
      <c r="AI3026" s="67"/>
      <c r="AK3026" s="67"/>
      <c r="AL3026" s="67"/>
      <c r="AM3026" s="67"/>
      <c r="AN3026" s="63" t="s">
        <v>6257</v>
      </c>
      <c r="AO3026" s="67"/>
      <c r="AP3026" s="67"/>
      <c r="AQ3026" s="67"/>
      <c r="AR3026" s="67"/>
      <c r="AS3026" s="67"/>
      <c r="AT3026" s="67"/>
      <c r="AU3026" s="67"/>
      <c r="AV3026" s="67"/>
      <c r="AW3026" s="67"/>
      <c r="AX3026" s="67"/>
      <c r="AY3026" s="67"/>
      <c r="AZ3026" s="37" t="str">
        <f>IFERROR(IF(COUNTA(H3026,I3026,J3026)=3,DATE(J3026,MATCH(I3026,{"Jan";"Feb";"Mar";"Apr";"May";"Jun";"Jul";"Aug";"Sep";"Oct";"Nov";"Dec"},0),H3026),""),"")</f>
        <v/>
      </c>
      <c r="BA3026" s="37" t="str">
        <f>IF(AND(C2889="",H3026="",B3026&lt;&gt;""),"Please enter a complete visit or assessment date.  ","")</f>
        <v/>
      </c>
      <c r="BB3026" s="37" t="str">
        <f>IF(B3026="","",IF(AND(COUNTA(C2889,D2889,E2889)&gt;1,COUNTA(C2889,D2889,E2889)&lt;3),"Please enter a complete visit date.  ",IF(COUNTA(C2889,D2889,E2889)=0,"",IF(COUNTIF(AN$2:AN$7306,C2889&amp;D2889&amp;E2889)&gt;0,"","Enter a valid visit date.  "))))</f>
        <v/>
      </c>
      <c r="BC3026" s="37" t="str">
        <f>IF(AND(COUNTA(H3026,I3026,J3026)&gt;1,COUNTA(H3026,I3026,J3026)&lt;3),"Please enter a complete assessment date.  ",IF(COUNTA(H3026,I3026,J3026)=0,"",IF(COUNTIF(AN$2:AN$7306,H3026&amp;I3026&amp;J3026)&gt;0,"","Enter a valid assessment date.  ")))</f>
        <v/>
      </c>
      <c r="BD3026" s="37" t="str">
        <f>IF(AND(B3026="",H3026&amp;I3026&amp;J3026&lt;&gt;""),"Assessment date entered, but no response is entered.  ","")</f>
        <v/>
      </c>
      <c r="BE3026" s="37" t="str">
        <f ca="1">IF(B3026="","",IF(AZ2889="","",IF(AZ2889&gt;NOW(),"Visit date is in the future.  ","")))</f>
        <v/>
      </c>
      <c r="BF3026" s="37" t="str">
        <f ca="1">IF(AZ3026&lt;&gt;"",IF(AZ3026&gt;NOW(),"Assessment date is in the future.  ",""),"")</f>
        <v/>
      </c>
      <c r="BG3026" s="37" t="str">
        <f>IF(AND(B3026&lt;&gt;"",F3026&lt;&gt;""),"The response cannot be provided if indicated as Not Done.  ","")</f>
        <v/>
      </c>
      <c r="BH3026" s="37" t="str">
        <f>IF(AZ2889="","",IF(AZ2889&lt;=AZ2883,"Visit date is not after visit or assessment dates in the prior visit.  ",""))</f>
        <v/>
      </c>
      <c r="BI3026" s="37" t="str">
        <f>IF(AZ3026&lt;&gt;"",IF(AZ3026&lt;=AZ2883,"Assessment date is not after visit or assessment dates in the prior visit.  ",""),"")</f>
        <v/>
      </c>
      <c r="BJ3026" s="37" t="str">
        <f>IF(AND(C2886="",B3026&lt;&gt;""),"The Visit ID is missing.  ","")</f>
        <v/>
      </c>
      <c r="CA3026" s="37" t="str">
        <f ca="1">IF(BA3026&amp;BB3026&amp;BC3026&amp;BD3026&amp;BE3026&amp;BF3026&amp;BG3026&amp;BH3026&amp;BI3026&amp;BJ3026&amp;BK3026&amp;BL3026&amp;BM3026&amp;BN3026&amp;BO3026&amp;BP3026&amp;BQ3026&amp;BR3026&amp;BS3026&amp;BT3026&amp;BU3026&amp;BV2926&amp;BW3026&amp;BX3026&amp;BY3026&amp;BZ3026&lt;&gt;"","V19Issue","V19Clean")</f>
        <v>V19Clean</v>
      </c>
    </row>
    <row r="3027" spans="1:80" x14ac:dyDescent="0.25">
      <c r="A3027" s="51"/>
      <c r="B3027" s="23" t="s">
        <v>3071</v>
      </c>
      <c r="C3027" s="51"/>
      <c r="D3027" s="51"/>
      <c r="E3027" s="51"/>
      <c r="F3027" s="25"/>
      <c r="G3027" s="26"/>
      <c r="H3027" s="23" t="s">
        <v>3072</v>
      </c>
      <c r="I3027" s="23" t="s">
        <v>3073</v>
      </c>
      <c r="J3027" s="23" t="s">
        <v>3074</v>
      </c>
      <c r="K3027" s="51"/>
      <c r="L3027" s="84"/>
      <c r="M3027" s="84"/>
      <c r="N3027" s="84"/>
      <c r="O3027" s="84"/>
      <c r="P3027" s="84"/>
      <c r="Q3027" s="51"/>
      <c r="R3027" s="67"/>
      <c r="S3027" s="67"/>
      <c r="T3027" s="67"/>
      <c r="U3027" s="67"/>
      <c r="V3027" s="67"/>
      <c r="W3027" s="67"/>
      <c r="X3027" s="67"/>
      <c r="Y3027" s="67"/>
      <c r="Z3027" s="67"/>
      <c r="AA3027" s="67"/>
      <c r="AB3027" s="67"/>
      <c r="AC3027" s="67"/>
      <c r="AD3027" s="67"/>
      <c r="AE3027" s="67"/>
      <c r="AF3027" s="67"/>
      <c r="AG3027" s="67"/>
      <c r="AH3027" s="67"/>
      <c r="AI3027" s="67"/>
      <c r="AK3027" s="67"/>
      <c r="AL3027" s="67"/>
      <c r="AM3027" s="67"/>
      <c r="AN3027" s="63" t="s">
        <v>6258</v>
      </c>
      <c r="AO3027" s="67"/>
      <c r="AP3027" s="67"/>
      <c r="AQ3027" s="67"/>
      <c r="AR3027" s="67"/>
      <c r="AS3027" s="67"/>
      <c r="AT3027" s="67"/>
      <c r="AU3027" s="67"/>
      <c r="AV3027" s="67"/>
      <c r="AW3027" s="67"/>
      <c r="AX3027" s="67"/>
      <c r="AY3027" s="67"/>
      <c r="AZ3027" s="37" t="str">
        <f>IFERROR(IF(COUNTA(H3027,I3027,J3027)=3,DATE(J3027,MATCH(I3027,{"Jan";"Feb";"Mar";"Apr";"May";"Jun";"Jul";"Aug";"Sep";"Oct";"Nov";"Dec"},0),H3027),""),"")</f>
        <v/>
      </c>
      <c r="BA3027" s="67"/>
      <c r="BB3027" s="67"/>
    </row>
    <row r="3028" spans="1:80" x14ac:dyDescent="0.25">
      <c r="A3028" s="51"/>
      <c r="B3028" s="51"/>
      <c r="C3028" s="51"/>
      <c r="D3028" s="51"/>
      <c r="E3028" s="51"/>
      <c r="F3028" s="25"/>
      <c r="G3028" s="51"/>
      <c r="H3028" s="19" t="s">
        <v>92</v>
      </c>
      <c r="I3028" s="4"/>
      <c r="J3028" s="4"/>
      <c r="K3028" s="51"/>
      <c r="L3028" s="51"/>
      <c r="M3028" s="51"/>
      <c r="N3028" s="51"/>
      <c r="O3028" s="51"/>
      <c r="P3028" s="51"/>
      <c r="Q3028" s="51"/>
      <c r="R3028" s="67"/>
      <c r="S3028" s="67"/>
      <c r="T3028" s="67"/>
      <c r="U3028" s="67"/>
      <c r="V3028" s="67"/>
      <c r="W3028" s="67"/>
      <c r="X3028" s="67"/>
      <c r="Y3028" s="67"/>
      <c r="Z3028" s="67"/>
      <c r="AA3028" s="67"/>
      <c r="AB3028" s="67"/>
      <c r="AC3028" s="67"/>
      <c r="AD3028" s="67"/>
      <c r="AE3028" s="67"/>
      <c r="AF3028" s="67"/>
      <c r="AG3028" s="67"/>
      <c r="AH3028" s="67"/>
      <c r="AI3028" s="67"/>
      <c r="AK3028" s="67"/>
      <c r="AL3028" s="67"/>
      <c r="AM3028" s="67"/>
      <c r="AN3028" s="63" t="s">
        <v>6259</v>
      </c>
      <c r="AO3028" s="67"/>
      <c r="AP3028" s="67"/>
      <c r="AQ3028" s="67"/>
      <c r="AR3028" s="67"/>
      <c r="AS3028" s="67"/>
      <c r="AT3028" s="67"/>
      <c r="AU3028" s="67"/>
      <c r="AV3028" s="67"/>
      <c r="AW3028" s="67"/>
      <c r="AX3028" s="67"/>
      <c r="AY3028" s="67"/>
      <c r="AZ3028" s="37" t="str">
        <f>IFERROR(IF(COUNTA(H3028,I3028,J3028)=3,DATE(J3028,MATCH(I3028,{"Jan";"Feb";"Mar";"Apr";"May";"Jun";"Jul";"Aug";"Sep";"Oct";"Nov";"Dec"},0),H3028),""),"")</f>
        <v/>
      </c>
      <c r="BA3028" s="67"/>
      <c r="BB3028" s="67"/>
    </row>
    <row r="3029" spans="1:80" ht="16.5" thickBot="1" x14ac:dyDescent="0.3">
      <c r="A3029" s="51"/>
      <c r="B3029" s="80" t="str">
        <f>C2886&amp;" NON-TARGET TIMEPOINT RESPONSE:"</f>
        <v>V19 NON-TARGET TIMEPOINT RESPONSE:</v>
      </c>
      <c r="C3029" s="81"/>
      <c r="D3029" s="51"/>
      <c r="E3029" s="51"/>
      <c r="F3029" s="25"/>
      <c r="G3029" s="4"/>
      <c r="H3029" s="25" t="s">
        <v>47</v>
      </c>
      <c r="I3029" s="25" t="s">
        <v>48</v>
      </c>
      <c r="J3029" s="25" t="s">
        <v>49</v>
      </c>
      <c r="K3029" s="51"/>
      <c r="L3029" s="51"/>
      <c r="M3029" s="51"/>
      <c r="N3029" s="51"/>
      <c r="O3029" s="51"/>
      <c r="P3029" s="51"/>
      <c r="Q3029" s="51"/>
      <c r="R3029" s="67"/>
      <c r="S3029" s="67"/>
      <c r="T3029" s="67"/>
      <c r="U3029" s="67"/>
      <c r="V3029" s="67"/>
      <c r="W3029" s="67"/>
      <c r="X3029" s="67"/>
      <c r="Y3029" s="67"/>
      <c r="Z3029" s="67"/>
      <c r="AA3029" s="67"/>
      <c r="AB3029" s="67"/>
      <c r="AC3029" s="67"/>
      <c r="AD3029" s="67"/>
      <c r="AE3029" s="67"/>
      <c r="AF3029" s="67"/>
      <c r="AG3029" s="67"/>
      <c r="AH3029" s="67"/>
      <c r="AI3029" s="67"/>
      <c r="AK3029" s="67"/>
      <c r="AL3029" s="67"/>
      <c r="AM3029" s="67"/>
      <c r="AN3029" s="63" t="s">
        <v>6260</v>
      </c>
      <c r="AO3029" s="67"/>
      <c r="AP3029" s="67"/>
      <c r="AQ3029" s="67"/>
      <c r="AR3029" s="67"/>
      <c r="AS3029" s="67"/>
      <c r="AT3029" s="67"/>
      <c r="AU3029" s="67"/>
      <c r="AV3029" s="67"/>
      <c r="AW3029" s="67"/>
      <c r="AX3029" s="67"/>
      <c r="AY3029" s="67"/>
      <c r="AZ3029" s="37" t="str">
        <f>IFERROR(IF(COUNTA(H3029,I3029,J3029)=3,DATE(J3029,MATCH(I3029,{"Jan";"Feb";"Mar";"Apr";"May";"Jun";"Jul";"Aug";"Sep";"Oct";"Nov";"Dec"},0),H3029),""),"")</f>
        <v/>
      </c>
      <c r="BA3029" s="67"/>
      <c r="BB3029" s="67"/>
    </row>
    <row r="3030" spans="1:80" ht="15.75" thickBot="1" x14ac:dyDescent="0.3">
      <c r="A3030" s="51"/>
      <c r="B3030" s="70"/>
      <c r="C3030" s="82"/>
      <c r="D3030" s="51"/>
      <c r="E3030" s="51"/>
      <c r="F3030" s="25"/>
      <c r="G3030" s="4"/>
      <c r="H3030" s="32"/>
      <c r="I3030" s="32"/>
      <c r="J3030" s="32"/>
      <c r="K3030" s="51"/>
      <c r="L3030" s="83" t="str">
        <f ca="1">BA3030&amp;BB3030&amp;BC3030&amp;BD3030&amp;BE3030&amp;BF3030&amp;BG3030&amp;BH3030&amp;BI3030&amp;BJ3030&amp;BK3030</f>
        <v/>
      </c>
      <c r="M3030" s="84"/>
      <c r="N3030" s="84"/>
      <c r="O3030" s="84"/>
      <c r="P3030" s="84"/>
      <c r="Q3030" s="51"/>
      <c r="R3030" s="67"/>
      <c r="S3030" s="67"/>
      <c r="T3030" s="67"/>
      <c r="U3030" s="67"/>
      <c r="V3030" s="67"/>
      <c r="W3030" s="67"/>
      <c r="X3030" s="67"/>
      <c r="Y3030" s="67"/>
      <c r="Z3030" s="67"/>
      <c r="AA3030" s="67"/>
      <c r="AB3030" s="67"/>
      <c r="AC3030" s="67"/>
      <c r="AD3030" s="67"/>
      <c r="AE3030" s="67"/>
      <c r="AF3030" s="67"/>
      <c r="AG3030" s="67"/>
      <c r="AH3030" s="67"/>
      <c r="AI3030" s="67"/>
      <c r="AK3030" s="67"/>
      <c r="AL3030" s="67"/>
      <c r="AM3030" s="67"/>
      <c r="AN3030" s="63" t="s">
        <v>6261</v>
      </c>
      <c r="AO3030" s="67"/>
      <c r="AP3030" s="67"/>
      <c r="AQ3030" s="67"/>
      <c r="AR3030" s="67"/>
      <c r="AS3030" s="67"/>
      <c r="AT3030" s="67"/>
      <c r="AU3030" s="67"/>
      <c r="AV3030" s="67"/>
      <c r="AW3030" s="67"/>
      <c r="AX3030" s="67"/>
      <c r="AY3030" s="67"/>
      <c r="AZ3030" s="37" t="str">
        <f>IFERROR(IF(COUNTA(H3030,I3030,J3030)=3,DATE(J3030,MATCH(I3030,{"Jan";"Feb";"Mar";"Apr";"May";"Jun";"Jul";"Aug";"Sep";"Oct";"Nov";"Dec"},0),H3030),""),"")</f>
        <v/>
      </c>
      <c r="BA3030" s="37" t="str">
        <f>IF(AND(C2889="",H3030="",B3030&lt;&gt;""),"Please enter a complete visit or assessment date.  ","")</f>
        <v/>
      </c>
      <c r="BB3030" s="37" t="str">
        <f>IF(B3030="","",IF(AND(COUNTA(C2889,D2889,E2889)&gt;1,COUNTA(C2889,D2889,E2889)&lt;3),"Please enter a complete visit date.  ",IF(COUNTA(C2889,D2889,E2889)=0,"",IF(COUNTIF(AN$2:AN$7306,C2889&amp;D2889&amp;E2889)&gt;0,"","Enter a valid visit date.  "))))</f>
        <v/>
      </c>
      <c r="BC3030" s="37" t="str">
        <f>IF(AND(COUNTA(H3030,I3030,J3030)&gt;1,COUNTA(H3030,I3030,J3030)&lt;3),"Please enter a complete assessment date.  ",IF(COUNTA(H3030,I3030,J3030)=0,"",IF(COUNTIF(AN$2:AN$7306,H3030&amp;I3030&amp;J3030)&gt;0,"","Enter a valid assessment date.  ")))</f>
        <v/>
      </c>
      <c r="BD3030" s="37" t="str">
        <f t="shared" ref="BD3030" si="1469">IF(AND(B3030="",H3030&amp;I3030&amp;J3030&lt;&gt;""),"Assessment date entered, but no response is entered.  ","")</f>
        <v/>
      </c>
      <c r="BE3030" s="37" t="str">
        <f ca="1">IF(B3030="","",IF(AZ2889="","",IF(AZ2889&gt;NOW(),"Visit date is in the future.  ","")))</f>
        <v/>
      </c>
      <c r="BF3030" s="37" t="str">
        <f t="shared" ref="BF3030" ca="1" si="1470">IF(AZ3030&lt;&gt;"",IF(AZ3030&gt;NOW(),"Assessment date is in the future.  ",""),"")</f>
        <v/>
      </c>
      <c r="BG3030" s="37" t="str">
        <f t="shared" ref="BG3030" si="1471">IF(AND(B3030&lt;&gt;"",F3030&lt;&gt;""),"The response cannot be provided if indicated as Not Done.  ","")</f>
        <v/>
      </c>
      <c r="BH3030" s="37" t="str">
        <f>IF(AZ2889="","",IF(AZ2889&lt;=AZ2883,"Visit date is not after visit or assessment dates in the prior visit.  ",""))</f>
        <v/>
      </c>
      <c r="BI3030" s="37" t="str">
        <f>IF(AZ3030&lt;&gt;"",IF(AZ3030&lt;=AZ2883,"Assessment date is not after visit or assessment dates in the prior visit.  ",""),"")</f>
        <v/>
      </c>
      <c r="BJ3030" s="37" t="str">
        <f>IF(AND(C2886="",B3030&lt;&gt;""),"The Visit ID is missing.  ","")</f>
        <v/>
      </c>
      <c r="CA3030" s="37" t="str">
        <f ca="1">IF(BA3030&amp;BB3030&amp;BC3030&amp;BD3030&amp;BE3030&amp;BF3030&amp;BG3030&amp;BH3030&amp;BI3030&amp;BJ3030&amp;BK3030&amp;BL3030&amp;BM3030&amp;BN3030&amp;BO3030&amp;BP3030&amp;BQ3030&amp;BR3030&amp;BS3030&amp;BT3030&amp;BU3030&amp;BV2930&amp;BW3030&amp;BX3030&amp;BY3030&amp;BZ3030&lt;&gt;"","V19Issue","V19Clean")</f>
        <v>V19Clean</v>
      </c>
    </row>
    <row r="3031" spans="1:80" x14ac:dyDescent="0.25">
      <c r="A3031" s="51"/>
      <c r="B3031" s="23" t="s">
        <v>3075</v>
      </c>
      <c r="C3031" s="51"/>
      <c r="D3031" s="51"/>
      <c r="E3031" s="51"/>
      <c r="F3031" s="25"/>
      <c r="G3031" s="26"/>
      <c r="H3031" s="23" t="s">
        <v>3076</v>
      </c>
      <c r="I3031" s="23" t="s">
        <v>3077</v>
      </c>
      <c r="J3031" s="23" t="s">
        <v>3078</v>
      </c>
      <c r="K3031" s="51"/>
      <c r="L3031" s="84"/>
      <c r="M3031" s="84"/>
      <c r="N3031" s="84"/>
      <c r="O3031" s="84"/>
      <c r="P3031" s="84"/>
      <c r="Q3031" s="51"/>
      <c r="R3031" s="67"/>
      <c r="S3031" s="67"/>
      <c r="T3031" s="67"/>
      <c r="U3031" s="67"/>
      <c r="V3031" s="67"/>
      <c r="W3031" s="67"/>
      <c r="X3031" s="67"/>
      <c r="Y3031" s="67"/>
      <c r="Z3031" s="67"/>
      <c r="AA3031" s="67"/>
      <c r="AB3031" s="67"/>
      <c r="AC3031" s="67"/>
      <c r="AD3031" s="67"/>
      <c r="AE3031" s="67"/>
      <c r="AF3031" s="67"/>
      <c r="AG3031" s="67"/>
      <c r="AH3031" s="67"/>
      <c r="AI3031" s="67"/>
      <c r="AK3031" s="67"/>
      <c r="AL3031" s="67"/>
      <c r="AM3031" s="67"/>
      <c r="AN3031" s="63" t="s">
        <v>6262</v>
      </c>
      <c r="AO3031" s="67"/>
      <c r="AP3031" s="67"/>
      <c r="AQ3031" s="67"/>
      <c r="AR3031" s="67"/>
      <c r="AS3031" s="67"/>
      <c r="AT3031" s="67"/>
      <c r="AU3031" s="67"/>
      <c r="AV3031" s="67"/>
      <c r="AW3031" s="67"/>
      <c r="AX3031" s="67"/>
      <c r="AY3031" s="67"/>
      <c r="AZ3031" s="37" t="str">
        <f>IFERROR(IF(COUNTA(H3031,I3031,J3031)=3,DATE(J3031,MATCH(I3031,{"Jan";"Feb";"Mar";"Apr";"May";"Jun";"Jul";"Aug";"Sep";"Oct";"Nov";"Dec"},0),H3031),""),"")</f>
        <v/>
      </c>
      <c r="BA3031" s="67"/>
      <c r="BB3031" s="67"/>
    </row>
    <row r="3032" spans="1:80" x14ac:dyDescent="0.25">
      <c r="A3032" s="51"/>
      <c r="B3032" s="51"/>
      <c r="C3032" s="51"/>
      <c r="D3032" s="51"/>
      <c r="E3032" s="51"/>
      <c r="F3032" s="25"/>
      <c r="G3032" s="51"/>
      <c r="H3032" s="19" t="s">
        <v>92</v>
      </c>
      <c r="I3032" s="4"/>
      <c r="J3032" s="4"/>
      <c r="K3032" s="51"/>
      <c r="L3032" s="51"/>
      <c r="M3032" s="51"/>
      <c r="N3032" s="51"/>
      <c r="O3032" s="51"/>
      <c r="P3032" s="51"/>
      <c r="Q3032" s="51"/>
      <c r="R3032" s="67"/>
      <c r="S3032" s="67"/>
      <c r="T3032" s="67"/>
      <c r="U3032" s="67"/>
      <c r="V3032" s="67"/>
      <c r="W3032" s="67"/>
      <c r="X3032" s="67"/>
      <c r="Y3032" s="67"/>
      <c r="Z3032" s="67"/>
      <c r="AA3032" s="67"/>
      <c r="AB3032" s="67"/>
      <c r="AC3032" s="67"/>
      <c r="AD3032" s="67"/>
      <c r="AE3032" s="67"/>
      <c r="AF3032" s="67"/>
      <c r="AG3032" s="67"/>
      <c r="AH3032" s="67"/>
      <c r="AI3032" s="67"/>
      <c r="AK3032" s="67"/>
      <c r="AL3032" s="67"/>
      <c r="AM3032" s="67"/>
      <c r="AN3032" s="63" t="s">
        <v>6263</v>
      </c>
      <c r="AO3032" s="67"/>
      <c r="AP3032" s="67"/>
      <c r="AQ3032" s="67"/>
      <c r="AR3032" s="67"/>
      <c r="AS3032" s="67"/>
      <c r="AT3032" s="67"/>
      <c r="AU3032" s="67"/>
      <c r="AV3032" s="67"/>
      <c r="AW3032" s="67"/>
      <c r="AX3032" s="67"/>
      <c r="AY3032" s="67"/>
      <c r="AZ3032" s="37" t="str">
        <f>IFERROR(IF(COUNTA(H3032,I3032,J3032)=3,DATE(J3032,MATCH(I3032,{"Jan";"Feb";"Mar";"Apr";"May";"Jun";"Jul";"Aug";"Sep";"Oct";"Nov";"Dec"},0),H3032),""),"")</f>
        <v/>
      </c>
      <c r="BA3032" s="67"/>
      <c r="BB3032" s="67"/>
    </row>
    <row r="3033" spans="1:80" ht="16.5" thickBot="1" x14ac:dyDescent="0.3">
      <c r="A3033" s="51"/>
      <c r="B3033" s="80" t="str">
        <f>C2886&amp;" OVERALL TIMEPOINT RESPONSE:"</f>
        <v>V19 OVERALL TIMEPOINT RESPONSE:</v>
      </c>
      <c r="C3033" s="81"/>
      <c r="D3033" s="51"/>
      <c r="E3033" s="51"/>
      <c r="F3033" s="25"/>
      <c r="G3033" s="4"/>
      <c r="H3033" s="25" t="s">
        <v>47</v>
      </c>
      <c r="I3033" s="25" t="s">
        <v>48</v>
      </c>
      <c r="J3033" s="25" t="s">
        <v>49</v>
      </c>
      <c r="K3033" s="51"/>
      <c r="L3033" s="51"/>
      <c r="M3033" s="51"/>
      <c r="N3033" s="51"/>
      <c r="O3033" s="51"/>
      <c r="P3033" s="51"/>
      <c r="Q3033" s="51"/>
      <c r="R3033" s="67"/>
      <c r="S3033" s="67"/>
      <c r="T3033" s="67"/>
      <c r="U3033" s="67"/>
      <c r="V3033" s="67"/>
      <c r="W3033" s="67"/>
      <c r="X3033" s="67"/>
      <c r="Y3033" s="67"/>
      <c r="Z3033" s="67"/>
      <c r="AA3033" s="67"/>
      <c r="AB3033" s="67"/>
      <c r="AC3033" s="67"/>
      <c r="AD3033" s="67"/>
      <c r="AE3033" s="67"/>
      <c r="AF3033" s="67"/>
      <c r="AG3033" s="67"/>
      <c r="AH3033" s="67"/>
      <c r="AI3033" s="67"/>
      <c r="AK3033" s="67"/>
      <c r="AL3033" s="67"/>
      <c r="AM3033" s="67"/>
      <c r="AN3033" s="63" t="s">
        <v>6264</v>
      </c>
      <c r="AO3033" s="67"/>
      <c r="AP3033" s="67"/>
      <c r="AQ3033" s="67"/>
      <c r="AR3033" s="67"/>
      <c r="AS3033" s="67"/>
      <c r="AT3033" s="67"/>
      <c r="AU3033" s="67"/>
      <c r="AV3033" s="67"/>
      <c r="AW3033" s="67"/>
      <c r="AX3033" s="67"/>
      <c r="AY3033" s="67"/>
      <c r="AZ3033" s="37" t="str">
        <f>IFERROR(IF(COUNTA(H3033,I3033,J3033)=3,DATE(J3033,MATCH(I3033,{"Jan";"Feb";"Mar";"Apr";"May";"Jun";"Jul";"Aug";"Sep";"Oct";"Nov";"Dec"},0),H3033),""),"")</f>
        <v/>
      </c>
      <c r="BA3033" s="67"/>
      <c r="BB3033" s="67"/>
    </row>
    <row r="3034" spans="1:80" ht="15.75" thickBot="1" x14ac:dyDescent="0.3">
      <c r="A3034" s="51"/>
      <c r="B3034" s="70"/>
      <c r="C3034" s="85"/>
      <c r="D3034" s="33"/>
      <c r="E3034" s="33"/>
      <c r="F3034" s="25"/>
      <c r="G3034" s="4"/>
      <c r="H3034" s="32"/>
      <c r="I3034" s="32"/>
      <c r="J3034" s="32"/>
      <c r="K3034" s="51"/>
      <c r="L3034" s="83" t="str">
        <f ca="1">BA3034&amp;BB3034&amp;BC3034&amp;BD3034&amp;BE3034&amp;BF3034&amp;BG3034&amp;BH3034&amp;BI3034&amp;BJ3034&amp;BK3034</f>
        <v/>
      </c>
      <c r="M3034" s="84"/>
      <c r="N3034" s="84"/>
      <c r="O3034" s="84"/>
      <c r="P3034" s="84"/>
      <c r="Q3034" s="33"/>
      <c r="R3034" s="65"/>
      <c r="S3034" s="65"/>
      <c r="T3034" s="65"/>
      <c r="U3034" s="65"/>
      <c r="V3034" s="65"/>
      <c r="W3034" s="65"/>
      <c r="X3034" s="67"/>
      <c r="Y3034" s="67"/>
      <c r="Z3034" s="67"/>
      <c r="AA3034" s="67"/>
      <c r="AB3034" s="67"/>
      <c r="AC3034" s="67"/>
      <c r="AD3034" s="67"/>
      <c r="AE3034" s="67"/>
      <c r="AF3034" s="67"/>
      <c r="AG3034" s="67"/>
      <c r="AH3034" s="67"/>
      <c r="AI3034" s="67"/>
      <c r="AK3034" s="67"/>
      <c r="AL3034" s="67"/>
      <c r="AM3034" s="67"/>
      <c r="AN3034" s="63" t="s">
        <v>6265</v>
      </c>
      <c r="AO3034" s="67"/>
      <c r="AP3034" s="67"/>
      <c r="AQ3034" s="67"/>
      <c r="AR3034" s="67"/>
      <c r="AS3034" s="67"/>
      <c r="AT3034" s="67"/>
      <c r="AU3034" s="67"/>
      <c r="AV3034" s="67"/>
      <c r="AW3034" s="67"/>
      <c r="AX3034" s="67"/>
      <c r="AY3034" s="67"/>
      <c r="AZ3034" s="37" t="str">
        <f>IFERROR(IF(COUNTA(H3034,I3034,J3034)=3,DATE(J3034,MATCH(I3034,{"Jan";"Feb";"Mar";"Apr";"May";"Jun";"Jul";"Aug";"Sep";"Oct";"Nov";"Dec"},0),H3034),""),"")</f>
        <v/>
      </c>
      <c r="BA3034" s="37" t="str">
        <f>IF(AND(C2889="",H3034="",B3034&lt;&gt;""),"Please enter a complete visit or assessment date.  ","")</f>
        <v/>
      </c>
      <c r="BB3034" s="37" t="str">
        <f>IF(B3034="","",IF(AND(COUNTA(C2889,D2889,E2889)&gt;1,COUNTA(C2889,D2889,E2889)&lt;3),"Please enter a complete visit date.  ",IF(COUNTA(C2889,D2889,E2889)=0,"",IF(COUNTIF(AN$2:AN$7306,C2889&amp;D2889&amp;E2889)&gt;0,"","Enter a valid visit date.  "))))</f>
        <v/>
      </c>
      <c r="BC3034" s="37" t="str">
        <f>IF(AND(COUNTA(H3034,I3034,J3034)&gt;1,COUNTA(H3034,I3034,J3034)&lt;3),"Please enter a complete assessment date.  ",IF(COUNTA(H3034,I3034,J3034)=0,"",IF(COUNTIF(AN$2:AN$7306,H3034&amp;I3034&amp;J3034)&gt;0,"","Enter a valid assessment date.  ")))</f>
        <v/>
      </c>
      <c r="BD3034" s="37" t="str">
        <f t="shared" ref="BD3034" si="1472">IF(AND(B3034="",H3034&amp;I3034&amp;J3034&lt;&gt;""),"Assessment date entered, but no response is entered.  ","")</f>
        <v/>
      </c>
      <c r="BE3034" s="37" t="str">
        <f ca="1">IF(B3034="","",IF(AZ2889="","",IF(AZ2889&gt;NOW(),"Visit date is in the future.  ","")))</f>
        <v/>
      </c>
      <c r="BF3034" s="37" t="str">
        <f t="shared" ref="BF3034" ca="1" si="1473">IF(AZ3034&lt;&gt;"",IF(AZ3034&gt;NOW(),"Assessment date is in the future.  ",""),"")</f>
        <v/>
      </c>
      <c r="BG3034" s="37" t="str">
        <f t="shared" ref="BG3034" si="1474">IF(AND(B3034&lt;&gt;"",F3034&lt;&gt;""),"The response cannot be provided if indicated as Not Done.  ","")</f>
        <v/>
      </c>
      <c r="BH3034" s="37" t="str">
        <f>IF(AZ2889="","",IF(AZ2889&lt;=AZ2883,"Visit date is not after visit or assessment dates in the prior visit.  ",""))</f>
        <v/>
      </c>
      <c r="BI3034" s="37" t="str">
        <f>IF(AZ3034&lt;&gt;"",IF(AZ3034&lt;=AZ2883,"Assessment date is not after visit or assessment dates in the prior visit.  ",""),"")</f>
        <v/>
      </c>
      <c r="BJ3034" s="37" t="str">
        <f>IF(AND(C2886="",B3034&lt;&gt;""),"The Visit ID is missing.  ","")</f>
        <v/>
      </c>
      <c r="CA3034" s="37" t="str">
        <f ca="1">IF(BA3034&amp;BB3034&amp;BC3034&amp;BD3034&amp;BE3034&amp;BF3034&amp;BG3034&amp;BH3034&amp;BI3034&amp;BJ3034&amp;BK3034&amp;BL3034&amp;BM3034&amp;BN3034&amp;BO3034&amp;BP3034&amp;BQ3034&amp;BR3034&amp;BS3034&amp;BT3034&amp;BU3034&amp;BV2934&amp;BW3034&amp;BX3034&amp;BY3034&amp;BZ3034&lt;&gt;"","V19Issue","V19Clean")</f>
        <v>V19Clean</v>
      </c>
    </row>
    <row r="3035" spans="1:80" x14ac:dyDescent="0.25">
      <c r="A3035" s="51"/>
      <c r="B3035" s="23" t="s">
        <v>3079</v>
      </c>
      <c r="C3035" s="51"/>
      <c r="D3035" s="33"/>
      <c r="E3035" s="33"/>
      <c r="F3035" s="25"/>
      <c r="G3035" s="26"/>
      <c r="H3035" s="23" t="s">
        <v>3080</v>
      </c>
      <c r="I3035" s="23" t="s">
        <v>3081</v>
      </c>
      <c r="J3035" s="23" t="s">
        <v>3082</v>
      </c>
      <c r="K3035" s="51"/>
      <c r="L3035" s="84"/>
      <c r="M3035" s="84"/>
      <c r="N3035" s="84"/>
      <c r="O3035" s="84"/>
      <c r="P3035" s="84"/>
      <c r="Q3035" s="33"/>
      <c r="R3035" s="65"/>
      <c r="S3035" s="65"/>
      <c r="T3035" s="65"/>
      <c r="U3035" s="65"/>
      <c r="V3035" s="65"/>
      <c r="W3035" s="65"/>
      <c r="X3035" s="67"/>
      <c r="Y3035" s="67"/>
      <c r="Z3035" s="67"/>
      <c r="AA3035" s="67"/>
      <c r="AB3035" s="67"/>
      <c r="AC3035" s="67"/>
      <c r="AD3035" s="67"/>
      <c r="AE3035" s="67"/>
      <c r="AF3035" s="67"/>
      <c r="AG3035" s="67"/>
      <c r="AH3035" s="67"/>
      <c r="AI3035" s="67"/>
      <c r="AK3035" s="67"/>
      <c r="AL3035" s="67"/>
      <c r="AM3035" s="67"/>
      <c r="AN3035" s="63" t="s">
        <v>6266</v>
      </c>
      <c r="AO3035" s="67"/>
      <c r="AP3035" s="67"/>
      <c r="AQ3035" s="67"/>
      <c r="AR3035" s="67"/>
      <c r="AS3035" s="67"/>
      <c r="AT3035" s="67"/>
      <c r="AU3035" s="67"/>
      <c r="AV3035" s="67"/>
      <c r="AW3035" s="67"/>
      <c r="AX3035" s="67" t="str">
        <f>C2886&amp;"Max"</f>
        <v>V19Max</v>
      </c>
      <c r="AY3035" s="37" t="s">
        <v>358</v>
      </c>
      <c r="AZ3035" s="37" t="str">
        <f>IF(MAX(AZ2885:AZ3017)=0,"",MAX(AZ2885:AZ3017))</f>
        <v/>
      </c>
      <c r="BA3035" s="67"/>
      <c r="BB3035" s="67"/>
    </row>
    <row r="3036" spans="1:80" x14ac:dyDescent="0.25">
      <c r="A3036" s="33"/>
      <c r="B3036" s="29"/>
      <c r="C3036" s="29"/>
      <c r="D3036" s="29"/>
      <c r="E3036" s="29"/>
      <c r="F3036" s="29"/>
      <c r="G3036" s="29"/>
      <c r="H3036" s="29"/>
      <c r="I3036" s="29"/>
      <c r="J3036" s="29"/>
      <c r="K3036" s="29"/>
      <c r="L3036" s="29"/>
      <c r="M3036" s="29"/>
      <c r="N3036" s="29"/>
      <c r="O3036" s="29"/>
      <c r="P3036" s="29"/>
      <c r="Q3036" s="33"/>
      <c r="R3036" s="65"/>
      <c r="S3036" s="65"/>
      <c r="T3036" s="65"/>
      <c r="AN3036" s="63" t="s">
        <v>6267</v>
      </c>
      <c r="AX3036" s="37" t="str">
        <f>C2886&amp;"Min"</f>
        <v>V19Min</v>
      </c>
      <c r="AY3036" s="37" t="s">
        <v>359</v>
      </c>
      <c r="AZ3036" s="37" t="str">
        <f>IF(MIN(AZ2885:AZ3017)=0,"",MIN(AZ2885:AZ3017))</f>
        <v/>
      </c>
      <c r="BA3036" s="67"/>
      <c r="BB3036" s="67"/>
      <c r="CA3036" s="65"/>
    </row>
    <row r="3037" spans="1:80" x14ac:dyDescent="0.25">
      <c r="A3037" s="50"/>
      <c r="B3037" s="50"/>
      <c r="C3037" s="50"/>
      <c r="D3037" s="50"/>
      <c r="E3037" s="50"/>
      <c r="F3037" s="50"/>
      <c r="G3037" s="50"/>
      <c r="H3037" s="12"/>
      <c r="I3037" s="5"/>
      <c r="J3037" s="5"/>
      <c r="K3037" s="5"/>
      <c r="L3037" s="50"/>
      <c r="M3037" s="50"/>
      <c r="N3037" s="50"/>
      <c r="O3037" s="50"/>
      <c r="P3037" s="50"/>
      <c r="Q3037" s="5"/>
      <c r="R3037" s="65"/>
      <c r="S3037" s="65"/>
      <c r="T3037" s="65"/>
      <c r="U3037" s="65"/>
      <c r="V3037" s="65"/>
      <c r="W3037" s="65"/>
      <c r="X3037" s="65"/>
      <c r="Y3037" s="65"/>
      <c r="Z3037" s="65"/>
      <c r="AA3037" s="65"/>
      <c r="AB3037" s="65"/>
      <c r="AC3037" s="65"/>
      <c r="AD3037" s="65"/>
      <c r="AE3037" s="65"/>
      <c r="AF3037" s="65"/>
      <c r="AG3037" s="65"/>
      <c r="AH3037" s="65"/>
      <c r="AI3037" s="65"/>
      <c r="AJ3037" s="65"/>
      <c r="AK3037" s="65"/>
      <c r="AL3037" s="65"/>
      <c r="AM3037" s="65"/>
      <c r="AN3037" s="63" t="s">
        <v>6268</v>
      </c>
      <c r="AO3037" s="65"/>
      <c r="AP3037" s="65"/>
      <c r="AQ3037" s="65"/>
      <c r="AR3037" s="65"/>
      <c r="AS3037" s="65"/>
      <c r="AT3037" s="65"/>
      <c r="AU3037" s="65"/>
      <c r="AV3037" s="65"/>
      <c r="AW3037" s="65"/>
      <c r="AX3037" s="65"/>
      <c r="AY3037" s="65"/>
      <c r="AZ3037" s="65" t="str">
        <f>IFERROR(IF(COUNTA(C3037,D3037,E3037)=3,DATE(E3037,MATCH(D3037,{"Jan";"Feb";"Mar";"Apr";"May";"Jun";"Jul";"Aug";"Sep";"Oct";"Nov";"Dec"},0),C3037),""),"")</f>
        <v/>
      </c>
      <c r="BD3037" s="65"/>
      <c r="BE3037" s="65"/>
      <c r="BF3037" s="65"/>
      <c r="BG3037" s="65"/>
      <c r="BH3037" s="65"/>
      <c r="BI3037" s="65"/>
      <c r="BK3037" s="65"/>
      <c r="BL3037" s="65"/>
      <c r="BM3037" s="65"/>
      <c r="BN3037" s="65"/>
      <c r="BO3037" s="65"/>
      <c r="BP3037" s="65"/>
      <c r="BQ3037" s="65"/>
      <c r="BR3037" s="65"/>
      <c r="BS3037" s="65"/>
      <c r="BT3037" s="65"/>
      <c r="BU3037" s="65"/>
      <c r="BV3037" s="65"/>
      <c r="BW3037" s="65"/>
      <c r="BX3037" s="65"/>
      <c r="BY3037" s="65"/>
      <c r="BZ3037" s="65"/>
      <c r="CA3037" s="65"/>
      <c r="CB3037" s="65"/>
    </row>
    <row r="3038" spans="1:80" ht="19.5" x14ac:dyDescent="0.4">
      <c r="A3038" s="50"/>
      <c r="B3038" s="53" t="s">
        <v>3083</v>
      </c>
      <c r="C3038" s="86" t="s">
        <v>576</v>
      </c>
      <c r="D3038" s="87"/>
      <c r="E3038" s="87"/>
      <c r="F3038" s="87"/>
      <c r="G3038" s="88"/>
      <c r="H3038" s="5"/>
      <c r="I3038" s="5"/>
      <c r="J3038" s="5"/>
      <c r="K3038" s="5"/>
      <c r="L3038" s="50"/>
      <c r="M3038" s="50"/>
      <c r="N3038" s="50"/>
      <c r="O3038" s="50"/>
      <c r="P3038" s="50"/>
      <c r="Q3038" s="5"/>
      <c r="R3038" s="65"/>
      <c r="AN3038" s="63" t="s">
        <v>6269</v>
      </c>
      <c r="AZ3038" s="37" t="str">
        <f>IFERROR(IF(COUNTA(C3038,D3038,E3038)=3,DATE(E3038,MATCH(D3038,{"Jan";"Feb";"Mar";"Apr";"May";"Jun";"Jul";"Aug";"Sep";"Oct";"Nov";"Dec"},0),C3038),""),"")</f>
        <v/>
      </c>
      <c r="CB3038" s="65"/>
    </row>
    <row r="3039" spans="1:80" x14ac:dyDescent="0.25">
      <c r="A3039" s="50"/>
      <c r="B3039" s="50"/>
      <c r="C3039" s="8" t="s">
        <v>3084</v>
      </c>
      <c r="D3039" s="50"/>
      <c r="E3039" s="50"/>
      <c r="F3039" s="50"/>
      <c r="G3039" s="12"/>
      <c r="H3039" s="5"/>
      <c r="I3039" s="5"/>
      <c r="J3039" s="5"/>
      <c r="K3039" s="5"/>
      <c r="L3039" s="50"/>
      <c r="M3039" s="50"/>
      <c r="N3039" s="50"/>
      <c r="O3039" s="50"/>
      <c r="P3039" s="50"/>
      <c r="Q3039" s="5"/>
      <c r="R3039" s="65"/>
      <c r="AN3039" s="63" t="s">
        <v>6270</v>
      </c>
      <c r="AZ3039" s="37" t="str">
        <f>IFERROR(IF(COUNTA(C3039,D3039,E3039)=3,DATE(E3039,MATCH(D3039,{"Jan";"Feb";"Mar";"Apr";"May";"Jun";"Jul";"Aug";"Sep";"Oct";"Nov";"Dec"},0),C3039),""),"")</f>
        <v/>
      </c>
      <c r="CB3039" s="65"/>
    </row>
    <row r="3040" spans="1:80" x14ac:dyDescent="0.25">
      <c r="A3040" s="50"/>
      <c r="B3040" s="5"/>
      <c r="C3040" s="14" t="s">
        <v>47</v>
      </c>
      <c r="D3040" s="14" t="s">
        <v>48</v>
      </c>
      <c r="E3040" s="14" t="s">
        <v>49</v>
      </c>
      <c r="F3040" s="50"/>
      <c r="G3040" s="50"/>
      <c r="H3040" s="12"/>
      <c r="I3040" s="5"/>
      <c r="J3040" s="5"/>
      <c r="K3040" s="5"/>
      <c r="L3040" s="50"/>
      <c r="M3040" s="50"/>
      <c r="N3040" s="50"/>
      <c r="O3040" s="50"/>
      <c r="P3040" s="50"/>
      <c r="Q3040" s="5"/>
      <c r="R3040" s="65"/>
      <c r="AN3040" s="63" t="s">
        <v>6271</v>
      </c>
      <c r="AZ3040" s="37" t="str">
        <f>IFERROR(IF(COUNTA(C3040,D3040,E3040)=3,DATE(E3040,MATCH(D3040,{"Jan";"Feb";"Mar";"Apr";"May";"Jun";"Jul";"Aug";"Sep";"Oct";"Nov";"Dec"},0),C3040),""),"")</f>
        <v/>
      </c>
      <c r="CB3040" s="65"/>
    </row>
    <row r="3041" spans="1:80" x14ac:dyDescent="0.25">
      <c r="A3041" s="50"/>
      <c r="B3041" s="13" t="s">
        <v>93</v>
      </c>
      <c r="C3041" s="32"/>
      <c r="D3041" s="32"/>
      <c r="E3041" s="32"/>
      <c r="F3041" s="89" t="s">
        <v>369</v>
      </c>
      <c r="G3041" s="77"/>
      <c r="H3041" s="77"/>
      <c r="I3041" s="77"/>
      <c r="J3041" s="77"/>
      <c r="K3041" s="77"/>
      <c r="L3041" s="77"/>
      <c r="M3041" s="77"/>
      <c r="N3041" s="77"/>
      <c r="O3041" s="50"/>
      <c r="P3041" s="50"/>
      <c r="Q3041" s="5"/>
      <c r="R3041" s="65"/>
      <c r="AN3041" s="63" t="s">
        <v>6272</v>
      </c>
      <c r="AZ3041" s="37" t="str">
        <f>IFERROR(IF(COUNTA(C3041,D3041,E3041)=3,DATE(E3041,MATCH(D3041,{"Jan";"Feb";"Mar";"Apr";"May";"Jun";"Jul";"Aug";"Sep";"Oct";"Nov";"Dec"},0),C3041),""),"")</f>
        <v/>
      </c>
      <c r="CB3041" s="65"/>
    </row>
    <row r="3042" spans="1:80" ht="19.5" x14ac:dyDescent="0.4">
      <c r="A3042" s="50"/>
      <c r="B3042" s="53"/>
      <c r="C3042" s="8" t="s">
        <v>3085</v>
      </c>
      <c r="D3042" s="8" t="s">
        <v>3086</v>
      </c>
      <c r="E3042" s="8" t="s">
        <v>3087</v>
      </c>
      <c r="F3042" s="50"/>
      <c r="G3042" s="50"/>
      <c r="H3042" s="12"/>
      <c r="I3042" s="5"/>
      <c r="J3042" s="5"/>
      <c r="K3042" s="5"/>
      <c r="L3042" s="50"/>
      <c r="M3042" s="50"/>
      <c r="N3042" s="50"/>
      <c r="O3042" s="50"/>
      <c r="P3042" s="50"/>
      <c r="Q3042" s="5"/>
      <c r="R3042" s="65"/>
      <c r="AN3042" s="63" t="s">
        <v>6273</v>
      </c>
      <c r="CB3042" s="65"/>
    </row>
    <row r="3043" spans="1:80" x14ac:dyDescent="0.25">
      <c r="A3043" s="50"/>
      <c r="B3043" s="5"/>
      <c r="C3043" s="7"/>
      <c r="D3043" s="7"/>
      <c r="E3043" s="7"/>
      <c r="F3043" s="7"/>
      <c r="G3043" s="5"/>
      <c r="H3043" s="12" t="s">
        <v>92</v>
      </c>
      <c r="I3043" s="5"/>
      <c r="J3043" s="5"/>
      <c r="K3043" s="5"/>
      <c r="L3043" s="50"/>
      <c r="M3043" s="5"/>
      <c r="N3043" s="5"/>
      <c r="O3043" s="5"/>
      <c r="P3043" s="5"/>
      <c r="Q3043" s="38"/>
      <c r="R3043" s="65"/>
      <c r="S3043" s="66"/>
      <c r="T3043" s="66"/>
      <c r="U3043" s="66"/>
      <c r="V3043" s="66"/>
      <c r="W3043" s="66"/>
      <c r="X3043" s="66"/>
      <c r="Y3043" s="66"/>
      <c r="Z3043" s="66"/>
      <c r="AA3043" s="66"/>
      <c r="AB3043" s="66"/>
      <c r="AC3043" s="66"/>
      <c r="AD3043" s="66"/>
      <c r="AE3043" s="66"/>
      <c r="AF3043" s="66"/>
      <c r="AG3043" s="66"/>
      <c r="AH3043" s="66"/>
      <c r="AI3043" s="66"/>
      <c r="AK3043" s="66"/>
      <c r="AL3043" s="66"/>
      <c r="AM3043" s="66"/>
      <c r="AN3043" s="63" t="s">
        <v>6274</v>
      </c>
      <c r="AO3043" s="66"/>
      <c r="AP3043" s="66"/>
      <c r="AQ3043" s="66"/>
      <c r="AR3043" s="66"/>
      <c r="AS3043" s="66"/>
      <c r="AT3043" s="66"/>
      <c r="AU3043" s="66"/>
      <c r="AV3043" s="66"/>
      <c r="AW3043" s="66"/>
      <c r="AX3043" s="66"/>
      <c r="AY3043" s="66"/>
      <c r="BA3043" s="66"/>
      <c r="BB3043" s="66"/>
      <c r="CB3043" s="65"/>
    </row>
    <row r="3044" spans="1:80" x14ac:dyDescent="0.25">
      <c r="A3044" s="50"/>
      <c r="B3044" s="5"/>
      <c r="C3044" s="7" t="s">
        <v>35</v>
      </c>
      <c r="D3044" s="7" t="s">
        <v>36</v>
      </c>
      <c r="E3044" s="7"/>
      <c r="F3044" s="7" t="s">
        <v>315</v>
      </c>
      <c r="G3044" s="5"/>
      <c r="H3044" s="7" t="s">
        <v>47</v>
      </c>
      <c r="I3044" s="7" t="s">
        <v>48</v>
      </c>
      <c r="J3044" s="7" t="s">
        <v>49</v>
      </c>
      <c r="K3044" s="5"/>
      <c r="L3044" s="50"/>
      <c r="M3044" s="5"/>
      <c r="N3044" s="5"/>
      <c r="O3044" s="5"/>
      <c r="P3044" s="5"/>
      <c r="Q3044" s="38"/>
      <c r="R3044" s="65"/>
      <c r="S3044" s="66"/>
      <c r="T3044" s="66"/>
      <c r="U3044" s="66"/>
      <c r="V3044" s="66"/>
      <c r="W3044" s="66"/>
      <c r="X3044" s="66"/>
      <c r="Y3044" s="66"/>
      <c r="Z3044" s="66"/>
      <c r="AA3044" s="66"/>
      <c r="AB3044" s="66"/>
      <c r="AC3044" s="66"/>
      <c r="AD3044" s="66"/>
      <c r="AE3044" s="66"/>
      <c r="AF3044" s="66"/>
      <c r="AG3044" s="66"/>
      <c r="AH3044" s="66"/>
      <c r="AI3044" s="66"/>
      <c r="AK3044" s="66"/>
      <c r="AL3044" s="66"/>
      <c r="AM3044" s="66"/>
      <c r="AN3044" s="63" t="s">
        <v>6275</v>
      </c>
      <c r="AO3044" s="66"/>
      <c r="AP3044" s="66"/>
      <c r="AQ3044" s="66"/>
      <c r="AR3044" s="66"/>
      <c r="AS3044" s="66"/>
      <c r="AT3044" s="66"/>
      <c r="AU3044" s="66"/>
      <c r="AV3044" s="66"/>
      <c r="AW3044" s="66"/>
      <c r="AX3044" s="66"/>
      <c r="AY3044" s="66"/>
      <c r="BA3044" s="66"/>
      <c r="BB3044" s="66"/>
      <c r="CB3044" s="65"/>
    </row>
    <row r="3045" spans="1:80" x14ac:dyDescent="0.25">
      <c r="A3045" s="50"/>
      <c r="B3045" s="39" t="str">
        <f xml:space="preserve"> C3038&amp;" Target Lesion (T1)"</f>
        <v>V20 Target Lesion (T1)</v>
      </c>
      <c r="C3045" s="16"/>
      <c r="D3045" s="15" t="s">
        <v>9</v>
      </c>
      <c r="E3045" s="5"/>
      <c r="F3045" s="17"/>
      <c r="G3045" s="5"/>
      <c r="H3045" s="32"/>
      <c r="I3045" s="32"/>
      <c r="J3045" s="32"/>
      <c r="K3045" s="5"/>
      <c r="L3045" s="50"/>
      <c r="M3045" s="50"/>
      <c r="N3045" s="50"/>
      <c r="O3045" s="50"/>
      <c r="P3045" s="50"/>
      <c r="Q3045" s="50"/>
      <c r="R3045" s="65"/>
      <c r="S3045" s="67"/>
      <c r="T3045" s="67"/>
      <c r="U3045" s="67"/>
      <c r="V3045" s="67"/>
      <c r="W3045" s="67"/>
      <c r="X3045" s="67"/>
      <c r="Y3045" s="67"/>
      <c r="Z3045" s="67"/>
      <c r="AA3045" s="67"/>
      <c r="AB3045" s="67"/>
      <c r="AC3045" s="67"/>
      <c r="AD3045" s="67"/>
      <c r="AE3045" s="67"/>
      <c r="AF3045" s="67"/>
      <c r="AG3045" s="67"/>
      <c r="AH3045" s="67"/>
      <c r="AI3045" s="67"/>
      <c r="AK3045" s="67"/>
      <c r="AL3045" s="67"/>
      <c r="AM3045" s="67"/>
      <c r="AN3045" s="63" t="s">
        <v>6276</v>
      </c>
      <c r="AO3045" s="67"/>
      <c r="AP3045" s="67"/>
      <c r="AQ3045" s="67"/>
      <c r="AR3045" s="67"/>
      <c r="AS3045" s="67"/>
      <c r="AT3045" s="67"/>
      <c r="AU3045" s="67"/>
      <c r="AV3045" s="67"/>
      <c r="AW3045" s="67"/>
      <c r="AX3045" s="67"/>
      <c r="AY3045" s="67"/>
      <c r="AZ3045" s="37" t="str">
        <f>IFERROR(IF(COUNTA(H3045,I3045,J3045)=3,DATE(J3045,MATCH(I3045,{"Jan";"Feb";"Mar";"Apr";"May";"Jun";"Jul";"Aug";"Sep";"Oct";"Nov";"Dec"},0),H3045),""),"")</f>
        <v/>
      </c>
      <c r="BA3045" s="67"/>
      <c r="BB3045" s="67"/>
      <c r="CB3045" s="65"/>
    </row>
    <row r="3046" spans="1:80" x14ac:dyDescent="0.25">
      <c r="A3046" s="50"/>
      <c r="B3046" s="8" t="s">
        <v>3088</v>
      </c>
      <c r="C3046" s="8" t="s">
        <v>3089</v>
      </c>
      <c r="D3046" s="8" t="s">
        <v>3090</v>
      </c>
      <c r="E3046" s="9"/>
      <c r="F3046" s="8" t="s">
        <v>3091</v>
      </c>
      <c r="G3046" s="9"/>
      <c r="H3046" s="8" t="s">
        <v>3092</v>
      </c>
      <c r="I3046" s="8" t="s">
        <v>3093</v>
      </c>
      <c r="J3046" s="8" t="s">
        <v>3094</v>
      </c>
      <c r="K3046" s="5"/>
      <c r="L3046" s="40"/>
      <c r="M3046" s="41"/>
      <c r="N3046" s="40"/>
      <c r="O3046" s="41"/>
      <c r="P3046" s="40"/>
      <c r="Q3046" s="38"/>
      <c r="R3046" s="65"/>
      <c r="S3046" s="66"/>
      <c r="T3046" s="66"/>
      <c r="U3046" s="66"/>
      <c r="V3046" s="66"/>
      <c r="W3046" s="66"/>
      <c r="X3046" s="66"/>
      <c r="Y3046" s="66"/>
      <c r="Z3046" s="66"/>
      <c r="AA3046" s="66"/>
      <c r="AB3046" s="66"/>
      <c r="AC3046" s="66"/>
      <c r="AD3046" s="66"/>
      <c r="AE3046" s="66"/>
      <c r="AF3046" s="66"/>
      <c r="AG3046" s="66"/>
      <c r="AH3046" s="66"/>
      <c r="AI3046" s="66"/>
      <c r="AK3046" s="66"/>
      <c r="AL3046" s="66"/>
      <c r="AM3046" s="66"/>
      <c r="AN3046" s="63" t="s">
        <v>6277</v>
      </c>
      <c r="AO3046" s="66"/>
      <c r="AP3046" s="66"/>
      <c r="AQ3046" s="66"/>
      <c r="AR3046" s="66"/>
      <c r="AS3046" s="66"/>
      <c r="AT3046" s="66"/>
      <c r="AU3046" s="66"/>
      <c r="AV3046" s="66"/>
      <c r="AW3046" s="66"/>
      <c r="AX3046" s="66"/>
      <c r="AY3046" s="66"/>
      <c r="AZ3046" s="37" t="str">
        <f>IFERROR(IF(COUNTA(H3046,I3046,J3046)=3,DATE(J3046,MATCH(I3046,{"Jan";"Feb";"Mar";"Apr";"May";"Jun";"Jul";"Aug";"Sep";"Oct";"Nov";"Dec"},0),H3046),""),"")</f>
        <v/>
      </c>
      <c r="BA3046" s="66"/>
      <c r="BB3046" s="66"/>
      <c r="CB3046" s="65"/>
    </row>
    <row r="3047" spans="1:80" x14ac:dyDescent="0.25">
      <c r="A3047" s="50"/>
      <c r="B3047" s="76" t="str">
        <f ca="1">BA3047&amp;BB3047&amp;BC3047&amp;BD3047&amp;BE3047&amp;BF3047&amp;BG3047&amp;BH3047&amp;BI3047&amp;BJ3047&amp;BK3047&amp;BL3047&amp;BM3047</f>
        <v/>
      </c>
      <c r="C3047" s="77"/>
      <c r="D3047" s="77"/>
      <c r="E3047" s="77"/>
      <c r="F3047" s="77"/>
      <c r="G3047" s="77"/>
      <c r="H3047" s="77"/>
      <c r="I3047" s="77"/>
      <c r="J3047" s="77"/>
      <c r="K3047" s="77"/>
      <c r="L3047" s="77"/>
      <c r="M3047" s="77"/>
      <c r="N3047" s="77"/>
      <c r="O3047" s="77"/>
      <c r="P3047" s="77"/>
      <c r="Q3047" s="5"/>
      <c r="R3047" s="65"/>
      <c r="AN3047" s="63" t="s">
        <v>6278</v>
      </c>
      <c r="AZ3047" s="37" t="str">
        <f>IFERROR(IF(COUNTA(H3047,I3047,J3047)=3,DATE(J3047,MATCH(I3047,{"Jan";"Feb";"Mar";"Apr";"May";"Jun";"Jul";"Aug";"Sep";"Oct";"Nov";"Dec"},0),H3047),""),"")</f>
        <v/>
      </c>
      <c r="BA3047" s="37" t="str">
        <f>IF(AND(C3041="",H3045="",C3045&lt;&gt;""),"Please enter a complete visit or assessment date.  ","")</f>
        <v/>
      </c>
      <c r="BB3047" s="37" t="str">
        <f>IF(C3045="","",IF(AND(COUNTA(C3041,D3041,E3041)&gt;1,COUNTA(C3041,D3041,E3041)&lt;3),"Please enter a complete visit date.  ",IF(COUNTA(C3041,D3041,E3041)=0,"",IF(COUNTIF(AN$2:AN$7306,C3041&amp;D3041&amp;E3041)&gt;0,"","Enter a valid visit date.  "))))</f>
        <v/>
      </c>
      <c r="BC3047" s="37" t="str">
        <f>IF(AND(COUNTA(H3045,I3045,J3045)&gt;1,COUNTA(H3045,I3045,J3045)&lt;3),"Please enter a complete assessment date.  ",IF(COUNTA(H3045,I3045,J3045)=0,"",IF(COUNTIF(AN$2:AN$7306,H3045&amp;I3045&amp;J3045)&gt;0,"","Enter a valid assessment date.  ")))</f>
        <v/>
      </c>
      <c r="BD3047" s="37" t="str">
        <f>IF(AND(C3045="",H3045&amp;I3045&amp;H3045&amp;J3045&lt;&gt;""),"Information on this lesion exists, but no evaluation result is entered.  ","")</f>
        <v/>
      </c>
      <c r="BE3047" s="37" t="str">
        <f ca="1">IF(C3045="","",IF(AZ3041="","",IF(AZ3041&gt;NOW(),"Visit date is in the future.  ","")))</f>
        <v/>
      </c>
      <c r="BF3047" s="37" t="str">
        <f t="shared" ref="BF3047" ca="1" si="1475">IF(AZ3045&lt;&gt;"",IF(AZ3045&gt;NOW(),"Assessment date is in the future.  ",""),"")</f>
        <v/>
      </c>
      <c r="BG3047" s="37" t="str">
        <f>IF(AND(C3045&lt;&gt;"",F3045&lt;&gt;""),"The result cannot be provided if indicated as Not Done.  ","")</f>
        <v/>
      </c>
      <c r="BH3047" s="37" t="str">
        <f>IF(AZ3041="","",IF(AZ3041&lt;=AZ3035,"Visit date is not after visit or assessment dates in the prior visit.  ",""))</f>
        <v/>
      </c>
      <c r="BI3047" s="37" t="str">
        <f>IF(AZ3045&lt;&gt;"",IF(AZ3045&lt;=AZ3035,"Assessment date is not after visit or assessment dates in the prior visit.  ",""),"")</f>
        <v/>
      </c>
      <c r="BJ3047" s="37" t="str">
        <f>IF(AND(C3038="",OR(C3045&lt;&gt;"",F3045&lt;&gt;"")),"The Visit ID is missing.  ","")</f>
        <v/>
      </c>
      <c r="BK3047" s="37" t="str">
        <f>IF(AND(OR(C3045&lt;&gt;"",F3045&lt;&gt;""),C$19=""),"No V0 lesion information exists for this same lesion (if you are adding a NEW lesion, go to New Lesion section).  ","")</f>
        <v/>
      </c>
      <c r="BL3047" s="37" t="str">
        <f>IF(AND(C3045&lt;&gt;"",D3045=""),"Select a Unit.  ","")</f>
        <v/>
      </c>
      <c r="BM3047" s="37" t="str">
        <f>IF(AND(C3045&lt;&gt;"",COUNTIF(AJ$2:AJ$21,C3038)&gt;1),"Visit ID already used.  ","")</f>
        <v/>
      </c>
      <c r="CA3047" s="37" t="str">
        <f ca="1">IF(BA3047&amp;BB3047&amp;BC3047&amp;BD3047&amp;BE3047&amp;BF3047&amp;BG3047&amp;BH3047&amp;BI3047&amp;BJ3047&amp;BK3047&amp;BL3047&amp;BM3047&amp;BN3047&amp;BO3047&amp;BP3047&amp;BQ3047&amp;BR3047&amp;BS3047&amp;BT3047&amp;BU3047&amp;BV3047&amp;BW3047&amp;BX3047&amp;BY3047&amp;BZ3047&lt;&gt;"","V20Issue","V20Clean")</f>
        <v>V20Clean</v>
      </c>
      <c r="CB3047" s="65"/>
    </row>
    <row r="3048" spans="1:80" x14ac:dyDescent="0.25">
      <c r="A3048" s="50"/>
      <c r="B3048" s="77"/>
      <c r="C3048" s="77"/>
      <c r="D3048" s="77"/>
      <c r="E3048" s="77"/>
      <c r="F3048" s="77"/>
      <c r="G3048" s="77"/>
      <c r="H3048" s="77"/>
      <c r="I3048" s="77"/>
      <c r="J3048" s="77"/>
      <c r="K3048" s="77"/>
      <c r="L3048" s="77"/>
      <c r="M3048" s="77"/>
      <c r="N3048" s="77"/>
      <c r="O3048" s="77"/>
      <c r="P3048" s="77"/>
      <c r="Q3048" s="5"/>
      <c r="R3048" s="65"/>
      <c r="AN3048" s="63" t="s">
        <v>6279</v>
      </c>
      <c r="AZ3048" s="37" t="str">
        <f>IFERROR(IF(COUNTA(H3048,I3048,J3048)=3,DATE(J3048,MATCH(I3048,{"Jan";"Feb";"Mar";"Apr";"May";"Jun";"Jul";"Aug";"Sep";"Oct";"Nov";"Dec"},0),H3048),""),"")</f>
        <v/>
      </c>
      <c r="CB3048" s="65"/>
    </row>
    <row r="3049" spans="1:80" x14ac:dyDescent="0.25">
      <c r="A3049" s="50"/>
      <c r="B3049" s="5"/>
      <c r="C3049" s="7"/>
      <c r="D3049" s="7"/>
      <c r="E3049" s="7"/>
      <c r="F3049" s="7"/>
      <c r="G3049" s="5"/>
      <c r="H3049" s="12" t="s">
        <v>92</v>
      </c>
      <c r="I3049" s="5"/>
      <c r="J3049" s="5"/>
      <c r="K3049" s="5"/>
      <c r="L3049" s="50"/>
      <c r="M3049" s="5"/>
      <c r="N3049" s="5"/>
      <c r="O3049" s="5"/>
      <c r="P3049" s="5"/>
      <c r="Q3049" s="5"/>
      <c r="R3049" s="65"/>
      <c r="AN3049" s="63" t="s">
        <v>6280</v>
      </c>
      <c r="AZ3049" s="37" t="str">
        <f>IFERROR(IF(COUNTA(H3049,I3049,J3049)=3,DATE(J3049,MATCH(I3049,{"Jan";"Feb";"Mar";"Apr";"May";"Jun";"Jul";"Aug";"Sep";"Oct";"Nov";"Dec"},0),H3049),""),"")</f>
        <v/>
      </c>
      <c r="CB3049" s="65"/>
    </row>
    <row r="3050" spans="1:80" x14ac:dyDescent="0.25">
      <c r="A3050" s="50"/>
      <c r="B3050" s="5"/>
      <c r="C3050" s="7" t="s">
        <v>35</v>
      </c>
      <c r="D3050" s="7" t="s">
        <v>36</v>
      </c>
      <c r="E3050" s="7"/>
      <c r="F3050" s="7" t="s">
        <v>315</v>
      </c>
      <c r="G3050" s="5"/>
      <c r="H3050" s="7" t="s">
        <v>47</v>
      </c>
      <c r="I3050" s="7" t="s">
        <v>48</v>
      </c>
      <c r="J3050" s="7" t="s">
        <v>49</v>
      </c>
      <c r="K3050" s="5"/>
      <c r="L3050" s="50"/>
      <c r="M3050" s="5"/>
      <c r="N3050" s="5"/>
      <c r="O3050" s="5"/>
      <c r="P3050" s="5"/>
      <c r="Q3050" s="5"/>
      <c r="R3050" s="65"/>
      <c r="AN3050" s="63" t="s">
        <v>6281</v>
      </c>
      <c r="AZ3050" s="37" t="str">
        <f>IFERROR(IF(COUNTA(H3050,I3050,J3050)=3,DATE(J3050,MATCH(I3050,{"Jan";"Feb";"Mar";"Apr";"May";"Jun";"Jul";"Aug";"Sep";"Oct";"Nov";"Dec"},0),H3050),""),"")</f>
        <v/>
      </c>
      <c r="CB3050" s="65"/>
    </row>
    <row r="3051" spans="1:80" x14ac:dyDescent="0.25">
      <c r="A3051" s="50"/>
      <c r="B3051" s="39" t="str">
        <f xml:space="preserve"> C3038&amp;" Target Lesion (T2)"</f>
        <v>V20 Target Lesion (T2)</v>
      </c>
      <c r="C3051" s="16"/>
      <c r="D3051" s="15" t="s">
        <v>9</v>
      </c>
      <c r="E3051" s="5"/>
      <c r="F3051" s="17"/>
      <c r="G3051" s="5"/>
      <c r="H3051" s="32"/>
      <c r="I3051" s="32"/>
      <c r="J3051" s="32"/>
      <c r="K3051" s="5"/>
      <c r="L3051" s="50"/>
      <c r="M3051" s="50"/>
      <c r="N3051" s="50"/>
      <c r="O3051" s="50"/>
      <c r="P3051" s="50"/>
      <c r="Q3051" s="5"/>
      <c r="R3051" s="65"/>
      <c r="AN3051" s="63" t="s">
        <v>6282</v>
      </c>
      <c r="AZ3051" s="37" t="str">
        <f>IFERROR(IF(COUNTA(H3051,I3051,J3051)=3,DATE(J3051,MATCH(I3051,{"Jan";"Feb";"Mar";"Apr";"May";"Jun";"Jul";"Aug";"Sep";"Oct";"Nov";"Dec"},0),H3051),""),"")</f>
        <v/>
      </c>
      <c r="CB3051" s="65"/>
    </row>
    <row r="3052" spans="1:80" x14ac:dyDescent="0.25">
      <c r="A3052" s="50"/>
      <c r="B3052" s="8" t="s">
        <v>3095</v>
      </c>
      <c r="C3052" s="8" t="s">
        <v>3096</v>
      </c>
      <c r="D3052" s="8" t="s">
        <v>3097</v>
      </c>
      <c r="E3052" s="9"/>
      <c r="F3052" s="8" t="s">
        <v>3098</v>
      </c>
      <c r="G3052" s="9"/>
      <c r="H3052" s="8" t="s">
        <v>3099</v>
      </c>
      <c r="I3052" s="8" t="s">
        <v>3100</v>
      </c>
      <c r="J3052" s="8" t="s">
        <v>3101</v>
      </c>
      <c r="K3052" s="5"/>
      <c r="L3052" s="40"/>
      <c r="M3052" s="41"/>
      <c r="N3052" s="40"/>
      <c r="O3052" s="41"/>
      <c r="P3052" s="40"/>
      <c r="Q3052" s="5"/>
      <c r="R3052" s="65"/>
      <c r="AN3052" s="63" t="s">
        <v>6283</v>
      </c>
      <c r="AZ3052" s="37" t="str">
        <f>IFERROR(IF(COUNTA(H3052,I3052,J3052)=3,DATE(J3052,MATCH(I3052,{"Jan";"Feb";"Mar";"Apr";"May";"Jun";"Jul";"Aug";"Sep";"Oct";"Nov";"Dec"},0),H3052),""),"")</f>
        <v/>
      </c>
      <c r="CB3052" s="65"/>
    </row>
    <row r="3053" spans="1:80" x14ac:dyDescent="0.25">
      <c r="A3053" s="50"/>
      <c r="B3053" s="76" t="str">
        <f ca="1">BA3053&amp;BB3053&amp;BC3053&amp;BD3053&amp;BE3053&amp;BF3053&amp;BG3053&amp;BH3053&amp;BI3053&amp;BJ3053&amp;BK3053&amp;BL3053&amp;BM3053</f>
        <v/>
      </c>
      <c r="C3053" s="77"/>
      <c r="D3053" s="77"/>
      <c r="E3053" s="77"/>
      <c r="F3053" s="77"/>
      <c r="G3053" s="77"/>
      <c r="H3053" s="77"/>
      <c r="I3053" s="77"/>
      <c r="J3053" s="77"/>
      <c r="K3053" s="77"/>
      <c r="L3053" s="77"/>
      <c r="M3053" s="77"/>
      <c r="N3053" s="77"/>
      <c r="O3053" s="77"/>
      <c r="P3053" s="77"/>
      <c r="Q3053" s="5"/>
      <c r="R3053" s="65"/>
      <c r="AN3053" s="63" t="s">
        <v>6284</v>
      </c>
      <c r="AZ3053" s="37" t="str">
        <f>IFERROR(IF(COUNTA(H3053,I3053,J3053)=3,DATE(J3053,MATCH(I3053,{"Jan";"Feb";"Mar";"Apr";"May";"Jun";"Jul";"Aug";"Sep";"Oct";"Nov";"Dec"},0),H3053),""),"")</f>
        <v/>
      </c>
      <c r="BA3053" s="37" t="str">
        <f>IF(AND(C3041="",H3051="",C3051&lt;&gt;""),"Please enter a complete visit or assessment date.  ","")</f>
        <v/>
      </c>
      <c r="BB3053" s="37" t="str">
        <f>IF(C3051="","",IF(AND(COUNTA(C3041,D3041,E3041)&gt;1,COUNTA(C3041,D3041,E3041)&lt;3),"Please enter a complete visit date.  ",IF(COUNTA(C3041,D3041,E3041)=0,"",IF(COUNTIF(AN$2:AN$7306,C3041&amp;D3041&amp;E3041)&gt;0,"","Enter a valid visit date.  "))))</f>
        <v/>
      </c>
      <c r="BC3053" s="37" t="str">
        <f>IF(AND(COUNTA(H3051,I3051,J3051)&gt;1,COUNTA(H3051,I3051,J3051)&lt;3),"Please enter a complete assessment date.  ",IF(COUNTA(H3051,I3051,J3051)=0,"",IF(COUNTIF(AN$2:AN$7306,H3051&amp;I3051&amp;J3051)&gt;0,"","Enter a valid assessment date.  ")))</f>
        <v/>
      </c>
      <c r="BD3053" s="37" t="str">
        <f t="shared" ref="BD3053" si="1476">IF(AND(C3051="",H3051&amp;I3051&amp;H3051&amp;J3051&lt;&gt;""),"Information on this lesion exists, but no evaluation result is entered.  ","")</f>
        <v/>
      </c>
      <c r="BE3053" s="37" t="str">
        <f ca="1">IF(C3051="","",IF(AZ3041="","",IF(AZ3041&gt;NOW(),"Visit date is in the future.  ","")))</f>
        <v/>
      </c>
      <c r="BF3053" s="37" t="str">
        <f t="shared" ref="BF3053" ca="1" si="1477">IF(AZ3051&lt;&gt;"",IF(AZ3051&gt;NOW(),"Assessment date is in the future.  ",""),"")</f>
        <v/>
      </c>
      <c r="BG3053" s="37" t="str">
        <f t="shared" ref="BG3053" si="1478">IF(AND(C3051&lt;&gt;"",F3051&lt;&gt;""),"The result cannot be provided if indicated as Not Done.  ","")</f>
        <v/>
      </c>
      <c r="BH3053" s="37" t="str">
        <f>IF(AZ3041="","",IF(AZ3041&lt;=AZ3035,"Visit date is not after visit or assessment dates in the prior visit.  ",""))</f>
        <v/>
      </c>
      <c r="BI3053" s="37" t="str">
        <f>IF(AZ3051&lt;&gt;"",IF(AZ3051&lt;=AZ3035,"Assessment date is not after visit or assessment dates in the prior visit.  ",""),"")</f>
        <v/>
      </c>
      <c r="BJ3053" s="37" t="str">
        <f>IF(AND(C3038="",OR(C3051&lt;&gt;"",F3051&lt;&gt;"")),"The Visit ID is missing.  ","")</f>
        <v/>
      </c>
      <c r="BK3053" s="37" t="str">
        <f>IF(AND(OR(C3051&lt;&gt;"",F3051&lt;&gt;""),C$25=""),"No V0 lesion information exists for this same lesion (if you are adding a NEW lesion, go to New Lesion section).  ","")</f>
        <v/>
      </c>
      <c r="BL3053" s="37" t="str">
        <f t="shared" ref="BL3053" si="1479">IF(AND(C3051&lt;&gt;"",D3051=""),"Select a Unit.  ","")</f>
        <v/>
      </c>
      <c r="BM3053" s="37" t="str">
        <f>IF(AND(C3051&lt;&gt;"",COUNTIF(AJ$2:AJ$21,C3038)&gt;1),"Visit ID already used.  ","")</f>
        <v/>
      </c>
      <c r="CA3053" s="37" t="str">
        <f ca="1">IF(BA3053&amp;BB3053&amp;BC3053&amp;BD3053&amp;BE3053&amp;BF3053&amp;BG3053&amp;BH3053&amp;BI3053&amp;BJ3053&amp;BK3053&amp;BL3053&amp;BM3053&amp;BN3053&amp;BO3053&amp;BP3053&amp;BQ3053&amp;BR3053&amp;BS3053&amp;BT3053&amp;BU3053&amp;BV3053&amp;BW3053&amp;BX3053&amp;BY3053&amp;BZ3053&lt;&gt;"","V20Issue","V20Clean")</f>
        <v>V20Clean</v>
      </c>
      <c r="CB3053" s="65"/>
    </row>
    <row r="3054" spans="1:80" x14ac:dyDescent="0.25">
      <c r="A3054" s="50"/>
      <c r="B3054" s="77"/>
      <c r="C3054" s="77"/>
      <c r="D3054" s="77"/>
      <c r="E3054" s="77"/>
      <c r="F3054" s="77"/>
      <c r="G3054" s="77"/>
      <c r="H3054" s="77"/>
      <c r="I3054" s="77"/>
      <c r="J3054" s="77"/>
      <c r="K3054" s="77"/>
      <c r="L3054" s="77"/>
      <c r="M3054" s="77"/>
      <c r="N3054" s="77"/>
      <c r="O3054" s="77"/>
      <c r="P3054" s="77"/>
      <c r="Q3054" s="5"/>
      <c r="R3054" s="65"/>
      <c r="AN3054" s="63" t="s">
        <v>6285</v>
      </c>
      <c r="AZ3054" s="37" t="str">
        <f>IFERROR(IF(COUNTA(H3054,I3054,J3054)=3,DATE(J3054,MATCH(I3054,{"Jan";"Feb";"Mar";"Apr";"May";"Jun";"Jul";"Aug";"Sep";"Oct";"Nov";"Dec"},0),H3054),""),"")</f>
        <v/>
      </c>
      <c r="CB3054" s="65"/>
    </row>
    <row r="3055" spans="1:80" x14ac:dyDescent="0.25">
      <c r="A3055" s="50"/>
      <c r="B3055" s="5"/>
      <c r="C3055" s="7"/>
      <c r="D3055" s="7"/>
      <c r="E3055" s="7"/>
      <c r="F3055" s="7"/>
      <c r="G3055" s="5"/>
      <c r="H3055" s="12" t="s">
        <v>92</v>
      </c>
      <c r="I3055" s="5"/>
      <c r="J3055" s="5"/>
      <c r="K3055" s="5"/>
      <c r="L3055" s="50"/>
      <c r="M3055" s="5"/>
      <c r="N3055" s="5"/>
      <c r="O3055" s="5"/>
      <c r="P3055" s="5"/>
      <c r="Q3055" s="5"/>
      <c r="R3055" s="65"/>
      <c r="AN3055" s="63" t="s">
        <v>6286</v>
      </c>
      <c r="AZ3055" s="37" t="str">
        <f>IFERROR(IF(COUNTA(H3055,I3055,J3055)=3,DATE(J3055,MATCH(I3055,{"Jan";"Feb";"Mar";"Apr";"May";"Jun";"Jul";"Aug";"Sep";"Oct";"Nov";"Dec"},0),H3055),""),"")</f>
        <v/>
      </c>
      <c r="CB3055" s="65"/>
    </row>
    <row r="3056" spans="1:80" x14ac:dyDescent="0.25">
      <c r="A3056" s="50"/>
      <c r="B3056" s="5"/>
      <c r="C3056" s="7" t="s">
        <v>35</v>
      </c>
      <c r="D3056" s="7" t="s">
        <v>36</v>
      </c>
      <c r="E3056" s="7"/>
      <c r="F3056" s="7" t="s">
        <v>315</v>
      </c>
      <c r="G3056" s="5"/>
      <c r="H3056" s="7" t="s">
        <v>47</v>
      </c>
      <c r="I3056" s="7" t="s">
        <v>48</v>
      </c>
      <c r="J3056" s="7" t="s">
        <v>49</v>
      </c>
      <c r="K3056" s="5"/>
      <c r="L3056" s="50"/>
      <c r="M3056" s="5"/>
      <c r="N3056" s="5"/>
      <c r="O3056" s="5"/>
      <c r="P3056" s="5"/>
      <c r="Q3056" s="5"/>
      <c r="R3056" s="65"/>
      <c r="AN3056" s="63" t="s">
        <v>6287</v>
      </c>
      <c r="AZ3056" s="37" t="str">
        <f>IFERROR(IF(COUNTA(H3056,I3056,J3056)=3,DATE(J3056,MATCH(I3056,{"Jan";"Feb";"Mar";"Apr";"May";"Jun";"Jul";"Aug";"Sep";"Oct";"Nov";"Dec"},0),H3056),""),"")</f>
        <v/>
      </c>
      <c r="CB3056" s="65"/>
    </row>
    <row r="3057" spans="1:80" x14ac:dyDescent="0.25">
      <c r="A3057" s="50"/>
      <c r="B3057" s="39" t="str">
        <f xml:space="preserve"> C3038&amp;"  Target Lesion (T3)"</f>
        <v>V20  Target Lesion (T3)</v>
      </c>
      <c r="C3057" s="16"/>
      <c r="D3057" s="15" t="s">
        <v>9</v>
      </c>
      <c r="E3057" s="5"/>
      <c r="F3057" s="17"/>
      <c r="G3057" s="5"/>
      <c r="H3057" s="32"/>
      <c r="I3057" s="32"/>
      <c r="J3057" s="32"/>
      <c r="K3057" s="5"/>
      <c r="L3057" s="50"/>
      <c r="M3057" s="50"/>
      <c r="N3057" s="50"/>
      <c r="O3057" s="50"/>
      <c r="P3057" s="50"/>
      <c r="Q3057" s="5"/>
      <c r="R3057" s="65"/>
      <c r="AN3057" s="63" t="s">
        <v>6288</v>
      </c>
      <c r="AZ3057" s="37" t="str">
        <f>IFERROR(IF(COUNTA(H3057,I3057,J3057)=3,DATE(J3057,MATCH(I3057,{"Jan";"Feb";"Mar";"Apr";"May";"Jun";"Jul";"Aug";"Sep";"Oct";"Nov";"Dec"},0),H3057),""),"")</f>
        <v/>
      </c>
      <c r="CB3057" s="65"/>
    </row>
    <row r="3058" spans="1:80" x14ac:dyDescent="0.25">
      <c r="A3058" s="50"/>
      <c r="B3058" s="8" t="s">
        <v>3102</v>
      </c>
      <c r="C3058" s="8" t="s">
        <v>3103</v>
      </c>
      <c r="D3058" s="8" t="s">
        <v>3104</v>
      </c>
      <c r="E3058" s="9"/>
      <c r="F3058" s="8" t="s">
        <v>3105</v>
      </c>
      <c r="G3058" s="9"/>
      <c r="H3058" s="8" t="s">
        <v>3106</v>
      </c>
      <c r="I3058" s="8" t="s">
        <v>3107</v>
      </c>
      <c r="J3058" s="8" t="s">
        <v>3108</v>
      </c>
      <c r="K3058" s="5"/>
      <c r="L3058" s="40"/>
      <c r="M3058" s="41"/>
      <c r="N3058" s="40"/>
      <c r="O3058" s="41"/>
      <c r="P3058" s="40"/>
      <c r="Q3058" s="5"/>
      <c r="R3058" s="65"/>
      <c r="AN3058" s="63" t="s">
        <v>6289</v>
      </c>
      <c r="AZ3058" s="37" t="str">
        <f>IFERROR(IF(COUNTA(H3058,I3058,J3058)=3,DATE(J3058,MATCH(I3058,{"Jan";"Feb";"Mar";"Apr";"May";"Jun";"Jul";"Aug";"Sep";"Oct";"Nov";"Dec"},0),H3058),""),"")</f>
        <v/>
      </c>
      <c r="CB3058" s="65"/>
    </row>
    <row r="3059" spans="1:80" x14ac:dyDescent="0.25">
      <c r="A3059" s="50"/>
      <c r="B3059" s="76" t="str">
        <f ca="1">BA3059&amp;BB3059&amp;BC3059&amp;BD3059&amp;BE3059&amp;BF3059&amp;BG3059&amp;BH3059&amp;BI3059&amp;BJ3059&amp;BK3059&amp;BL3059&amp;BM3059</f>
        <v/>
      </c>
      <c r="C3059" s="77"/>
      <c r="D3059" s="77"/>
      <c r="E3059" s="77"/>
      <c r="F3059" s="77"/>
      <c r="G3059" s="77"/>
      <c r="H3059" s="77"/>
      <c r="I3059" s="77"/>
      <c r="J3059" s="77"/>
      <c r="K3059" s="77"/>
      <c r="L3059" s="77"/>
      <c r="M3059" s="77"/>
      <c r="N3059" s="77"/>
      <c r="O3059" s="77"/>
      <c r="P3059" s="77"/>
      <c r="Q3059" s="5"/>
      <c r="R3059" s="65"/>
      <c r="AN3059" s="63" t="s">
        <v>6290</v>
      </c>
      <c r="AZ3059" s="37" t="str">
        <f>IFERROR(IF(COUNTA(H3059,I3059,J3059)=3,DATE(J3059,MATCH(I3059,{"Jan";"Feb";"Mar";"Apr";"May";"Jun";"Jul";"Aug";"Sep";"Oct";"Nov";"Dec"},0),H3059),""),"")</f>
        <v/>
      </c>
      <c r="BA3059" s="37" t="str">
        <f>IF(AND(C3041="",H3057="",C3057&lt;&gt;""),"Please enter a complete visit or assessment date.  ","")</f>
        <v/>
      </c>
      <c r="BB3059" s="37" t="str">
        <f>IF(C3057="","",IF(AND(COUNTA(C3041,D3041,E3041)&gt;1,COUNTA(C3041,D3041,E3041)&lt;3),"Please enter a complete visit date.  ",IF(COUNTA(C3041,D3041,E3041)=0,"",IF(COUNTIF(AN$2:AN$7306,C3041&amp;D3041&amp;E3041)&gt;0,"","Enter a valid visit date.  "))))</f>
        <v/>
      </c>
      <c r="BC3059" s="37" t="str">
        <f>IF(AND(COUNTA(H3057,I3057,J3057)&gt;1,COUNTA(H3057,I3057,J3057)&lt;3),"Please enter a complete assessment date.  ",IF(COUNTA(H3057,I3057,J3057)=0,"",IF(COUNTIF(AN$2:AN$7306,H3057&amp;I3057&amp;J3057)&gt;0,"","Enter a valid assessment date.  ")))</f>
        <v/>
      </c>
      <c r="BD3059" s="37" t="str">
        <f t="shared" ref="BD3059" si="1480">IF(AND(C3057="",H3057&amp;I3057&amp;H3057&amp;J3057&lt;&gt;""),"Information on this lesion exists, but no evaluation result is entered.  ","")</f>
        <v/>
      </c>
      <c r="BE3059" s="37" t="str">
        <f ca="1">IF(C3057="","",IF(AZ3041="","",IF(AZ3041&gt;NOW(),"Visit date is in the future.  ","")))</f>
        <v/>
      </c>
      <c r="BF3059" s="37" t="str">
        <f t="shared" ref="BF3059" ca="1" si="1481">IF(AZ3057&lt;&gt;"",IF(AZ3057&gt;NOW(),"Assessment date is in the future.  ",""),"")</f>
        <v/>
      </c>
      <c r="BG3059" s="37" t="str">
        <f t="shared" ref="BG3059" si="1482">IF(AND(C3057&lt;&gt;"",F3057&lt;&gt;""),"The result cannot be provided if indicated as Not Done.  ","")</f>
        <v/>
      </c>
      <c r="BH3059" s="37" t="str">
        <f>IF(AZ3041="","",IF(AZ3041&lt;=AZ3035,"Visit date is not after visit or assessment dates in the prior visit.  ",""))</f>
        <v/>
      </c>
      <c r="BI3059" s="37" t="str">
        <f>IF(AZ3057&lt;&gt;"",IF(AZ3057&lt;=AZ3035,"Assessment date is not after visit or assessment dates in the prior visit.  ",""),"")</f>
        <v/>
      </c>
      <c r="BJ3059" s="37" t="str">
        <f>IF(AND(C3038="",OR(C3057&lt;&gt;"",F3057&lt;&gt;"")),"The Visit ID is missing.  ","")</f>
        <v/>
      </c>
      <c r="BK3059" s="37" t="str">
        <f>IF(AND(OR(C3057&lt;&gt;"",F3057&lt;&gt;""),C$31=""),"No V0 lesion information exists for this same lesion (if you are adding a NEW lesion, go to New Lesion section).  ","")</f>
        <v/>
      </c>
      <c r="BL3059" s="37" t="str">
        <f t="shared" ref="BL3059" si="1483">IF(AND(C3057&lt;&gt;"",D3057=""),"Select a Unit.  ","")</f>
        <v/>
      </c>
      <c r="BM3059" s="37" t="str">
        <f>IF(AND(C3057&lt;&gt;"",COUNTIF(AJ$2:AJ$21,C3038)&gt;1),"Visit ID already used.  ","")</f>
        <v/>
      </c>
      <c r="CA3059" s="37" t="str">
        <f ca="1">IF(BA3059&amp;BB3059&amp;BC3059&amp;BD3059&amp;BE3059&amp;BF3059&amp;BG3059&amp;BH3059&amp;BI3059&amp;BJ3059&amp;BK3059&amp;BL3059&amp;BM3059&amp;BN3059&amp;BO3059&amp;BP3059&amp;BQ3059&amp;BR3059&amp;BS3059&amp;BT3059&amp;BU3059&amp;BV3059&amp;BW3059&amp;BX3059&amp;BY3059&amp;BZ3059&lt;&gt;"","V20Issue","V20Clean")</f>
        <v>V20Clean</v>
      </c>
      <c r="CB3059" s="65"/>
    </row>
    <row r="3060" spans="1:80" x14ac:dyDescent="0.25">
      <c r="A3060" s="50"/>
      <c r="B3060" s="77"/>
      <c r="C3060" s="77"/>
      <c r="D3060" s="77"/>
      <c r="E3060" s="77"/>
      <c r="F3060" s="77"/>
      <c r="G3060" s="77"/>
      <c r="H3060" s="77"/>
      <c r="I3060" s="77"/>
      <c r="J3060" s="77"/>
      <c r="K3060" s="77"/>
      <c r="L3060" s="77"/>
      <c r="M3060" s="77"/>
      <c r="N3060" s="77"/>
      <c r="O3060" s="77"/>
      <c r="P3060" s="77"/>
      <c r="Q3060" s="5"/>
      <c r="R3060" s="65"/>
      <c r="AN3060" s="63" t="s">
        <v>6291</v>
      </c>
      <c r="AZ3060" s="37" t="str">
        <f>IFERROR(IF(COUNTA(H3060,I3060,J3060)=3,DATE(J3060,MATCH(I3060,{"Jan";"Feb";"Mar";"Apr";"May";"Jun";"Jul";"Aug";"Sep";"Oct";"Nov";"Dec"},0),H3060),""),"")</f>
        <v/>
      </c>
      <c r="CB3060" s="65"/>
    </row>
    <row r="3061" spans="1:80" x14ac:dyDescent="0.25">
      <c r="A3061" s="50"/>
      <c r="B3061" s="5"/>
      <c r="C3061" s="7"/>
      <c r="D3061" s="7"/>
      <c r="E3061" s="7"/>
      <c r="F3061" s="7"/>
      <c r="G3061" s="5"/>
      <c r="H3061" s="12" t="s">
        <v>92</v>
      </c>
      <c r="I3061" s="5"/>
      <c r="J3061" s="5"/>
      <c r="K3061" s="5"/>
      <c r="L3061" s="50"/>
      <c r="M3061" s="5"/>
      <c r="N3061" s="5"/>
      <c r="O3061" s="5"/>
      <c r="P3061" s="5"/>
      <c r="Q3061" s="5"/>
      <c r="R3061" s="65"/>
      <c r="AN3061" s="63" t="s">
        <v>6292</v>
      </c>
      <c r="AZ3061" s="37" t="str">
        <f>IFERROR(IF(COUNTA(H3061,I3061,J3061)=3,DATE(J3061,MATCH(I3061,{"Jan";"Feb";"Mar";"Apr";"May";"Jun";"Jul";"Aug";"Sep";"Oct";"Nov";"Dec"},0),H3061),""),"")</f>
        <v/>
      </c>
      <c r="CB3061" s="65"/>
    </row>
    <row r="3062" spans="1:80" x14ac:dyDescent="0.25">
      <c r="A3062" s="50"/>
      <c r="B3062" s="5"/>
      <c r="C3062" s="7" t="s">
        <v>35</v>
      </c>
      <c r="D3062" s="7" t="s">
        <v>36</v>
      </c>
      <c r="E3062" s="7"/>
      <c r="F3062" s="7" t="s">
        <v>315</v>
      </c>
      <c r="G3062" s="5"/>
      <c r="H3062" s="7" t="s">
        <v>47</v>
      </c>
      <c r="I3062" s="7" t="s">
        <v>48</v>
      </c>
      <c r="J3062" s="7" t="s">
        <v>49</v>
      </c>
      <c r="K3062" s="5"/>
      <c r="L3062" s="50"/>
      <c r="M3062" s="5"/>
      <c r="N3062" s="5"/>
      <c r="O3062" s="5"/>
      <c r="P3062" s="5"/>
      <c r="Q3062" s="5"/>
      <c r="R3062" s="65"/>
      <c r="AN3062" s="63" t="s">
        <v>6293</v>
      </c>
      <c r="AZ3062" s="37" t="str">
        <f>IFERROR(IF(COUNTA(H3062,I3062,J3062)=3,DATE(J3062,MATCH(I3062,{"Jan";"Feb";"Mar";"Apr";"May";"Jun";"Jul";"Aug";"Sep";"Oct";"Nov";"Dec"},0),H3062),""),"")</f>
        <v/>
      </c>
      <c r="CB3062" s="65"/>
    </row>
    <row r="3063" spans="1:80" x14ac:dyDescent="0.25">
      <c r="A3063" s="50"/>
      <c r="B3063" s="39" t="str">
        <f xml:space="preserve"> C3038&amp;"  Target Lesion (T4)"</f>
        <v>V20  Target Lesion (T4)</v>
      </c>
      <c r="C3063" s="16"/>
      <c r="D3063" s="15" t="s">
        <v>9</v>
      </c>
      <c r="E3063" s="5"/>
      <c r="F3063" s="17"/>
      <c r="G3063" s="5"/>
      <c r="H3063" s="32"/>
      <c r="I3063" s="32"/>
      <c r="J3063" s="32"/>
      <c r="K3063" s="5"/>
      <c r="L3063" s="50"/>
      <c r="M3063" s="50"/>
      <c r="N3063" s="50"/>
      <c r="O3063" s="50"/>
      <c r="P3063" s="50"/>
      <c r="Q3063" s="5"/>
      <c r="R3063" s="65"/>
      <c r="AN3063" s="63" t="s">
        <v>6294</v>
      </c>
      <c r="AZ3063" s="37" t="str">
        <f>IFERROR(IF(COUNTA(H3063,I3063,J3063)=3,DATE(J3063,MATCH(I3063,{"Jan";"Feb";"Mar";"Apr";"May";"Jun";"Jul";"Aug";"Sep";"Oct";"Nov";"Dec"},0),H3063),""),"")</f>
        <v/>
      </c>
      <c r="CB3063" s="65"/>
    </row>
    <row r="3064" spans="1:80" x14ac:dyDescent="0.25">
      <c r="A3064" s="50"/>
      <c r="B3064" s="8" t="s">
        <v>3109</v>
      </c>
      <c r="C3064" s="8" t="s">
        <v>3110</v>
      </c>
      <c r="D3064" s="8" t="s">
        <v>3111</v>
      </c>
      <c r="E3064" s="9"/>
      <c r="F3064" s="8" t="s">
        <v>3112</v>
      </c>
      <c r="G3064" s="9"/>
      <c r="H3064" s="8" t="s">
        <v>3113</v>
      </c>
      <c r="I3064" s="8" t="s">
        <v>3114</v>
      </c>
      <c r="J3064" s="8" t="s">
        <v>3115</v>
      </c>
      <c r="K3064" s="5"/>
      <c r="L3064" s="40"/>
      <c r="M3064" s="41"/>
      <c r="N3064" s="40"/>
      <c r="O3064" s="41"/>
      <c r="P3064" s="40"/>
      <c r="Q3064" s="5"/>
      <c r="R3064" s="65"/>
      <c r="AN3064" s="63" t="s">
        <v>6295</v>
      </c>
      <c r="AZ3064" s="37" t="str">
        <f>IFERROR(IF(COUNTA(H3064,I3064,J3064)=3,DATE(J3064,MATCH(I3064,{"Jan";"Feb";"Mar";"Apr";"May";"Jun";"Jul";"Aug";"Sep";"Oct";"Nov";"Dec"},0),H3064),""),"")</f>
        <v/>
      </c>
      <c r="CB3064" s="65"/>
    </row>
    <row r="3065" spans="1:80" x14ac:dyDescent="0.25">
      <c r="A3065" s="50"/>
      <c r="B3065" s="76" t="str">
        <f ca="1">BA3065&amp;BB3065&amp;BC3065&amp;BD3065&amp;BE3065&amp;BF3065&amp;BG3065&amp;BH3065&amp;BI3065&amp;BJ3065&amp;BK3065&amp;BL3065&amp;BM3065</f>
        <v/>
      </c>
      <c r="C3065" s="77"/>
      <c r="D3065" s="77"/>
      <c r="E3065" s="77"/>
      <c r="F3065" s="77"/>
      <c r="G3065" s="77"/>
      <c r="H3065" s="77"/>
      <c r="I3065" s="77"/>
      <c r="J3065" s="77"/>
      <c r="K3065" s="77"/>
      <c r="L3065" s="77"/>
      <c r="M3065" s="77"/>
      <c r="N3065" s="77"/>
      <c r="O3065" s="77"/>
      <c r="P3065" s="77"/>
      <c r="Q3065" s="5"/>
      <c r="R3065" s="65"/>
      <c r="AN3065" s="63" t="s">
        <v>6296</v>
      </c>
      <c r="AZ3065" s="37" t="str">
        <f>IFERROR(IF(COUNTA(H3065,I3065,J3065)=3,DATE(J3065,MATCH(I3065,{"Jan";"Feb";"Mar";"Apr";"May";"Jun";"Jul";"Aug";"Sep";"Oct";"Nov";"Dec"},0),H3065),""),"")</f>
        <v/>
      </c>
      <c r="BA3065" s="37" t="str">
        <f>IF(AND(C3041="",H3063="",C3063&lt;&gt;""),"Please enter a complete visit or assessment date.  ","")</f>
        <v/>
      </c>
      <c r="BB3065" s="37" t="str">
        <f>IF(C3063="","",IF(AND(COUNTA(C3041,D3041,E3041)&gt;1,COUNTA(C3041,D3041,E3041)&lt;3),"Please enter a complete visit date.  ",IF(COUNTA(C3041,D3041,E3041)=0,"",IF(COUNTIF(AN$2:AN$7306,C3041&amp;D3041&amp;E3041)&gt;0,"","Enter a valid visit date.  "))))</f>
        <v/>
      </c>
      <c r="BC3065" s="37" t="str">
        <f>IF(AND(COUNTA(H3063,I3063,J3063)&gt;1,COUNTA(H3063,I3063,J3063)&lt;3),"Please enter a complete assessment date.  ",IF(COUNTA(H3063,I3063,J3063)=0,"",IF(COUNTIF(AN$2:AN$7306,H3063&amp;I3063&amp;J3063)&gt;0,"","Enter a valid assessment date.  ")))</f>
        <v/>
      </c>
      <c r="BD3065" s="37" t="str">
        <f t="shared" ref="BD3065" si="1484">IF(AND(C3063="",H3063&amp;I3063&amp;H3063&amp;J3063&lt;&gt;""),"Information on this lesion exists, but no evaluation result is entered.  ","")</f>
        <v/>
      </c>
      <c r="BE3065" s="37" t="str">
        <f ca="1">IF(C3063="","",IF(AZ3041="","",IF(AZ3041&gt;NOW(),"Visit date is in the future.  ","")))</f>
        <v/>
      </c>
      <c r="BF3065" s="37" t="str">
        <f t="shared" ref="BF3065" ca="1" si="1485">IF(AZ3063&lt;&gt;"",IF(AZ3063&gt;NOW(),"Assessment date is in the future.  ",""),"")</f>
        <v/>
      </c>
      <c r="BG3065" s="37" t="str">
        <f t="shared" ref="BG3065" si="1486">IF(AND(C3063&lt;&gt;"",F3063&lt;&gt;""),"The result cannot be provided if indicated as Not Done.  ","")</f>
        <v/>
      </c>
      <c r="BH3065" s="37" t="str">
        <f>IF(AZ3041="","",IF(AZ3041&lt;=AZ3035,"Visit date is not after visit or assessment dates in the prior visit.  ",""))</f>
        <v/>
      </c>
      <c r="BI3065" s="37" t="str">
        <f>IF(AZ3063&lt;&gt;"",IF(AZ3063&lt;=AZ3035,"Assessment date is not after visit or assessment dates in the prior visit.  ",""),"")</f>
        <v/>
      </c>
      <c r="BJ3065" s="37" t="str">
        <f>IF(AND(C3038="",OR(C3063&lt;&gt;"",F3063&lt;&gt;"")),"The Visit ID is missing.  ","")</f>
        <v/>
      </c>
      <c r="BK3065" s="37" t="str">
        <f>IF(AND(OR(C3063&lt;&gt;"",F3063&lt;&gt;""),C$37=""),"No V0 lesion information exists for this same lesion (if you are adding a NEW lesion, go to New Lesion section).  ","")</f>
        <v/>
      </c>
      <c r="BL3065" s="37" t="str">
        <f t="shared" ref="BL3065" si="1487">IF(AND(C3063&lt;&gt;"",D3063=""),"Select a Unit.  ","")</f>
        <v/>
      </c>
      <c r="BM3065" s="37" t="str">
        <f>IF(AND(C3063&lt;&gt;"",COUNTIF(AJ$2:AJ$21,C3038)&gt;1),"Visit ID already used.  ","")</f>
        <v/>
      </c>
      <c r="CA3065" s="37" t="str">
        <f ca="1">IF(BA3065&amp;BB3065&amp;BC3065&amp;BD3065&amp;BE3065&amp;BF3065&amp;BG3065&amp;BH3065&amp;BI3065&amp;BJ3065&amp;BK3065&amp;BL3065&amp;BM3065&amp;BN3065&amp;BO3065&amp;BP3065&amp;BQ3065&amp;BR3065&amp;BS3065&amp;BT3065&amp;BU3065&amp;BV3065&amp;BW3065&amp;BX3065&amp;BY3065&amp;BZ3065&lt;&gt;"","V20Issue","V20Clean")</f>
        <v>V20Clean</v>
      </c>
      <c r="CB3065" s="65"/>
    </row>
    <row r="3066" spans="1:80" x14ac:dyDescent="0.25">
      <c r="A3066" s="50"/>
      <c r="B3066" s="77"/>
      <c r="C3066" s="77"/>
      <c r="D3066" s="77"/>
      <c r="E3066" s="77"/>
      <c r="F3066" s="77"/>
      <c r="G3066" s="77"/>
      <c r="H3066" s="77"/>
      <c r="I3066" s="77"/>
      <c r="J3066" s="77"/>
      <c r="K3066" s="77"/>
      <c r="L3066" s="77"/>
      <c r="M3066" s="77"/>
      <c r="N3066" s="77"/>
      <c r="O3066" s="77"/>
      <c r="P3066" s="77"/>
      <c r="Q3066" s="50"/>
      <c r="R3066" s="65"/>
      <c r="S3066" s="67"/>
      <c r="T3066" s="67"/>
      <c r="U3066" s="67"/>
      <c r="V3066" s="67"/>
      <c r="W3066" s="67"/>
      <c r="X3066" s="67"/>
      <c r="Y3066" s="67"/>
      <c r="Z3066" s="67"/>
      <c r="AA3066" s="67"/>
      <c r="AB3066" s="67"/>
      <c r="AC3066" s="67"/>
      <c r="AD3066" s="67"/>
      <c r="AE3066" s="67"/>
      <c r="AF3066" s="67"/>
      <c r="AG3066" s="67"/>
      <c r="AH3066" s="67"/>
      <c r="AI3066" s="67"/>
      <c r="AK3066" s="67"/>
      <c r="AL3066" s="67"/>
      <c r="AM3066" s="67"/>
      <c r="AN3066" s="63" t="s">
        <v>6297</v>
      </c>
      <c r="AO3066" s="67"/>
      <c r="AP3066" s="67"/>
      <c r="AQ3066" s="67"/>
      <c r="AR3066" s="67"/>
      <c r="AS3066" s="67"/>
      <c r="AT3066" s="67"/>
      <c r="AU3066" s="67"/>
      <c r="AV3066" s="67"/>
      <c r="AW3066" s="67"/>
      <c r="AX3066" s="67"/>
      <c r="AY3066" s="67"/>
      <c r="AZ3066" s="37" t="str">
        <f>IFERROR(IF(COUNTA(H3066,I3066,J3066)=3,DATE(J3066,MATCH(I3066,{"Jan";"Feb";"Mar";"Apr";"May";"Jun";"Jul";"Aug";"Sep";"Oct";"Nov";"Dec"},0),H3066),""),"")</f>
        <v/>
      </c>
      <c r="CB3066" s="65"/>
    </row>
    <row r="3067" spans="1:80" x14ac:dyDescent="0.25">
      <c r="A3067" s="50"/>
      <c r="B3067" s="5"/>
      <c r="C3067" s="7"/>
      <c r="D3067" s="7"/>
      <c r="E3067" s="7"/>
      <c r="F3067" s="7"/>
      <c r="G3067" s="5"/>
      <c r="H3067" s="12" t="s">
        <v>92</v>
      </c>
      <c r="I3067" s="5"/>
      <c r="J3067" s="5"/>
      <c r="K3067" s="5"/>
      <c r="L3067" s="50"/>
      <c r="M3067" s="5"/>
      <c r="N3067" s="5"/>
      <c r="O3067" s="5"/>
      <c r="P3067" s="5"/>
      <c r="Q3067" s="50"/>
      <c r="R3067" s="65"/>
      <c r="S3067" s="67"/>
      <c r="T3067" s="67"/>
      <c r="U3067" s="67"/>
      <c r="V3067" s="67"/>
      <c r="W3067" s="67"/>
      <c r="X3067" s="67"/>
      <c r="Y3067" s="67"/>
      <c r="Z3067" s="67"/>
      <c r="AA3067" s="67"/>
      <c r="AB3067" s="67"/>
      <c r="AC3067" s="67"/>
      <c r="AD3067" s="67"/>
      <c r="AE3067" s="67"/>
      <c r="AF3067" s="67"/>
      <c r="AG3067" s="67"/>
      <c r="AH3067" s="67"/>
      <c r="AI3067" s="67"/>
      <c r="AK3067" s="67"/>
      <c r="AL3067" s="67"/>
      <c r="AM3067" s="67"/>
      <c r="AN3067" s="63" t="s">
        <v>6298</v>
      </c>
      <c r="AO3067" s="67"/>
      <c r="AP3067" s="67"/>
      <c r="AQ3067" s="67"/>
      <c r="AR3067" s="67"/>
      <c r="AS3067" s="67"/>
      <c r="AT3067" s="67"/>
      <c r="AU3067" s="67"/>
      <c r="AV3067" s="67"/>
      <c r="AW3067" s="67"/>
      <c r="AX3067" s="67"/>
      <c r="AY3067" s="67"/>
      <c r="AZ3067" s="37" t="str">
        <f>IFERROR(IF(COUNTA(H3067,I3067,J3067)=3,DATE(J3067,MATCH(I3067,{"Jan";"Feb";"Mar";"Apr";"May";"Jun";"Jul";"Aug";"Sep";"Oct";"Nov";"Dec"},0),H3067),""),"")</f>
        <v/>
      </c>
      <c r="CB3067" s="65"/>
    </row>
    <row r="3068" spans="1:80" x14ac:dyDescent="0.25">
      <c r="A3068" s="50"/>
      <c r="B3068" s="5"/>
      <c r="C3068" s="7" t="s">
        <v>35</v>
      </c>
      <c r="D3068" s="7" t="s">
        <v>36</v>
      </c>
      <c r="E3068" s="7"/>
      <c r="F3068" s="7" t="s">
        <v>315</v>
      </c>
      <c r="G3068" s="5"/>
      <c r="H3068" s="7" t="s">
        <v>47</v>
      </c>
      <c r="I3068" s="7" t="s">
        <v>48</v>
      </c>
      <c r="J3068" s="7" t="s">
        <v>49</v>
      </c>
      <c r="K3068" s="5"/>
      <c r="L3068" s="50"/>
      <c r="M3068" s="5"/>
      <c r="N3068" s="5"/>
      <c r="O3068" s="5"/>
      <c r="P3068" s="5"/>
      <c r="Q3068" s="50"/>
      <c r="R3068" s="65"/>
      <c r="S3068" s="67"/>
      <c r="T3068" s="67"/>
      <c r="U3068" s="67"/>
      <c r="V3068" s="67"/>
      <c r="W3068" s="67"/>
      <c r="X3068" s="67"/>
      <c r="Y3068" s="67"/>
      <c r="Z3068" s="67"/>
      <c r="AA3068" s="67"/>
      <c r="AB3068" s="67"/>
      <c r="AC3068" s="67"/>
      <c r="AD3068" s="67"/>
      <c r="AE3068" s="67"/>
      <c r="AF3068" s="67"/>
      <c r="AG3068" s="67"/>
      <c r="AH3068" s="67"/>
      <c r="AI3068" s="67"/>
      <c r="AK3068" s="67"/>
      <c r="AL3068" s="67"/>
      <c r="AM3068" s="67"/>
      <c r="AN3068" s="63" t="s">
        <v>6299</v>
      </c>
      <c r="AO3068" s="67"/>
      <c r="AP3068" s="67"/>
      <c r="AQ3068" s="67"/>
      <c r="AR3068" s="67"/>
      <c r="AS3068" s="67"/>
      <c r="AT3068" s="67"/>
      <c r="AU3068" s="67"/>
      <c r="AV3068" s="67"/>
      <c r="AW3068" s="67"/>
      <c r="AX3068" s="67"/>
      <c r="AY3068" s="67"/>
      <c r="AZ3068" s="37" t="str">
        <f>IFERROR(IF(COUNTA(H3068,I3068,J3068)=3,DATE(J3068,MATCH(I3068,{"Jan";"Feb";"Mar";"Apr";"May";"Jun";"Jul";"Aug";"Sep";"Oct";"Nov";"Dec"},0),H3068),""),"")</f>
        <v/>
      </c>
      <c r="CB3068" s="65"/>
    </row>
    <row r="3069" spans="1:80" x14ac:dyDescent="0.25">
      <c r="A3069" s="50"/>
      <c r="B3069" s="39" t="str">
        <f xml:space="preserve"> C3038&amp;"  Target Lesion (T5)"</f>
        <v>V20  Target Lesion (T5)</v>
      </c>
      <c r="C3069" s="16"/>
      <c r="D3069" s="15" t="s">
        <v>9</v>
      </c>
      <c r="E3069" s="5"/>
      <c r="F3069" s="17"/>
      <c r="G3069" s="5"/>
      <c r="H3069" s="32"/>
      <c r="I3069" s="32"/>
      <c r="J3069" s="32"/>
      <c r="K3069" s="5"/>
      <c r="L3069" s="50"/>
      <c r="M3069" s="50"/>
      <c r="N3069" s="50"/>
      <c r="O3069" s="50"/>
      <c r="P3069" s="50"/>
      <c r="Q3069" s="50"/>
      <c r="R3069" s="65"/>
      <c r="S3069" s="67"/>
      <c r="T3069" s="67"/>
      <c r="U3069" s="67"/>
      <c r="V3069" s="67"/>
      <c r="W3069" s="67"/>
      <c r="X3069" s="67"/>
      <c r="Y3069" s="67"/>
      <c r="Z3069" s="67"/>
      <c r="AA3069" s="67"/>
      <c r="AB3069" s="67"/>
      <c r="AC3069" s="67"/>
      <c r="AD3069" s="67"/>
      <c r="AE3069" s="67"/>
      <c r="AF3069" s="67"/>
      <c r="AG3069" s="67"/>
      <c r="AH3069" s="67"/>
      <c r="AI3069" s="67"/>
      <c r="AK3069" s="67"/>
      <c r="AL3069" s="67"/>
      <c r="AM3069" s="67"/>
      <c r="AN3069" s="63" t="s">
        <v>6300</v>
      </c>
      <c r="AO3069" s="67"/>
      <c r="AP3069" s="67"/>
      <c r="AQ3069" s="67"/>
      <c r="AR3069" s="67"/>
      <c r="AS3069" s="67"/>
      <c r="AT3069" s="67"/>
      <c r="AU3069" s="67"/>
      <c r="AV3069" s="67"/>
      <c r="AW3069" s="67"/>
      <c r="AX3069" s="67"/>
      <c r="AY3069" s="67"/>
      <c r="AZ3069" s="37" t="str">
        <f>IFERROR(IF(COUNTA(H3069,I3069,J3069)=3,DATE(J3069,MATCH(I3069,{"Jan";"Feb";"Mar";"Apr";"May";"Jun";"Jul";"Aug";"Sep";"Oct";"Nov";"Dec"},0),H3069),""),"")</f>
        <v/>
      </c>
      <c r="CB3069" s="65"/>
    </row>
    <row r="3070" spans="1:80" x14ac:dyDescent="0.25">
      <c r="A3070" s="50"/>
      <c r="B3070" s="8" t="s">
        <v>3116</v>
      </c>
      <c r="C3070" s="8" t="s">
        <v>3117</v>
      </c>
      <c r="D3070" s="8" t="s">
        <v>3118</v>
      </c>
      <c r="E3070" s="9"/>
      <c r="F3070" s="8" t="s">
        <v>3119</v>
      </c>
      <c r="G3070" s="9"/>
      <c r="H3070" s="8" t="s">
        <v>3120</v>
      </c>
      <c r="I3070" s="8" t="s">
        <v>3121</v>
      </c>
      <c r="J3070" s="8" t="s">
        <v>3122</v>
      </c>
      <c r="K3070" s="5"/>
      <c r="L3070" s="40"/>
      <c r="M3070" s="41"/>
      <c r="N3070" s="40"/>
      <c r="O3070" s="41"/>
      <c r="P3070" s="40"/>
      <c r="Q3070" s="50"/>
      <c r="R3070" s="65"/>
      <c r="S3070" s="67"/>
      <c r="T3070" s="67"/>
      <c r="U3070" s="67"/>
      <c r="V3070" s="67"/>
      <c r="W3070" s="67"/>
      <c r="X3070" s="67"/>
      <c r="Y3070" s="67"/>
      <c r="Z3070" s="67"/>
      <c r="AA3070" s="67"/>
      <c r="AB3070" s="67"/>
      <c r="AC3070" s="67"/>
      <c r="AD3070" s="67"/>
      <c r="AE3070" s="67"/>
      <c r="AF3070" s="67"/>
      <c r="AG3070" s="67"/>
      <c r="AH3070" s="67"/>
      <c r="AI3070" s="67"/>
      <c r="AK3070" s="67"/>
      <c r="AL3070" s="67"/>
      <c r="AM3070" s="67"/>
      <c r="AN3070" s="63" t="s">
        <v>6301</v>
      </c>
      <c r="AO3070" s="67"/>
      <c r="AP3070" s="67"/>
      <c r="AQ3070" s="67"/>
      <c r="AR3070" s="67"/>
      <c r="AS3070" s="67"/>
      <c r="AT3070" s="67"/>
      <c r="AU3070" s="67"/>
      <c r="AV3070" s="67"/>
      <c r="AW3070" s="67"/>
      <c r="AX3070" s="67"/>
      <c r="AY3070" s="67"/>
      <c r="AZ3070" s="37" t="str">
        <f>IFERROR(IF(COUNTA(H3070,I3070,J3070)=3,DATE(J3070,MATCH(I3070,{"Jan";"Feb";"Mar";"Apr";"May";"Jun";"Jul";"Aug";"Sep";"Oct";"Nov";"Dec"},0),H3070),""),"")</f>
        <v/>
      </c>
      <c r="CB3070" s="65"/>
    </row>
    <row r="3071" spans="1:80" x14ac:dyDescent="0.25">
      <c r="A3071" s="50"/>
      <c r="B3071" s="76" t="str">
        <f ca="1">BA3071&amp;BB3071&amp;BC3071&amp;BD3071&amp;BE3071&amp;BF3071&amp;BG3071&amp;BH3071&amp;BI3071&amp;BJ3071&amp;BK3071&amp;BL3071&amp;BM3071</f>
        <v/>
      </c>
      <c r="C3071" s="77"/>
      <c r="D3071" s="77"/>
      <c r="E3071" s="77"/>
      <c r="F3071" s="77"/>
      <c r="G3071" s="77"/>
      <c r="H3071" s="77"/>
      <c r="I3071" s="77"/>
      <c r="J3071" s="77"/>
      <c r="K3071" s="77"/>
      <c r="L3071" s="77"/>
      <c r="M3071" s="77"/>
      <c r="N3071" s="77"/>
      <c r="O3071" s="77"/>
      <c r="P3071" s="77"/>
      <c r="Q3071" s="50"/>
      <c r="R3071" s="65"/>
      <c r="S3071" s="67"/>
      <c r="T3071" s="67"/>
      <c r="U3071" s="67"/>
      <c r="V3071" s="67"/>
      <c r="W3071" s="67"/>
      <c r="X3071" s="67"/>
      <c r="Y3071" s="67"/>
      <c r="Z3071" s="67"/>
      <c r="AA3071" s="67"/>
      <c r="AB3071" s="67"/>
      <c r="AC3071" s="67"/>
      <c r="AD3071" s="67"/>
      <c r="AE3071" s="67"/>
      <c r="AF3071" s="67"/>
      <c r="AG3071" s="67"/>
      <c r="AH3071" s="67"/>
      <c r="AI3071" s="67"/>
      <c r="AK3071" s="67"/>
      <c r="AL3071" s="67"/>
      <c r="AM3071" s="67"/>
      <c r="AN3071" s="63" t="s">
        <v>6302</v>
      </c>
      <c r="AO3071" s="67"/>
      <c r="AP3071" s="67"/>
      <c r="AQ3071" s="67"/>
      <c r="AR3071" s="67"/>
      <c r="AS3071" s="67"/>
      <c r="AT3071" s="67"/>
      <c r="AU3071" s="67"/>
      <c r="AV3071" s="67"/>
      <c r="AW3071" s="67"/>
      <c r="AX3071" s="67"/>
      <c r="AY3071" s="67"/>
      <c r="AZ3071" s="37" t="str">
        <f>IFERROR(IF(COUNTA(H3071,I3071,J3071)=3,DATE(J3071,MATCH(I3071,{"Jan";"Feb";"Mar";"Apr";"May";"Jun";"Jul";"Aug";"Sep";"Oct";"Nov";"Dec"},0),H3071),""),"")</f>
        <v/>
      </c>
      <c r="BA3071" s="37" t="str">
        <f>IF(AND(C3041="",H3069="",C3069&lt;&gt;""),"Please enter a complete visit or assessment date.  ","")</f>
        <v/>
      </c>
      <c r="BB3071" s="37" t="str">
        <f>IF(C3069="","",IF(AND(COUNTA(C3041,D3041,E3041)&gt;1,COUNTA(C3041,D3041,E3041)&lt;3),"Please enter a complete visit date.  ",IF(COUNTA(C3041,D3041,E3041)=0,"",IF(COUNTIF(AN$2:AN$7306,C3041&amp;D3041&amp;E3041)&gt;0,"","Enter a valid visit date.  "))))</f>
        <v/>
      </c>
      <c r="BC3071" s="37" t="str">
        <f>IF(AND(COUNTA(H3069,I3069,J3069)&gt;1,COUNTA(H3069,I3069,J3069)&lt;3),"Please enter a complete assessment date.  ",IF(COUNTA(H3069,I3069,J3069)=0,"",IF(COUNTIF(AN$2:AN$7306,H3069&amp;I3069&amp;J3069)&gt;0,"","Enter a valid assessment date.  ")))</f>
        <v/>
      </c>
      <c r="BD3071" s="37" t="str">
        <f t="shared" ref="BD3071" si="1488">IF(AND(C3069="",H3069&amp;I3069&amp;H3069&amp;J3069&lt;&gt;""),"Information on this lesion exists, but no evaluation result is entered.  ","")</f>
        <v/>
      </c>
      <c r="BE3071" s="37" t="str">
        <f ca="1">IF(C3069="","",IF(AZ3041="","",IF(AZ3041&gt;NOW(),"Visit date is in the future.  ","")))</f>
        <v/>
      </c>
      <c r="BF3071" s="37" t="str">
        <f t="shared" ref="BF3071" ca="1" si="1489">IF(AZ3069&lt;&gt;"",IF(AZ3069&gt;NOW(),"Assessment date is in the future.  ",""),"")</f>
        <v/>
      </c>
      <c r="BG3071" s="37" t="str">
        <f t="shared" ref="BG3071" si="1490">IF(AND(C3069&lt;&gt;"",F3069&lt;&gt;""),"The result cannot be provided if indicated as Not Done.  ","")</f>
        <v/>
      </c>
      <c r="BH3071" s="37" t="str">
        <f>IF(AZ3041="","",IF(AZ3041&lt;=AZ3035,"Visit date is not after visit or assessment dates in the prior visit.  ",""))</f>
        <v/>
      </c>
      <c r="BI3071" s="37" t="str">
        <f>IF(AZ3069&lt;&gt;"",IF(AZ3069&lt;=AZ3035,"Assessment date is not after visit or assessment dates in the prior visit.  ",""),"")</f>
        <v/>
      </c>
      <c r="BJ3071" s="37" t="str">
        <f>IF(AND(C3038="",OR(C3069&lt;&gt;"",F3069&lt;&gt;"")),"The Visit ID is missing.  ","")</f>
        <v/>
      </c>
      <c r="BK3071" s="37" t="str">
        <f>IF(AND(OR(C3069&lt;&gt;"",F3069&lt;&gt;""),C$43=""),"No V0 lesion information exists for this same lesion (if you are adding a NEW lesion, go to New Lesion section).  ","")</f>
        <v/>
      </c>
      <c r="BL3071" s="37" t="str">
        <f t="shared" ref="BL3071" si="1491">IF(AND(C3069&lt;&gt;"",D3069=""),"Select a Unit.  ","")</f>
        <v/>
      </c>
      <c r="BM3071" s="37" t="str">
        <f>IF(AND(C3069&lt;&gt;"",COUNTIF(AJ$2:AJ$21,C3038)&gt;1),"Visit ID already used.  ","")</f>
        <v/>
      </c>
      <c r="CA3071" s="37" t="str">
        <f ca="1">IF(BA3071&amp;BB3071&amp;BC3071&amp;BD3071&amp;BE3071&amp;BF3071&amp;BG3071&amp;BH3071&amp;BI3071&amp;BJ3071&amp;BK3071&amp;BL3071&amp;BM3071&amp;BN3071&amp;BO3071&amp;BP3071&amp;BQ3071&amp;BR3071&amp;BS3071&amp;BT3071&amp;BU3071&amp;BV3071&amp;BW3071&amp;BX3071&amp;BY3071&amp;BZ3071&lt;&gt;"","V20Issue","V20Clean")</f>
        <v>V20Clean</v>
      </c>
      <c r="CB3071" s="65"/>
    </row>
    <row r="3072" spans="1:80" x14ac:dyDescent="0.25">
      <c r="A3072" s="50"/>
      <c r="B3072" s="77"/>
      <c r="C3072" s="77"/>
      <c r="D3072" s="77"/>
      <c r="E3072" s="77"/>
      <c r="F3072" s="77"/>
      <c r="G3072" s="77"/>
      <c r="H3072" s="77"/>
      <c r="I3072" s="77"/>
      <c r="J3072" s="77"/>
      <c r="K3072" s="77"/>
      <c r="L3072" s="77"/>
      <c r="M3072" s="77"/>
      <c r="N3072" s="77"/>
      <c r="O3072" s="77"/>
      <c r="P3072" s="77"/>
      <c r="Q3072" s="50"/>
      <c r="R3072" s="65"/>
      <c r="S3072" s="67"/>
      <c r="T3072" s="67"/>
      <c r="U3072" s="67"/>
      <c r="V3072" s="67"/>
      <c r="W3072" s="67"/>
      <c r="X3072" s="67"/>
      <c r="Y3072" s="67"/>
      <c r="Z3072" s="67"/>
      <c r="AA3072" s="67"/>
      <c r="AB3072" s="67"/>
      <c r="AC3072" s="67"/>
      <c r="AD3072" s="67"/>
      <c r="AE3072" s="67"/>
      <c r="AF3072" s="67"/>
      <c r="AG3072" s="67"/>
      <c r="AH3072" s="67"/>
      <c r="AI3072" s="67"/>
      <c r="AK3072" s="67"/>
      <c r="AL3072" s="67"/>
      <c r="AM3072" s="67"/>
      <c r="AN3072" s="63" t="s">
        <v>6303</v>
      </c>
      <c r="AO3072" s="67"/>
      <c r="AP3072" s="67"/>
      <c r="AQ3072" s="67"/>
      <c r="AR3072" s="67"/>
      <c r="AS3072" s="67"/>
      <c r="AT3072" s="67"/>
      <c r="AU3072" s="67"/>
      <c r="AV3072" s="67"/>
      <c r="AW3072" s="67"/>
      <c r="AX3072" s="67"/>
      <c r="AY3072" s="67"/>
      <c r="AZ3072" s="37" t="str">
        <f>IFERROR(IF(COUNTA(H3072,I3072,J3072)=3,DATE(J3072,MATCH(I3072,{"Jan";"Feb";"Mar";"Apr";"May";"Jun";"Jul";"Aug";"Sep";"Oct";"Nov";"Dec"},0),H3072),""),"")</f>
        <v/>
      </c>
      <c r="CB3072" s="65"/>
    </row>
    <row r="3073" spans="1:80" x14ac:dyDescent="0.25">
      <c r="A3073" s="50"/>
      <c r="B3073" s="5"/>
      <c r="C3073" s="7"/>
      <c r="D3073" s="7"/>
      <c r="E3073" s="7"/>
      <c r="F3073" s="7"/>
      <c r="G3073" s="5"/>
      <c r="H3073" s="12" t="s">
        <v>92</v>
      </c>
      <c r="I3073" s="5"/>
      <c r="J3073" s="5"/>
      <c r="K3073" s="5"/>
      <c r="L3073" s="50"/>
      <c r="M3073" s="5"/>
      <c r="N3073" s="5"/>
      <c r="O3073" s="5"/>
      <c r="P3073" s="5"/>
      <c r="Q3073" s="50"/>
      <c r="R3073" s="65"/>
      <c r="S3073" s="67"/>
      <c r="T3073" s="67"/>
      <c r="U3073" s="67"/>
      <c r="V3073" s="67"/>
      <c r="W3073" s="67"/>
      <c r="X3073" s="67"/>
      <c r="Y3073" s="67"/>
      <c r="Z3073" s="67"/>
      <c r="AA3073" s="67"/>
      <c r="AB3073" s="67"/>
      <c r="AC3073" s="67"/>
      <c r="AD3073" s="67"/>
      <c r="AE3073" s="67"/>
      <c r="AF3073" s="67"/>
      <c r="AG3073" s="67"/>
      <c r="AH3073" s="67"/>
      <c r="AI3073" s="67"/>
      <c r="AK3073" s="67"/>
      <c r="AL3073" s="67"/>
      <c r="AM3073" s="67"/>
      <c r="AN3073" s="63" t="s">
        <v>6304</v>
      </c>
      <c r="AO3073" s="67"/>
      <c r="AP3073" s="67"/>
      <c r="AQ3073" s="67"/>
      <c r="AR3073" s="67"/>
      <c r="AS3073" s="67"/>
      <c r="AT3073" s="67"/>
      <c r="AU3073" s="67"/>
      <c r="AV3073" s="67"/>
      <c r="AW3073" s="67"/>
      <c r="AX3073" s="67"/>
      <c r="AY3073" s="67"/>
      <c r="AZ3073" s="37" t="str">
        <f>IFERROR(IF(COUNTA(H3073,I3073,J3073)=3,DATE(J3073,MATCH(I3073,{"Jan";"Feb";"Mar";"Apr";"May";"Jun";"Jul";"Aug";"Sep";"Oct";"Nov";"Dec"},0),H3073),""),"")</f>
        <v/>
      </c>
      <c r="CB3073" s="65"/>
    </row>
    <row r="3074" spans="1:80" x14ac:dyDescent="0.25">
      <c r="A3074" s="50"/>
      <c r="B3074" s="5"/>
      <c r="C3074" s="7" t="s">
        <v>35</v>
      </c>
      <c r="D3074" s="7" t="s">
        <v>36</v>
      </c>
      <c r="E3074" s="7"/>
      <c r="F3074" s="7" t="s">
        <v>315</v>
      </c>
      <c r="G3074" s="5"/>
      <c r="H3074" s="7" t="s">
        <v>47</v>
      </c>
      <c r="I3074" s="7" t="s">
        <v>48</v>
      </c>
      <c r="J3074" s="7" t="s">
        <v>49</v>
      </c>
      <c r="K3074" s="5"/>
      <c r="L3074" s="50"/>
      <c r="M3074" s="5"/>
      <c r="N3074" s="5"/>
      <c r="O3074" s="5"/>
      <c r="P3074" s="5"/>
      <c r="Q3074" s="50"/>
      <c r="R3074" s="65"/>
      <c r="S3074" s="67"/>
      <c r="T3074" s="67"/>
      <c r="U3074" s="67"/>
      <c r="V3074" s="67"/>
      <c r="W3074" s="67"/>
      <c r="X3074" s="67"/>
      <c r="Y3074" s="67"/>
      <c r="Z3074" s="67"/>
      <c r="AA3074" s="67"/>
      <c r="AB3074" s="67"/>
      <c r="AC3074" s="67"/>
      <c r="AD3074" s="67"/>
      <c r="AE3074" s="67"/>
      <c r="AF3074" s="67"/>
      <c r="AG3074" s="67"/>
      <c r="AH3074" s="67"/>
      <c r="AI3074" s="67"/>
      <c r="AK3074" s="67"/>
      <c r="AL3074" s="67"/>
      <c r="AM3074" s="67"/>
      <c r="AN3074" s="63" t="s">
        <v>6305</v>
      </c>
      <c r="AO3074" s="67"/>
      <c r="AP3074" s="67"/>
      <c r="AQ3074" s="67"/>
      <c r="AR3074" s="67"/>
      <c r="AS3074" s="67"/>
      <c r="AT3074" s="67"/>
      <c r="AU3074" s="67"/>
      <c r="AV3074" s="67"/>
      <c r="AW3074" s="67"/>
      <c r="AX3074" s="67"/>
      <c r="AY3074" s="67"/>
      <c r="AZ3074" s="37" t="str">
        <f>IFERROR(IF(COUNTA(H3074,I3074,J3074)=3,DATE(J3074,MATCH(I3074,{"Jan";"Feb";"Mar";"Apr";"May";"Jun";"Jul";"Aug";"Sep";"Oct";"Nov";"Dec"},0),H3074),""),"")</f>
        <v/>
      </c>
      <c r="CB3074" s="65"/>
    </row>
    <row r="3075" spans="1:80" x14ac:dyDescent="0.25">
      <c r="A3075" s="50"/>
      <c r="B3075" s="39" t="str">
        <f xml:space="preserve"> C3038&amp;" Target Lesion (T6)"</f>
        <v>V20 Target Lesion (T6)</v>
      </c>
      <c r="C3075" s="16"/>
      <c r="D3075" s="15" t="s">
        <v>9</v>
      </c>
      <c r="E3075" s="5"/>
      <c r="F3075" s="17"/>
      <c r="G3075" s="5"/>
      <c r="H3075" s="32"/>
      <c r="I3075" s="32"/>
      <c r="J3075" s="32"/>
      <c r="K3075" s="5"/>
      <c r="L3075" s="50"/>
      <c r="M3075" s="50"/>
      <c r="N3075" s="50"/>
      <c r="O3075" s="50"/>
      <c r="P3075" s="50"/>
      <c r="Q3075" s="50"/>
      <c r="R3075" s="65"/>
      <c r="S3075" s="67"/>
      <c r="T3075" s="67"/>
      <c r="U3075" s="67"/>
      <c r="V3075" s="67"/>
      <c r="W3075" s="67"/>
      <c r="X3075" s="67"/>
      <c r="Y3075" s="67"/>
      <c r="Z3075" s="67"/>
      <c r="AA3075" s="67"/>
      <c r="AB3075" s="67"/>
      <c r="AC3075" s="67"/>
      <c r="AD3075" s="67"/>
      <c r="AE3075" s="67"/>
      <c r="AF3075" s="67"/>
      <c r="AG3075" s="67"/>
      <c r="AH3075" s="67"/>
      <c r="AI3075" s="67"/>
      <c r="AK3075" s="67"/>
      <c r="AL3075" s="67"/>
      <c r="AM3075" s="67"/>
      <c r="AN3075" s="63" t="s">
        <v>6306</v>
      </c>
      <c r="AO3075" s="67"/>
      <c r="AP3075" s="67"/>
      <c r="AQ3075" s="67"/>
      <c r="AR3075" s="67"/>
      <c r="AS3075" s="67"/>
      <c r="AT3075" s="67"/>
      <c r="AU3075" s="67"/>
      <c r="AV3075" s="67"/>
      <c r="AW3075" s="67"/>
      <c r="AX3075" s="67"/>
      <c r="AY3075" s="67"/>
      <c r="AZ3075" s="37" t="str">
        <f>IFERROR(IF(COUNTA(H3075,I3075,J3075)=3,DATE(J3075,MATCH(I3075,{"Jan";"Feb";"Mar";"Apr";"May";"Jun";"Jul";"Aug";"Sep";"Oct";"Nov";"Dec"},0),H3075),""),"")</f>
        <v/>
      </c>
      <c r="CB3075" s="65"/>
    </row>
    <row r="3076" spans="1:80" x14ac:dyDescent="0.25">
      <c r="A3076" s="50"/>
      <c r="B3076" s="8" t="s">
        <v>3123</v>
      </c>
      <c r="C3076" s="8" t="s">
        <v>3124</v>
      </c>
      <c r="D3076" s="8" t="s">
        <v>3125</v>
      </c>
      <c r="E3076" s="9"/>
      <c r="F3076" s="8" t="s">
        <v>3126</v>
      </c>
      <c r="G3076" s="9"/>
      <c r="H3076" s="8" t="s">
        <v>3127</v>
      </c>
      <c r="I3076" s="8" t="s">
        <v>3128</v>
      </c>
      <c r="J3076" s="8" t="s">
        <v>3129</v>
      </c>
      <c r="K3076" s="5"/>
      <c r="L3076" s="40"/>
      <c r="M3076" s="41"/>
      <c r="N3076" s="40"/>
      <c r="O3076" s="41"/>
      <c r="P3076" s="40"/>
      <c r="Q3076" s="50"/>
      <c r="R3076" s="65"/>
      <c r="S3076" s="67"/>
      <c r="T3076" s="67"/>
      <c r="U3076" s="67"/>
      <c r="V3076" s="67"/>
      <c r="W3076" s="67"/>
      <c r="X3076" s="67"/>
      <c r="Y3076" s="67"/>
      <c r="Z3076" s="67"/>
      <c r="AA3076" s="67"/>
      <c r="AB3076" s="67"/>
      <c r="AC3076" s="67"/>
      <c r="AD3076" s="67"/>
      <c r="AE3076" s="67"/>
      <c r="AF3076" s="67"/>
      <c r="AG3076" s="67"/>
      <c r="AH3076" s="67"/>
      <c r="AI3076" s="67"/>
      <c r="AK3076" s="67"/>
      <c r="AL3076" s="67"/>
      <c r="AM3076" s="67"/>
      <c r="AN3076" s="63" t="s">
        <v>6307</v>
      </c>
      <c r="AO3076" s="67"/>
      <c r="AP3076" s="67"/>
      <c r="AQ3076" s="67"/>
      <c r="AR3076" s="67"/>
      <c r="AS3076" s="67"/>
      <c r="AT3076" s="67"/>
      <c r="AU3076" s="67"/>
      <c r="AV3076" s="67"/>
      <c r="AW3076" s="67"/>
      <c r="AX3076" s="67"/>
      <c r="AY3076" s="67"/>
      <c r="AZ3076" s="37" t="str">
        <f>IFERROR(IF(COUNTA(H3076,I3076,J3076)=3,DATE(J3076,MATCH(I3076,{"Jan";"Feb";"Mar";"Apr";"May";"Jun";"Jul";"Aug";"Sep";"Oct";"Nov";"Dec"},0),H3076),""),"")</f>
        <v/>
      </c>
      <c r="CB3076" s="65"/>
    </row>
    <row r="3077" spans="1:80" x14ac:dyDescent="0.25">
      <c r="A3077" s="50"/>
      <c r="B3077" s="76" t="str">
        <f ca="1">BA3077&amp;BB3077&amp;BC3077&amp;BD3077&amp;BE3077&amp;BF3077&amp;BG3077&amp;BH3077&amp;BI3077&amp;BJ3077&amp;BK3077&amp;BL3077&amp;BM3077</f>
        <v/>
      </c>
      <c r="C3077" s="77"/>
      <c r="D3077" s="77"/>
      <c r="E3077" s="77"/>
      <c r="F3077" s="77"/>
      <c r="G3077" s="77"/>
      <c r="H3077" s="77"/>
      <c r="I3077" s="77"/>
      <c r="J3077" s="77"/>
      <c r="K3077" s="77"/>
      <c r="L3077" s="77"/>
      <c r="M3077" s="77"/>
      <c r="N3077" s="77"/>
      <c r="O3077" s="77"/>
      <c r="P3077" s="77"/>
      <c r="Q3077" s="50"/>
      <c r="R3077" s="65"/>
      <c r="S3077" s="67"/>
      <c r="T3077" s="67"/>
      <c r="U3077" s="67"/>
      <c r="V3077" s="67"/>
      <c r="W3077" s="67"/>
      <c r="X3077" s="67"/>
      <c r="Y3077" s="67"/>
      <c r="Z3077" s="67"/>
      <c r="AA3077" s="67"/>
      <c r="AB3077" s="67"/>
      <c r="AC3077" s="67"/>
      <c r="AD3077" s="67"/>
      <c r="AE3077" s="67"/>
      <c r="AF3077" s="67"/>
      <c r="AG3077" s="67"/>
      <c r="AH3077" s="67"/>
      <c r="AI3077" s="67"/>
      <c r="AK3077" s="67"/>
      <c r="AL3077" s="67"/>
      <c r="AM3077" s="67"/>
      <c r="AN3077" s="63" t="s">
        <v>6308</v>
      </c>
      <c r="AO3077" s="67"/>
      <c r="AP3077" s="67"/>
      <c r="AQ3077" s="67"/>
      <c r="AR3077" s="67"/>
      <c r="AS3077" s="67"/>
      <c r="AT3077" s="67"/>
      <c r="AU3077" s="67"/>
      <c r="AV3077" s="67"/>
      <c r="AW3077" s="67"/>
      <c r="AX3077" s="67"/>
      <c r="AY3077" s="67"/>
      <c r="AZ3077" s="37" t="str">
        <f>IFERROR(IF(COUNTA(H3077,I3077,J3077)=3,DATE(J3077,MATCH(I3077,{"Jan";"Feb";"Mar";"Apr";"May";"Jun";"Jul";"Aug";"Sep";"Oct";"Nov";"Dec"},0),H3077),""),"")</f>
        <v/>
      </c>
      <c r="BA3077" s="37" t="str">
        <f>IF(AND(C3041="",H3075="",C3075&lt;&gt;""),"Please enter a complete visit or assessment date.  ","")</f>
        <v/>
      </c>
      <c r="BB3077" s="37" t="str">
        <f>IF(C3075="","",IF(AND(COUNTA(C3041,D3041,E3041)&gt;1,COUNTA(C3041,D3041,E3041)&lt;3),"Please enter a complete visit date.  ",IF(COUNTA(C3041,D3041,E3041)=0,"",IF(COUNTIF(AN$2:AN$7306,C3041&amp;D3041&amp;E3041)&gt;0,"","Enter a valid visit date.  "))))</f>
        <v/>
      </c>
      <c r="BC3077" s="37" t="str">
        <f>IF(AND(COUNTA(H3075,I3075,J3075)&gt;1,COUNTA(H3075,I3075,J3075)&lt;3),"Please enter a complete assessment date.  ",IF(COUNTA(H3075,I3075,J3075)=0,"",IF(COUNTIF(AN$2:AN$7306,H3075&amp;I3075&amp;J3075)&gt;0,"","Enter a valid assessment date.  ")))</f>
        <v/>
      </c>
      <c r="BD3077" s="37" t="str">
        <f t="shared" ref="BD3077" si="1492">IF(AND(C3075="",H3075&amp;I3075&amp;H3075&amp;J3075&lt;&gt;""),"Information on this lesion exists, but no evaluation result is entered.  ","")</f>
        <v/>
      </c>
      <c r="BE3077" s="37" t="str">
        <f ca="1">IF(C3075="","",IF(AZ3041="","",IF(AZ3041&gt;NOW(),"Visit date is in the future.  ","")))</f>
        <v/>
      </c>
      <c r="BF3077" s="37" t="str">
        <f t="shared" ref="BF3077" ca="1" si="1493">IF(AZ3075&lt;&gt;"",IF(AZ3075&gt;NOW(),"Assessment date is in the future.  ",""),"")</f>
        <v/>
      </c>
      <c r="BG3077" s="37" t="str">
        <f t="shared" ref="BG3077" si="1494">IF(AND(C3075&lt;&gt;"",F3075&lt;&gt;""),"The result cannot be provided if indicated as Not Done.  ","")</f>
        <v/>
      </c>
      <c r="BH3077" s="37" t="str">
        <f>IF(AZ3041="","",IF(AZ3041&lt;=AZ3035,"Visit date is not after visit or assessment dates in the prior visit.  ",""))</f>
        <v/>
      </c>
      <c r="BI3077" s="37" t="str">
        <f>IF(AZ3075&lt;&gt;"",IF(AZ3075&lt;=AZ3035,"Assessment date is not after visit or assessment dates in the prior visit.  ",""),"")</f>
        <v/>
      </c>
      <c r="BJ3077" s="37" t="str">
        <f>IF(AND(C3038="",OR(C3075&lt;&gt;"",F3075&lt;&gt;"")),"The Visit ID is missing.  ","")</f>
        <v/>
      </c>
      <c r="BK3077" s="37" t="str">
        <f>IF(AND(OR(C3075&lt;&gt;"",F3075&lt;&gt;""),C$49=""),"No V0 lesion information exists for this same lesion (if you are adding a NEW lesion, go to New Lesion section).  ","")</f>
        <v/>
      </c>
      <c r="BL3077" s="37" t="str">
        <f t="shared" ref="BL3077" si="1495">IF(AND(C3075&lt;&gt;"",D3075=""),"Select a Unit.  ","")</f>
        <v/>
      </c>
      <c r="BM3077" s="37" t="str">
        <f t="shared" ref="BM3077" si="1496">IF(AND(C3075&lt;&gt;"",COUNTIF(AJ$2:AJ$21,C3044)&gt;1),"Visit ID already used.  ","")</f>
        <v/>
      </c>
      <c r="CA3077" s="37" t="str">
        <f ca="1">IF(BA3077&amp;BB3077&amp;BC3077&amp;BD3077&amp;BE3077&amp;BF3077&amp;BG3077&amp;BH3077&amp;BI3077&amp;BJ3077&amp;BK3077&amp;BL3077&amp;BM3077&amp;BN3077&amp;BO3077&amp;BP3077&amp;BQ3077&amp;BR3077&amp;BS3077&amp;BT3077&amp;BU3077&amp;BV3077&amp;BW3077&amp;BX3077&amp;BY3077&amp;BZ3077&lt;&gt;"","V20Issue","V20Clean")</f>
        <v>V20Clean</v>
      </c>
      <c r="CB3077" s="65"/>
    </row>
    <row r="3078" spans="1:80" x14ac:dyDescent="0.25">
      <c r="A3078" s="50"/>
      <c r="B3078" s="77"/>
      <c r="C3078" s="77"/>
      <c r="D3078" s="77"/>
      <c r="E3078" s="77"/>
      <c r="F3078" s="77"/>
      <c r="G3078" s="77"/>
      <c r="H3078" s="77"/>
      <c r="I3078" s="77"/>
      <c r="J3078" s="77"/>
      <c r="K3078" s="77"/>
      <c r="L3078" s="77"/>
      <c r="M3078" s="77"/>
      <c r="N3078" s="77"/>
      <c r="O3078" s="77"/>
      <c r="P3078" s="77"/>
      <c r="Q3078" s="50"/>
      <c r="R3078" s="65"/>
      <c r="S3078" s="67"/>
      <c r="T3078" s="67"/>
      <c r="U3078" s="67"/>
      <c r="V3078" s="67"/>
      <c r="W3078" s="67"/>
      <c r="X3078" s="67"/>
      <c r="Y3078" s="67"/>
      <c r="Z3078" s="67"/>
      <c r="AA3078" s="67"/>
      <c r="AB3078" s="67"/>
      <c r="AC3078" s="67"/>
      <c r="AD3078" s="67"/>
      <c r="AE3078" s="67"/>
      <c r="AF3078" s="67"/>
      <c r="AG3078" s="67"/>
      <c r="AH3078" s="67"/>
      <c r="AI3078" s="67"/>
      <c r="AK3078" s="67"/>
      <c r="AL3078" s="67"/>
      <c r="AM3078" s="67"/>
      <c r="AN3078" s="63" t="s">
        <v>6309</v>
      </c>
      <c r="AO3078" s="67"/>
      <c r="AP3078" s="67"/>
      <c r="AQ3078" s="67"/>
      <c r="AR3078" s="67"/>
      <c r="AS3078" s="67"/>
      <c r="AT3078" s="67"/>
      <c r="AU3078" s="67"/>
      <c r="AV3078" s="67"/>
      <c r="AW3078" s="67"/>
      <c r="AX3078" s="67"/>
      <c r="AY3078" s="67"/>
      <c r="AZ3078" s="37" t="str">
        <f>IFERROR(IF(COUNTA(H3078,I3078,J3078)=3,DATE(J3078,MATCH(I3078,{"Jan";"Feb";"Mar";"Apr";"May";"Jun";"Jul";"Aug";"Sep";"Oct";"Nov";"Dec"},0),H3078),""),"")</f>
        <v/>
      </c>
      <c r="CB3078" s="65"/>
    </row>
    <row r="3079" spans="1:80" x14ac:dyDescent="0.25">
      <c r="A3079" s="50"/>
      <c r="B3079" s="5"/>
      <c r="C3079" s="7"/>
      <c r="D3079" s="7"/>
      <c r="E3079" s="7"/>
      <c r="F3079" s="7"/>
      <c r="G3079" s="5"/>
      <c r="H3079" s="12" t="s">
        <v>92</v>
      </c>
      <c r="I3079" s="5"/>
      <c r="J3079" s="5"/>
      <c r="K3079" s="5"/>
      <c r="L3079" s="50"/>
      <c r="M3079" s="5"/>
      <c r="N3079" s="5"/>
      <c r="O3079" s="5"/>
      <c r="P3079" s="5"/>
      <c r="Q3079" s="50"/>
      <c r="R3079" s="65"/>
      <c r="S3079" s="67"/>
      <c r="T3079" s="67"/>
      <c r="U3079" s="67"/>
      <c r="V3079" s="67"/>
      <c r="W3079" s="67"/>
      <c r="X3079" s="67"/>
      <c r="Y3079" s="67"/>
      <c r="Z3079" s="67"/>
      <c r="AA3079" s="67"/>
      <c r="AB3079" s="67"/>
      <c r="AC3079" s="67"/>
      <c r="AD3079" s="67"/>
      <c r="AE3079" s="67"/>
      <c r="AF3079" s="67"/>
      <c r="AG3079" s="67"/>
      <c r="AH3079" s="67"/>
      <c r="AI3079" s="67"/>
      <c r="AK3079" s="67"/>
      <c r="AL3079" s="67"/>
      <c r="AM3079" s="67"/>
      <c r="AN3079" s="63" t="s">
        <v>6310</v>
      </c>
      <c r="AO3079" s="67"/>
      <c r="AP3079" s="67"/>
      <c r="AQ3079" s="67"/>
      <c r="AR3079" s="67"/>
      <c r="AS3079" s="67"/>
      <c r="AT3079" s="67"/>
      <c r="AU3079" s="67"/>
      <c r="AV3079" s="67"/>
      <c r="AW3079" s="67"/>
      <c r="AX3079" s="67"/>
      <c r="AY3079" s="67"/>
      <c r="AZ3079" s="37" t="str">
        <f>IFERROR(IF(COUNTA(H3079,I3079,J3079)=3,DATE(J3079,MATCH(I3079,{"Jan";"Feb";"Mar";"Apr";"May";"Jun";"Jul";"Aug";"Sep";"Oct";"Nov";"Dec"},0),H3079),""),"")</f>
        <v/>
      </c>
      <c r="CB3079" s="65"/>
    </row>
    <row r="3080" spans="1:80" x14ac:dyDescent="0.25">
      <c r="A3080" s="50"/>
      <c r="B3080" s="5"/>
      <c r="C3080" s="7" t="s">
        <v>35</v>
      </c>
      <c r="D3080" s="7" t="s">
        <v>36</v>
      </c>
      <c r="E3080" s="7"/>
      <c r="F3080" s="7" t="s">
        <v>315</v>
      </c>
      <c r="G3080" s="5"/>
      <c r="H3080" s="7" t="s">
        <v>47</v>
      </c>
      <c r="I3080" s="7" t="s">
        <v>48</v>
      </c>
      <c r="J3080" s="7" t="s">
        <v>49</v>
      </c>
      <c r="K3080" s="5"/>
      <c r="L3080" s="50"/>
      <c r="M3080" s="5"/>
      <c r="N3080" s="5"/>
      <c r="O3080" s="5"/>
      <c r="P3080" s="5"/>
      <c r="Q3080" s="50"/>
      <c r="R3080" s="65"/>
      <c r="S3080" s="67"/>
      <c r="T3080" s="67"/>
      <c r="U3080" s="67"/>
      <c r="V3080" s="67"/>
      <c r="W3080" s="67"/>
      <c r="X3080" s="67"/>
      <c r="Y3080" s="67"/>
      <c r="Z3080" s="67"/>
      <c r="AA3080" s="67"/>
      <c r="AB3080" s="67"/>
      <c r="AC3080" s="67"/>
      <c r="AD3080" s="67"/>
      <c r="AE3080" s="67"/>
      <c r="AF3080" s="67"/>
      <c r="AG3080" s="67"/>
      <c r="AH3080" s="67"/>
      <c r="AI3080" s="67"/>
      <c r="AK3080" s="67"/>
      <c r="AL3080" s="67"/>
      <c r="AM3080" s="67"/>
      <c r="AN3080" s="63" t="s">
        <v>6311</v>
      </c>
      <c r="AO3080" s="67"/>
      <c r="AP3080" s="67"/>
      <c r="AQ3080" s="67"/>
      <c r="AR3080" s="67"/>
      <c r="AS3080" s="67"/>
      <c r="AT3080" s="67"/>
      <c r="AU3080" s="67"/>
      <c r="AV3080" s="67"/>
      <c r="AW3080" s="67"/>
      <c r="AX3080" s="67"/>
      <c r="AY3080" s="67"/>
      <c r="AZ3080" s="37" t="str">
        <f>IFERROR(IF(COUNTA(H3080,I3080,J3080)=3,DATE(J3080,MATCH(I3080,{"Jan";"Feb";"Mar";"Apr";"May";"Jun";"Jul";"Aug";"Sep";"Oct";"Nov";"Dec"},0),H3080),""),"")</f>
        <v/>
      </c>
      <c r="CB3080" s="65"/>
    </row>
    <row r="3081" spans="1:80" x14ac:dyDescent="0.25">
      <c r="A3081" s="50"/>
      <c r="B3081" s="39" t="str">
        <f xml:space="preserve"> C3038&amp;"  Target Lesion (T7)"</f>
        <v>V20  Target Lesion (T7)</v>
      </c>
      <c r="C3081" s="16"/>
      <c r="D3081" s="15" t="s">
        <v>9</v>
      </c>
      <c r="E3081" s="5"/>
      <c r="F3081" s="17"/>
      <c r="G3081" s="5"/>
      <c r="H3081" s="32"/>
      <c r="I3081" s="32"/>
      <c r="J3081" s="32"/>
      <c r="K3081" s="5"/>
      <c r="L3081" s="50"/>
      <c r="M3081" s="50"/>
      <c r="N3081" s="50"/>
      <c r="O3081" s="50"/>
      <c r="P3081" s="50"/>
      <c r="Q3081" s="50"/>
      <c r="R3081" s="65"/>
      <c r="S3081" s="67"/>
      <c r="T3081" s="67"/>
      <c r="U3081" s="67"/>
      <c r="V3081" s="67"/>
      <c r="W3081" s="67"/>
      <c r="X3081" s="67"/>
      <c r="Y3081" s="67"/>
      <c r="Z3081" s="67"/>
      <c r="AA3081" s="67"/>
      <c r="AB3081" s="67"/>
      <c r="AC3081" s="67"/>
      <c r="AD3081" s="67"/>
      <c r="AE3081" s="67"/>
      <c r="AF3081" s="67"/>
      <c r="AG3081" s="67"/>
      <c r="AH3081" s="67"/>
      <c r="AI3081" s="67"/>
      <c r="AK3081" s="67"/>
      <c r="AL3081" s="67"/>
      <c r="AM3081" s="67"/>
      <c r="AN3081" s="63" t="s">
        <v>6312</v>
      </c>
      <c r="AO3081" s="67"/>
      <c r="AP3081" s="67"/>
      <c r="AQ3081" s="67"/>
      <c r="AR3081" s="67"/>
      <c r="AS3081" s="67"/>
      <c r="AT3081" s="67"/>
      <c r="AU3081" s="67"/>
      <c r="AV3081" s="67"/>
      <c r="AW3081" s="67"/>
      <c r="AX3081" s="67"/>
      <c r="AY3081" s="67"/>
      <c r="AZ3081" s="37" t="str">
        <f>IFERROR(IF(COUNTA(H3081,I3081,J3081)=3,DATE(J3081,MATCH(I3081,{"Jan";"Feb";"Mar";"Apr";"May";"Jun";"Jul";"Aug";"Sep";"Oct";"Nov";"Dec"},0),H3081),""),"")</f>
        <v/>
      </c>
      <c r="CB3081" s="65"/>
    </row>
    <row r="3082" spans="1:80" x14ac:dyDescent="0.25">
      <c r="A3082" s="50"/>
      <c r="B3082" s="8" t="s">
        <v>3130</v>
      </c>
      <c r="C3082" s="8" t="s">
        <v>3131</v>
      </c>
      <c r="D3082" s="8" t="s">
        <v>3132</v>
      </c>
      <c r="E3082" s="9"/>
      <c r="F3082" s="8" t="s">
        <v>3133</v>
      </c>
      <c r="G3082" s="9"/>
      <c r="H3082" s="8" t="s">
        <v>3134</v>
      </c>
      <c r="I3082" s="8" t="s">
        <v>3135</v>
      </c>
      <c r="J3082" s="8" t="s">
        <v>3136</v>
      </c>
      <c r="K3082" s="5"/>
      <c r="L3082" s="40"/>
      <c r="M3082" s="41"/>
      <c r="N3082" s="40"/>
      <c r="O3082" s="41"/>
      <c r="P3082" s="40"/>
      <c r="Q3082" s="50"/>
      <c r="R3082" s="65"/>
      <c r="S3082" s="67"/>
      <c r="T3082" s="67"/>
      <c r="U3082" s="67"/>
      <c r="V3082" s="67"/>
      <c r="W3082" s="67"/>
      <c r="X3082" s="67"/>
      <c r="Y3082" s="67"/>
      <c r="Z3082" s="67"/>
      <c r="AA3082" s="67"/>
      <c r="AB3082" s="67"/>
      <c r="AC3082" s="67"/>
      <c r="AD3082" s="67"/>
      <c r="AE3082" s="67"/>
      <c r="AF3082" s="67"/>
      <c r="AG3082" s="67"/>
      <c r="AH3082" s="67"/>
      <c r="AI3082" s="67"/>
      <c r="AK3082" s="67"/>
      <c r="AL3082" s="67"/>
      <c r="AM3082" s="67"/>
      <c r="AN3082" s="63" t="s">
        <v>6313</v>
      </c>
      <c r="AO3082" s="67"/>
      <c r="AP3082" s="67"/>
      <c r="AQ3082" s="67"/>
      <c r="AR3082" s="67"/>
      <c r="AS3082" s="67"/>
      <c r="AT3082" s="67"/>
      <c r="AU3082" s="67"/>
      <c r="AV3082" s="67"/>
      <c r="AW3082" s="67"/>
      <c r="AX3082" s="67"/>
      <c r="AY3082" s="67"/>
      <c r="AZ3082" s="37" t="str">
        <f>IFERROR(IF(COUNTA(H3082,I3082,J3082)=3,DATE(J3082,MATCH(I3082,{"Jan";"Feb";"Mar";"Apr";"May";"Jun";"Jul";"Aug";"Sep";"Oct";"Nov";"Dec"},0),H3082),""),"")</f>
        <v/>
      </c>
      <c r="CB3082" s="65"/>
    </row>
    <row r="3083" spans="1:80" x14ac:dyDescent="0.25">
      <c r="A3083" s="50"/>
      <c r="B3083" s="76" t="str">
        <f ca="1">BA3083&amp;BB3083&amp;BC3083&amp;BD3083&amp;BE3083&amp;BF3083&amp;BG3083&amp;BH3083&amp;BI3083&amp;BJ3083&amp;BK3083&amp;BL3083&amp;BM3083</f>
        <v/>
      </c>
      <c r="C3083" s="77"/>
      <c r="D3083" s="77"/>
      <c r="E3083" s="77"/>
      <c r="F3083" s="77"/>
      <c r="G3083" s="77"/>
      <c r="H3083" s="77"/>
      <c r="I3083" s="77"/>
      <c r="J3083" s="77"/>
      <c r="K3083" s="77"/>
      <c r="L3083" s="77"/>
      <c r="M3083" s="77"/>
      <c r="N3083" s="77"/>
      <c r="O3083" s="77"/>
      <c r="P3083" s="77"/>
      <c r="Q3083" s="50"/>
      <c r="R3083" s="65"/>
      <c r="S3083" s="67"/>
      <c r="T3083" s="67"/>
      <c r="U3083" s="67"/>
      <c r="V3083" s="67"/>
      <c r="W3083" s="67"/>
      <c r="X3083" s="67"/>
      <c r="Y3083" s="67"/>
      <c r="Z3083" s="67"/>
      <c r="AA3083" s="67"/>
      <c r="AB3083" s="67"/>
      <c r="AC3083" s="67"/>
      <c r="AD3083" s="67"/>
      <c r="AE3083" s="67"/>
      <c r="AF3083" s="67"/>
      <c r="AG3083" s="67"/>
      <c r="AH3083" s="67"/>
      <c r="AI3083" s="67"/>
      <c r="AK3083" s="67"/>
      <c r="AL3083" s="67"/>
      <c r="AM3083" s="67"/>
      <c r="AN3083" s="63" t="s">
        <v>6314</v>
      </c>
      <c r="AO3083" s="67"/>
      <c r="AP3083" s="67"/>
      <c r="AQ3083" s="67"/>
      <c r="AR3083" s="67"/>
      <c r="AS3083" s="67"/>
      <c r="AT3083" s="67"/>
      <c r="AU3083" s="67"/>
      <c r="AV3083" s="67"/>
      <c r="AW3083" s="67"/>
      <c r="AX3083" s="67"/>
      <c r="AY3083" s="67"/>
      <c r="AZ3083" s="37" t="str">
        <f>IFERROR(IF(COUNTA(H3083,I3083,J3083)=3,DATE(J3083,MATCH(I3083,{"Jan";"Feb";"Mar";"Apr";"May";"Jun";"Jul";"Aug";"Sep";"Oct";"Nov";"Dec"},0),H3083),""),"")</f>
        <v/>
      </c>
      <c r="BA3083" s="37" t="str">
        <f>IF(AND(C3041="",H3081="",C3081&lt;&gt;""),"Please enter a complete visit or assessment date.  ","")</f>
        <v/>
      </c>
      <c r="BB3083" s="37" t="str">
        <f>IF(C3081="","",IF(AND(COUNTA(C3041,D3041,E3041)&gt;1,COUNTA(C3041,D3041,E3041)&lt;3),"Please enter a complete visit date.  ",IF(COUNTA(C3041,D3041,E3041)=0,"",IF(COUNTIF(AN$2:AN$7306,C3041&amp;D3041&amp;E3041)&gt;0,"","Enter a valid visit date.  "))))</f>
        <v/>
      </c>
      <c r="BC3083" s="37" t="str">
        <f>IF(AND(COUNTA(H3081,I3081,J3081)&gt;1,COUNTA(H3081,I3081,J3081)&lt;3),"Please enter a complete assessment date.  ",IF(COUNTA(H3081,I3081,J3081)=0,"",IF(COUNTIF(AN$2:AN$7306,H3081&amp;I3081&amp;J3081)&gt;0,"","Enter a valid assessment date.  ")))</f>
        <v/>
      </c>
      <c r="BD3083" s="37" t="str">
        <f t="shared" ref="BD3083" si="1497">IF(AND(C3081="",H3081&amp;I3081&amp;H3081&amp;J3081&lt;&gt;""),"Information on this lesion exists, but no evaluation result is entered.  ","")</f>
        <v/>
      </c>
      <c r="BE3083" s="37" t="str">
        <f ca="1">IF(C3081="","",IF(AZ3041="","",IF(AZ3041&gt;NOW(),"Visit date is in the future.  ","")))</f>
        <v/>
      </c>
      <c r="BF3083" s="37" t="str">
        <f t="shared" ref="BF3083" ca="1" si="1498">IF(AZ3081&lt;&gt;"",IF(AZ3081&gt;NOW(),"Assessment date is in the future.  ",""),"")</f>
        <v/>
      </c>
      <c r="BG3083" s="37" t="str">
        <f t="shared" ref="BG3083" si="1499">IF(AND(C3081&lt;&gt;"",F3081&lt;&gt;""),"The result cannot be provided if indicated as Not Done.  ","")</f>
        <v/>
      </c>
      <c r="BH3083" s="37" t="str">
        <f>IF(AZ3041="","",IF(AZ3041&lt;=AZ3035,"Visit date is not after visit or assessment dates in the prior visit.  ",""))</f>
        <v/>
      </c>
      <c r="BI3083" s="37" t="str">
        <f>IF(AZ3081&lt;&gt;"",IF(AZ3081&lt;=AZ3035,"Assessment date is not after visit or assessment dates in the prior visit.  ",""),"")</f>
        <v/>
      </c>
      <c r="BJ3083" s="37" t="str">
        <f>IF(AND(C3038="",OR(C3081&lt;&gt;"",F3081&lt;&gt;"")),"The Visit ID is missing.  ","")</f>
        <v/>
      </c>
      <c r="BK3083" s="37" t="str">
        <f>IF(AND(OR(C3081&lt;&gt;"",F3081&lt;&gt;""),C$55=""),"No V0 lesion information exists for this same lesion (if you are adding a NEW lesion, go to New Lesion section).  ","")</f>
        <v/>
      </c>
      <c r="BL3083" s="37" t="str">
        <f t="shared" ref="BL3083" si="1500">IF(AND(C3081&lt;&gt;"",D3081=""),"Select a Unit.  ","")</f>
        <v/>
      </c>
      <c r="BM3083" s="37" t="str">
        <f>IF(AND(C3081&lt;&gt;"",COUNTIF(AJ$2:AJ$21,C3038)&gt;1),"Visit ID already used.  ","")</f>
        <v/>
      </c>
      <c r="CA3083" s="37" t="str">
        <f ca="1">IF(BA3083&amp;BB3083&amp;BC3083&amp;BD3083&amp;BE3083&amp;BF3083&amp;BG3083&amp;BH3083&amp;BI3083&amp;BJ3083&amp;BK3083&amp;BL3083&amp;BM3083&amp;BN3083&amp;BO3083&amp;BP3083&amp;BQ3083&amp;BR3083&amp;BS3083&amp;BT3083&amp;BU3083&amp;BV3083&amp;BW3083&amp;BX3083&amp;BY3083&amp;BZ3083&lt;&gt;"","V20Issue","V20Clean")</f>
        <v>V20Clean</v>
      </c>
      <c r="CB3083" s="65"/>
    </row>
    <row r="3084" spans="1:80" x14ac:dyDescent="0.25">
      <c r="A3084" s="50"/>
      <c r="B3084" s="77"/>
      <c r="C3084" s="77"/>
      <c r="D3084" s="77"/>
      <c r="E3084" s="77"/>
      <c r="F3084" s="77"/>
      <c r="G3084" s="77"/>
      <c r="H3084" s="77"/>
      <c r="I3084" s="77"/>
      <c r="J3084" s="77"/>
      <c r="K3084" s="77"/>
      <c r="L3084" s="77"/>
      <c r="M3084" s="77"/>
      <c r="N3084" s="77"/>
      <c r="O3084" s="77"/>
      <c r="P3084" s="77"/>
      <c r="Q3084" s="50"/>
      <c r="R3084" s="65"/>
      <c r="S3084" s="67"/>
      <c r="T3084" s="67"/>
      <c r="U3084" s="67"/>
      <c r="V3084" s="67"/>
      <c r="W3084" s="67"/>
      <c r="X3084" s="67"/>
      <c r="Y3084" s="67"/>
      <c r="Z3084" s="67"/>
      <c r="AA3084" s="67"/>
      <c r="AB3084" s="67"/>
      <c r="AC3084" s="67"/>
      <c r="AD3084" s="67"/>
      <c r="AE3084" s="67"/>
      <c r="AF3084" s="67"/>
      <c r="AG3084" s="67"/>
      <c r="AH3084" s="67"/>
      <c r="AI3084" s="67"/>
      <c r="AK3084" s="67"/>
      <c r="AL3084" s="67"/>
      <c r="AM3084" s="67"/>
      <c r="AN3084" s="63" t="s">
        <v>6315</v>
      </c>
      <c r="AO3084" s="67"/>
      <c r="AP3084" s="67"/>
      <c r="AQ3084" s="67"/>
      <c r="AR3084" s="67"/>
      <c r="AS3084" s="67"/>
      <c r="AT3084" s="67"/>
      <c r="AU3084" s="67"/>
      <c r="AV3084" s="67"/>
      <c r="AW3084" s="67"/>
      <c r="AX3084" s="67"/>
      <c r="AY3084" s="67"/>
      <c r="AZ3084" s="37" t="str">
        <f>IFERROR(IF(COUNTA(H3084,I3084,J3084)=3,DATE(J3084,MATCH(I3084,{"Jan";"Feb";"Mar";"Apr";"May";"Jun";"Jul";"Aug";"Sep";"Oct";"Nov";"Dec"},0),H3084),""),"")</f>
        <v/>
      </c>
      <c r="CB3084" s="65"/>
    </row>
    <row r="3085" spans="1:80" x14ac:dyDescent="0.25">
      <c r="A3085" s="50"/>
      <c r="B3085" s="5"/>
      <c r="C3085" s="7"/>
      <c r="D3085" s="7"/>
      <c r="E3085" s="7"/>
      <c r="F3085" s="7"/>
      <c r="G3085" s="5"/>
      <c r="H3085" s="12" t="s">
        <v>92</v>
      </c>
      <c r="I3085" s="5"/>
      <c r="J3085" s="5"/>
      <c r="K3085" s="5"/>
      <c r="L3085" s="50"/>
      <c r="M3085" s="5"/>
      <c r="N3085" s="5"/>
      <c r="O3085" s="5"/>
      <c r="P3085" s="5"/>
      <c r="Q3085" s="50"/>
      <c r="R3085" s="65"/>
      <c r="S3085" s="67"/>
      <c r="T3085" s="67"/>
      <c r="U3085" s="67"/>
      <c r="V3085" s="67"/>
      <c r="W3085" s="67"/>
      <c r="X3085" s="67"/>
      <c r="Y3085" s="67"/>
      <c r="Z3085" s="67"/>
      <c r="AA3085" s="67"/>
      <c r="AB3085" s="67"/>
      <c r="AC3085" s="67"/>
      <c r="AD3085" s="67"/>
      <c r="AE3085" s="67"/>
      <c r="AF3085" s="67"/>
      <c r="AG3085" s="67"/>
      <c r="AH3085" s="67"/>
      <c r="AI3085" s="67"/>
      <c r="AK3085" s="67"/>
      <c r="AL3085" s="67"/>
      <c r="AM3085" s="67"/>
      <c r="AN3085" s="63" t="s">
        <v>6316</v>
      </c>
      <c r="AO3085" s="67"/>
      <c r="AP3085" s="67"/>
      <c r="AQ3085" s="67"/>
      <c r="AR3085" s="67"/>
      <c r="AS3085" s="67"/>
      <c r="AT3085" s="67"/>
      <c r="AU3085" s="67"/>
      <c r="AV3085" s="67"/>
      <c r="AW3085" s="67"/>
      <c r="AX3085" s="67"/>
      <c r="AY3085" s="67"/>
      <c r="AZ3085" s="37" t="str">
        <f>IFERROR(IF(COUNTA(H3085,I3085,J3085)=3,DATE(J3085,MATCH(I3085,{"Jan";"Feb";"Mar";"Apr";"May";"Jun";"Jul";"Aug";"Sep";"Oct";"Nov";"Dec"},0),H3085),""),"")</f>
        <v/>
      </c>
      <c r="CB3085" s="65"/>
    </row>
    <row r="3086" spans="1:80" x14ac:dyDescent="0.25">
      <c r="A3086" s="50"/>
      <c r="B3086" s="5"/>
      <c r="C3086" s="7" t="s">
        <v>35</v>
      </c>
      <c r="D3086" s="7" t="s">
        <v>36</v>
      </c>
      <c r="E3086" s="7"/>
      <c r="F3086" s="7" t="s">
        <v>315</v>
      </c>
      <c r="G3086" s="5"/>
      <c r="H3086" s="7" t="s">
        <v>47</v>
      </c>
      <c r="I3086" s="7" t="s">
        <v>48</v>
      </c>
      <c r="J3086" s="7" t="s">
        <v>49</v>
      </c>
      <c r="K3086" s="5"/>
      <c r="L3086" s="50"/>
      <c r="M3086" s="5"/>
      <c r="N3086" s="5"/>
      <c r="O3086" s="5"/>
      <c r="P3086" s="5"/>
      <c r="Q3086" s="50"/>
      <c r="R3086" s="65"/>
      <c r="S3086" s="67"/>
      <c r="T3086" s="67"/>
      <c r="U3086" s="67"/>
      <c r="V3086" s="67"/>
      <c r="W3086" s="67"/>
      <c r="X3086" s="67"/>
      <c r="Y3086" s="67"/>
      <c r="Z3086" s="67"/>
      <c r="AA3086" s="67"/>
      <c r="AB3086" s="67"/>
      <c r="AC3086" s="67"/>
      <c r="AD3086" s="67"/>
      <c r="AE3086" s="67"/>
      <c r="AF3086" s="67"/>
      <c r="AG3086" s="67"/>
      <c r="AH3086" s="67"/>
      <c r="AI3086" s="67"/>
      <c r="AK3086" s="67"/>
      <c r="AL3086" s="67"/>
      <c r="AM3086" s="67"/>
      <c r="AN3086" s="63" t="s">
        <v>6317</v>
      </c>
      <c r="AO3086" s="67"/>
      <c r="AP3086" s="67"/>
      <c r="AQ3086" s="67"/>
      <c r="AR3086" s="67"/>
      <c r="AS3086" s="67"/>
      <c r="AT3086" s="67"/>
      <c r="AU3086" s="67"/>
      <c r="AV3086" s="67"/>
      <c r="AW3086" s="67"/>
      <c r="AX3086" s="67"/>
      <c r="AY3086" s="67"/>
      <c r="AZ3086" s="37" t="str">
        <f>IFERROR(IF(COUNTA(H3086,I3086,J3086)=3,DATE(J3086,MATCH(I3086,{"Jan";"Feb";"Mar";"Apr";"May";"Jun";"Jul";"Aug";"Sep";"Oct";"Nov";"Dec"},0),H3086),""),"")</f>
        <v/>
      </c>
      <c r="CB3086" s="65"/>
    </row>
    <row r="3087" spans="1:80" x14ac:dyDescent="0.25">
      <c r="A3087" s="50"/>
      <c r="B3087" s="39" t="str">
        <f xml:space="preserve"> C3038&amp;"  Target Lesion (T8)"</f>
        <v>V20  Target Lesion (T8)</v>
      </c>
      <c r="C3087" s="16"/>
      <c r="D3087" s="15" t="s">
        <v>9</v>
      </c>
      <c r="E3087" s="5"/>
      <c r="F3087" s="17"/>
      <c r="G3087" s="5"/>
      <c r="H3087" s="32"/>
      <c r="I3087" s="32"/>
      <c r="J3087" s="32"/>
      <c r="K3087" s="5"/>
      <c r="L3087" s="50"/>
      <c r="M3087" s="50"/>
      <c r="N3087" s="50"/>
      <c r="O3087" s="50"/>
      <c r="P3087" s="50"/>
      <c r="Q3087" s="50"/>
      <c r="R3087" s="65"/>
      <c r="S3087" s="67"/>
      <c r="T3087" s="67"/>
      <c r="U3087" s="67"/>
      <c r="V3087" s="67"/>
      <c r="W3087" s="67"/>
      <c r="X3087" s="67"/>
      <c r="Y3087" s="67"/>
      <c r="Z3087" s="67"/>
      <c r="AA3087" s="67"/>
      <c r="AB3087" s="67"/>
      <c r="AC3087" s="67"/>
      <c r="AD3087" s="67"/>
      <c r="AE3087" s="67"/>
      <c r="AF3087" s="67"/>
      <c r="AG3087" s="67"/>
      <c r="AH3087" s="67"/>
      <c r="AI3087" s="67"/>
      <c r="AK3087" s="67"/>
      <c r="AL3087" s="67"/>
      <c r="AM3087" s="67"/>
      <c r="AN3087" s="63" t="s">
        <v>6318</v>
      </c>
      <c r="AO3087" s="67"/>
      <c r="AP3087" s="67"/>
      <c r="AQ3087" s="67"/>
      <c r="AR3087" s="67"/>
      <c r="AS3087" s="67"/>
      <c r="AT3087" s="67"/>
      <c r="AU3087" s="67"/>
      <c r="AV3087" s="67"/>
      <c r="AW3087" s="67"/>
      <c r="AX3087" s="67"/>
      <c r="AY3087" s="67"/>
      <c r="AZ3087" s="37" t="str">
        <f>IFERROR(IF(COUNTA(H3087,I3087,J3087)=3,DATE(J3087,MATCH(I3087,{"Jan";"Feb";"Mar";"Apr";"May";"Jun";"Jul";"Aug";"Sep";"Oct";"Nov";"Dec"},0),H3087),""),"")</f>
        <v/>
      </c>
      <c r="CB3087" s="65"/>
    </row>
    <row r="3088" spans="1:80" x14ac:dyDescent="0.25">
      <c r="A3088" s="50"/>
      <c r="B3088" s="8" t="s">
        <v>3137</v>
      </c>
      <c r="C3088" s="8" t="s">
        <v>3138</v>
      </c>
      <c r="D3088" s="8" t="s">
        <v>3139</v>
      </c>
      <c r="E3088" s="9"/>
      <c r="F3088" s="8" t="s">
        <v>3140</v>
      </c>
      <c r="G3088" s="9"/>
      <c r="H3088" s="8" t="s">
        <v>3141</v>
      </c>
      <c r="I3088" s="8" t="s">
        <v>3142</v>
      </c>
      <c r="J3088" s="8" t="s">
        <v>3143</v>
      </c>
      <c r="K3088" s="5"/>
      <c r="L3088" s="40"/>
      <c r="M3088" s="41"/>
      <c r="N3088" s="40"/>
      <c r="O3088" s="41"/>
      <c r="P3088" s="40"/>
      <c r="Q3088" s="50"/>
      <c r="R3088" s="65"/>
      <c r="S3088" s="67"/>
      <c r="T3088" s="67"/>
      <c r="U3088" s="67"/>
      <c r="V3088" s="67"/>
      <c r="W3088" s="67"/>
      <c r="X3088" s="67"/>
      <c r="Y3088" s="67"/>
      <c r="Z3088" s="67"/>
      <c r="AA3088" s="67"/>
      <c r="AB3088" s="67"/>
      <c r="AC3088" s="67"/>
      <c r="AD3088" s="67"/>
      <c r="AE3088" s="67"/>
      <c r="AF3088" s="67"/>
      <c r="AG3088" s="67"/>
      <c r="AH3088" s="67"/>
      <c r="AI3088" s="67"/>
      <c r="AK3088" s="67"/>
      <c r="AL3088" s="67"/>
      <c r="AM3088" s="67"/>
      <c r="AN3088" s="63" t="s">
        <v>6319</v>
      </c>
      <c r="AO3088" s="67"/>
      <c r="AP3088" s="67"/>
      <c r="AQ3088" s="67"/>
      <c r="AR3088" s="67"/>
      <c r="AS3088" s="67"/>
      <c r="AT3088" s="67"/>
      <c r="AU3088" s="67"/>
      <c r="AV3088" s="67"/>
      <c r="AW3088" s="67"/>
      <c r="AX3088" s="67"/>
      <c r="AY3088" s="67"/>
      <c r="AZ3088" s="37" t="str">
        <f>IFERROR(IF(COUNTA(H3088,I3088,J3088)=3,DATE(J3088,MATCH(I3088,{"Jan";"Feb";"Mar";"Apr";"May";"Jun";"Jul";"Aug";"Sep";"Oct";"Nov";"Dec"},0),H3088),""),"")</f>
        <v/>
      </c>
      <c r="CB3088" s="65"/>
    </row>
    <row r="3089" spans="1:80" x14ac:dyDescent="0.25">
      <c r="A3089" s="50"/>
      <c r="B3089" s="76" t="str">
        <f ca="1">BA3089&amp;BB3089&amp;BC3089&amp;BD3089&amp;BE3089&amp;BF3089&amp;BG3089&amp;BH3089&amp;BI3089&amp;BJ3089&amp;BK3089&amp;BL3089&amp;BM3089</f>
        <v/>
      </c>
      <c r="C3089" s="77"/>
      <c r="D3089" s="77"/>
      <c r="E3089" s="77"/>
      <c r="F3089" s="77"/>
      <c r="G3089" s="77"/>
      <c r="H3089" s="77"/>
      <c r="I3089" s="77"/>
      <c r="J3089" s="77"/>
      <c r="K3089" s="77"/>
      <c r="L3089" s="77"/>
      <c r="M3089" s="77"/>
      <c r="N3089" s="77"/>
      <c r="O3089" s="77"/>
      <c r="P3089" s="77"/>
      <c r="Q3089" s="50"/>
      <c r="R3089" s="65"/>
      <c r="S3089" s="67"/>
      <c r="T3089" s="67"/>
      <c r="U3089" s="67"/>
      <c r="V3089" s="67"/>
      <c r="W3089" s="67"/>
      <c r="X3089" s="67"/>
      <c r="Y3089" s="67"/>
      <c r="Z3089" s="67"/>
      <c r="AA3089" s="67"/>
      <c r="AB3089" s="67"/>
      <c r="AC3089" s="67"/>
      <c r="AD3089" s="67"/>
      <c r="AE3089" s="67"/>
      <c r="AF3089" s="67"/>
      <c r="AG3089" s="67"/>
      <c r="AH3089" s="67"/>
      <c r="AI3089" s="67"/>
      <c r="AK3089" s="67"/>
      <c r="AL3089" s="67"/>
      <c r="AM3089" s="67"/>
      <c r="AN3089" s="63" t="s">
        <v>6320</v>
      </c>
      <c r="AO3089" s="67"/>
      <c r="AP3089" s="67"/>
      <c r="AQ3089" s="67"/>
      <c r="AR3089" s="67"/>
      <c r="AS3089" s="67"/>
      <c r="AT3089" s="67"/>
      <c r="AU3089" s="67"/>
      <c r="AV3089" s="67"/>
      <c r="AW3089" s="67"/>
      <c r="AX3089" s="67"/>
      <c r="AY3089" s="67"/>
      <c r="AZ3089" s="37" t="str">
        <f>IFERROR(IF(COUNTA(H3089,I3089,J3089)=3,DATE(J3089,MATCH(I3089,{"Jan";"Feb";"Mar";"Apr";"May";"Jun";"Jul";"Aug";"Sep";"Oct";"Nov";"Dec"},0),H3089),""),"")</f>
        <v/>
      </c>
      <c r="BA3089" s="37" t="str">
        <f>IF(AND(C3041="",H3087="",C3087&lt;&gt;""),"Please enter a complete visit or assessment date.  ","")</f>
        <v/>
      </c>
      <c r="BB3089" s="37" t="str">
        <f>IF(C3087="","",IF(AND(COUNTA(C3041,D3041,E3041)&gt;1,COUNTA(C3041,D3041,E3041)&lt;3),"Please enter a complete visit date.  ",IF(COUNTA(C3041,D3041,E3041)=0,"",IF(COUNTIF(AN$2:AN$7306,C3041&amp;D3041&amp;E3041)&gt;0,"","Enter a valid visit date.  "))))</f>
        <v/>
      </c>
      <c r="BC3089" s="37" t="str">
        <f>IF(AND(COUNTA(H3087,I3087,J3087)&gt;1,COUNTA(H3087,I3087,J3087)&lt;3),"Please enter a complete assessment date.  ",IF(COUNTA(H3087,I3087,J3087)=0,"",IF(COUNTIF(AN$2:AN$7306,H3087&amp;I3087&amp;J3087)&gt;0,"","Enter a valid assessment date.  ")))</f>
        <v/>
      </c>
      <c r="BD3089" s="37" t="str">
        <f t="shared" ref="BD3089" si="1501">IF(AND(C3087="",H3087&amp;I3087&amp;H3087&amp;J3087&lt;&gt;""),"Information on this lesion exists, but no evaluation result is entered.  ","")</f>
        <v/>
      </c>
      <c r="BE3089" s="37" t="str">
        <f ca="1">IF(C3087="","",IF(AZ3041="","",IF(AZ3041&gt;NOW(),"Visit date is in the future.  ","")))</f>
        <v/>
      </c>
      <c r="BF3089" s="37" t="str">
        <f t="shared" ref="BF3089" ca="1" si="1502">IF(AZ3087&lt;&gt;"",IF(AZ3087&gt;NOW(),"Assessment date is in the future.  ",""),"")</f>
        <v/>
      </c>
      <c r="BG3089" s="37" t="str">
        <f t="shared" ref="BG3089" si="1503">IF(AND(C3087&lt;&gt;"",F3087&lt;&gt;""),"The result cannot be provided if indicated as Not Done.  ","")</f>
        <v/>
      </c>
      <c r="BH3089" s="37" t="str">
        <f>IF(AZ3041="","",IF(AZ3041&lt;=AZ3035,"Visit date is not after visit or assessment dates in the prior visit.  ",""))</f>
        <v/>
      </c>
      <c r="BI3089" s="37" t="str">
        <f>IF(AZ3087&lt;&gt;"",IF(AZ3087&lt;=AZ3035,"Assessment date is not after visit or assessment dates in the prior visit.  ",""),"")</f>
        <v/>
      </c>
      <c r="BJ3089" s="37" t="str">
        <f>IF(AND(C3038="",OR(C3087&lt;&gt;"",F3087&lt;&gt;"")),"The Visit ID is missing.  ","")</f>
        <v/>
      </c>
      <c r="BK3089" s="37" t="str">
        <f>IF(AND(OR(C3087&lt;&gt;"",F3087&lt;&gt;""),C$61=""),"No V0 lesion information exists for this same lesion (if you are adding a NEW lesion, go to New Lesion section).  ","")</f>
        <v/>
      </c>
      <c r="BL3089" s="37" t="str">
        <f t="shared" ref="BL3089" si="1504">IF(AND(C3087&lt;&gt;"",D3087=""),"Select a Unit.  ","")</f>
        <v/>
      </c>
      <c r="BM3089" s="37" t="str">
        <f>IF(AND(C3087&lt;&gt;"",COUNTIF(AJ$2:AJ$21,C3038)&gt;1),"Visit ID already used.  ","")</f>
        <v/>
      </c>
      <c r="CA3089" s="37" t="str">
        <f ca="1">IF(BA3089&amp;BB3089&amp;BC3089&amp;BD3089&amp;BE3089&amp;BF3089&amp;BG3089&amp;BH3089&amp;BI3089&amp;BJ3089&amp;BK3089&amp;BL3089&amp;BM3089&amp;BN3089&amp;BO3089&amp;BP3089&amp;BQ3089&amp;BR3089&amp;BS3089&amp;BT3089&amp;BU3089&amp;BV3089&amp;BW3089&amp;BX3089&amp;BY3089&amp;BZ3089&lt;&gt;"","V20Issue","V20Clean")</f>
        <v>V20Clean</v>
      </c>
      <c r="CB3089" s="65"/>
    </row>
    <row r="3090" spans="1:80" x14ac:dyDescent="0.25">
      <c r="A3090" s="50"/>
      <c r="B3090" s="77"/>
      <c r="C3090" s="77"/>
      <c r="D3090" s="77"/>
      <c r="E3090" s="77"/>
      <c r="F3090" s="77"/>
      <c r="G3090" s="77"/>
      <c r="H3090" s="77"/>
      <c r="I3090" s="77"/>
      <c r="J3090" s="77"/>
      <c r="K3090" s="77"/>
      <c r="L3090" s="77"/>
      <c r="M3090" s="77"/>
      <c r="N3090" s="77"/>
      <c r="O3090" s="77"/>
      <c r="P3090" s="77"/>
      <c r="Q3090" s="50"/>
      <c r="R3090" s="65"/>
      <c r="S3090" s="67"/>
      <c r="T3090" s="67"/>
      <c r="U3090" s="67"/>
      <c r="V3090" s="67"/>
      <c r="W3090" s="67"/>
      <c r="X3090" s="67"/>
      <c r="Y3090" s="67"/>
      <c r="Z3090" s="67"/>
      <c r="AA3090" s="67"/>
      <c r="AB3090" s="67"/>
      <c r="AC3090" s="67"/>
      <c r="AD3090" s="67"/>
      <c r="AE3090" s="67"/>
      <c r="AF3090" s="67"/>
      <c r="AG3090" s="67"/>
      <c r="AH3090" s="67"/>
      <c r="AI3090" s="67"/>
      <c r="AK3090" s="67"/>
      <c r="AL3090" s="67"/>
      <c r="AM3090" s="67"/>
      <c r="AN3090" s="63" t="s">
        <v>6321</v>
      </c>
      <c r="AO3090" s="67"/>
      <c r="AP3090" s="67"/>
      <c r="AQ3090" s="67"/>
      <c r="AR3090" s="67"/>
      <c r="AS3090" s="67"/>
      <c r="AT3090" s="67"/>
      <c r="AU3090" s="67"/>
      <c r="AV3090" s="67"/>
      <c r="AW3090" s="67"/>
      <c r="AX3090" s="67"/>
      <c r="AY3090" s="67"/>
      <c r="AZ3090" s="37" t="str">
        <f>IFERROR(IF(COUNTA(H3090,I3090,J3090)=3,DATE(J3090,MATCH(I3090,{"Jan";"Feb";"Mar";"Apr";"May";"Jun";"Jul";"Aug";"Sep";"Oct";"Nov";"Dec"},0),H3090),""),"")</f>
        <v/>
      </c>
      <c r="CB3090" s="65"/>
    </row>
    <row r="3091" spans="1:80" x14ac:dyDescent="0.25">
      <c r="A3091" s="50"/>
      <c r="B3091" s="5"/>
      <c r="C3091" s="7"/>
      <c r="D3091" s="7"/>
      <c r="E3091" s="7"/>
      <c r="F3091" s="7"/>
      <c r="G3091" s="5"/>
      <c r="H3091" s="12" t="s">
        <v>92</v>
      </c>
      <c r="I3091" s="5"/>
      <c r="J3091" s="5"/>
      <c r="K3091" s="5"/>
      <c r="L3091" s="50"/>
      <c r="M3091" s="5"/>
      <c r="N3091" s="5"/>
      <c r="O3091" s="5"/>
      <c r="P3091" s="5"/>
      <c r="Q3091" s="50"/>
      <c r="R3091" s="65"/>
      <c r="S3091" s="67"/>
      <c r="T3091" s="67"/>
      <c r="U3091" s="67"/>
      <c r="V3091" s="67"/>
      <c r="W3091" s="67"/>
      <c r="X3091" s="67"/>
      <c r="Y3091" s="67"/>
      <c r="Z3091" s="67"/>
      <c r="AA3091" s="67"/>
      <c r="AB3091" s="67"/>
      <c r="AC3091" s="67"/>
      <c r="AD3091" s="67"/>
      <c r="AE3091" s="67"/>
      <c r="AF3091" s="67"/>
      <c r="AG3091" s="67"/>
      <c r="AH3091" s="67"/>
      <c r="AI3091" s="67"/>
      <c r="AK3091" s="67"/>
      <c r="AL3091" s="67"/>
      <c r="AM3091" s="67"/>
      <c r="AN3091" s="63" t="s">
        <v>6322</v>
      </c>
      <c r="AO3091" s="67"/>
      <c r="AP3091" s="67"/>
      <c r="AQ3091" s="67"/>
      <c r="AR3091" s="67"/>
      <c r="AS3091" s="67"/>
      <c r="AT3091" s="67"/>
      <c r="AU3091" s="67"/>
      <c r="AV3091" s="67"/>
      <c r="AW3091" s="67"/>
      <c r="AX3091" s="67"/>
      <c r="AY3091" s="67"/>
      <c r="AZ3091" s="37" t="str">
        <f>IFERROR(IF(COUNTA(H3091,I3091,J3091)=3,DATE(J3091,MATCH(I3091,{"Jan";"Feb";"Mar";"Apr";"May";"Jun";"Jul";"Aug";"Sep";"Oct";"Nov";"Dec"},0),H3091),""),"")</f>
        <v/>
      </c>
      <c r="CB3091" s="65"/>
    </row>
    <row r="3092" spans="1:80" x14ac:dyDescent="0.25">
      <c r="A3092" s="50"/>
      <c r="B3092" s="5"/>
      <c r="C3092" s="7" t="s">
        <v>35</v>
      </c>
      <c r="D3092" s="7" t="s">
        <v>36</v>
      </c>
      <c r="E3092" s="7"/>
      <c r="F3092" s="7" t="s">
        <v>315</v>
      </c>
      <c r="G3092" s="5"/>
      <c r="H3092" s="7" t="s">
        <v>47</v>
      </c>
      <c r="I3092" s="7" t="s">
        <v>48</v>
      </c>
      <c r="J3092" s="7" t="s">
        <v>49</v>
      </c>
      <c r="K3092" s="5"/>
      <c r="L3092" s="50"/>
      <c r="M3092" s="5"/>
      <c r="N3092" s="5"/>
      <c r="O3092" s="5"/>
      <c r="P3092" s="5"/>
      <c r="Q3092" s="50"/>
      <c r="R3092" s="65"/>
      <c r="S3092" s="67"/>
      <c r="T3092" s="67"/>
      <c r="U3092" s="67"/>
      <c r="V3092" s="67"/>
      <c r="W3092" s="67"/>
      <c r="X3092" s="67"/>
      <c r="Y3092" s="67"/>
      <c r="Z3092" s="67"/>
      <c r="AA3092" s="67"/>
      <c r="AB3092" s="67"/>
      <c r="AC3092" s="67"/>
      <c r="AD3092" s="67"/>
      <c r="AE3092" s="67"/>
      <c r="AF3092" s="67"/>
      <c r="AG3092" s="67"/>
      <c r="AH3092" s="67"/>
      <c r="AI3092" s="67"/>
      <c r="AK3092" s="67"/>
      <c r="AL3092" s="67"/>
      <c r="AM3092" s="67"/>
      <c r="AN3092" s="63" t="s">
        <v>6323</v>
      </c>
      <c r="AO3092" s="67"/>
      <c r="AP3092" s="67"/>
      <c r="AQ3092" s="67"/>
      <c r="AR3092" s="67"/>
      <c r="AS3092" s="67"/>
      <c r="AT3092" s="67"/>
      <c r="AU3092" s="67"/>
      <c r="AV3092" s="67"/>
      <c r="AW3092" s="67"/>
      <c r="AX3092" s="67"/>
      <c r="AY3092" s="67"/>
      <c r="AZ3092" s="37" t="str">
        <f>IFERROR(IF(COUNTA(H3092,I3092,J3092)=3,DATE(J3092,MATCH(I3092,{"Jan";"Feb";"Mar";"Apr";"May";"Jun";"Jul";"Aug";"Sep";"Oct";"Nov";"Dec"},0),H3092),""),"")</f>
        <v/>
      </c>
      <c r="CB3092" s="65"/>
    </row>
    <row r="3093" spans="1:80" x14ac:dyDescent="0.25">
      <c r="A3093" s="50"/>
      <c r="B3093" s="39" t="str">
        <f xml:space="preserve"> C3038&amp;"  Target Lesion (T9)"</f>
        <v>V20  Target Lesion (T9)</v>
      </c>
      <c r="C3093" s="16"/>
      <c r="D3093" s="15" t="s">
        <v>9</v>
      </c>
      <c r="E3093" s="5"/>
      <c r="F3093" s="17"/>
      <c r="G3093" s="5"/>
      <c r="H3093" s="32"/>
      <c r="I3093" s="32"/>
      <c r="J3093" s="32"/>
      <c r="K3093" s="5"/>
      <c r="L3093" s="50"/>
      <c r="M3093" s="50"/>
      <c r="N3093" s="50"/>
      <c r="O3093" s="50"/>
      <c r="P3093" s="50"/>
      <c r="Q3093" s="50"/>
      <c r="R3093" s="65"/>
      <c r="S3093" s="67"/>
      <c r="T3093" s="67"/>
      <c r="U3093" s="67"/>
      <c r="V3093" s="67"/>
      <c r="W3093" s="67"/>
      <c r="X3093" s="67"/>
      <c r="Y3093" s="67"/>
      <c r="Z3093" s="67"/>
      <c r="AA3093" s="67"/>
      <c r="AB3093" s="67"/>
      <c r="AC3093" s="67"/>
      <c r="AD3093" s="67"/>
      <c r="AE3093" s="67"/>
      <c r="AF3093" s="67"/>
      <c r="AG3093" s="67"/>
      <c r="AH3093" s="67"/>
      <c r="AI3093" s="67"/>
      <c r="AK3093" s="67"/>
      <c r="AL3093" s="67"/>
      <c r="AM3093" s="67"/>
      <c r="AN3093" s="63" t="s">
        <v>6324</v>
      </c>
      <c r="AO3093" s="67"/>
      <c r="AP3093" s="67"/>
      <c r="AQ3093" s="67"/>
      <c r="AR3093" s="67"/>
      <c r="AS3093" s="67"/>
      <c r="AT3093" s="67"/>
      <c r="AU3093" s="67"/>
      <c r="AV3093" s="67"/>
      <c r="AW3093" s="67"/>
      <c r="AX3093" s="67"/>
      <c r="AY3093" s="67"/>
      <c r="AZ3093" s="37" t="str">
        <f>IFERROR(IF(COUNTA(H3093,I3093,J3093)=3,DATE(J3093,MATCH(I3093,{"Jan";"Feb";"Mar";"Apr";"May";"Jun";"Jul";"Aug";"Sep";"Oct";"Nov";"Dec"},0),H3093),""),"")</f>
        <v/>
      </c>
      <c r="CB3093" s="65"/>
    </row>
    <row r="3094" spans="1:80" x14ac:dyDescent="0.25">
      <c r="A3094" s="50"/>
      <c r="B3094" s="8" t="s">
        <v>3144</v>
      </c>
      <c r="C3094" s="8" t="s">
        <v>3145</v>
      </c>
      <c r="D3094" s="8" t="s">
        <v>3146</v>
      </c>
      <c r="E3094" s="9"/>
      <c r="F3094" s="8" t="s">
        <v>3147</v>
      </c>
      <c r="G3094" s="9"/>
      <c r="H3094" s="8" t="s">
        <v>3148</v>
      </c>
      <c r="I3094" s="8" t="s">
        <v>3149</v>
      </c>
      <c r="J3094" s="8" t="s">
        <v>3150</v>
      </c>
      <c r="K3094" s="5"/>
      <c r="L3094" s="40"/>
      <c r="M3094" s="41"/>
      <c r="N3094" s="40"/>
      <c r="O3094" s="41"/>
      <c r="P3094" s="40"/>
      <c r="Q3094" s="50"/>
      <c r="R3094" s="65"/>
      <c r="S3094" s="67"/>
      <c r="T3094" s="67"/>
      <c r="U3094" s="67"/>
      <c r="V3094" s="67"/>
      <c r="W3094" s="67"/>
      <c r="X3094" s="67"/>
      <c r="Y3094" s="67"/>
      <c r="Z3094" s="67"/>
      <c r="AA3094" s="67"/>
      <c r="AB3094" s="67"/>
      <c r="AC3094" s="67"/>
      <c r="AD3094" s="67"/>
      <c r="AE3094" s="67"/>
      <c r="AF3094" s="67"/>
      <c r="AG3094" s="67"/>
      <c r="AH3094" s="67"/>
      <c r="AI3094" s="67"/>
      <c r="AK3094" s="67"/>
      <c r="AL3094" s="67"/>
      <c r="AM3094" s="67"/>
      <c r="AN3094" s="63" t="s">
        <v>6325</v>
      </c>
      <c r="AO3094" s="67"/>
      <c r="AP3094" s="67"/>
      <c r="AQ3094" s="67"/>
      <c r="AR3094" s="67"/>
      <c r="AS3094" s="67"/>
      <c r="AT3094" s="67"/>
      <c r="AU3094" s="67"/>
      <c r="AV3094" s="67"/>
      <c r="AW3094" s="67"/>
      <c r="AX3094" s="67"/>
      <c r="AY3094" s="67"/>
      <c r="AZ3094" s="37" t="str">
        <f>IFERROR(IF(COUNTA(H3094,I3094,J3094)=3,DATE(J3094,MATCH(I3094,{"Jan";"Feb";"Mar";"Apr";"May";"Jun";"Jul";"Aug";"Sep";"Oct";"Nov";"Dec"},0),H3094),""),"")</f>
        <v/>
      </c>
      <c r="CB3094" s="65"/>
    </row>
    <row r="3095" spans="1:80" x14ac:dyDescent="0.25">
      <c r="A3095" s="50"/>
      <c r="B3095" s="76" t="str">
        <f ca="1">BA3095&amp;BB3095&amp;BC3095&amp;BD3095&amp;BE3095&amp;BF3095&amp;BG3095&amp;BH3095&amp;BI3095&amp;BJ3095&amp;BK3095&amp;BL3095&amp;BM3095</f>
        <v/>
      </c>
      <c r="C3095" s="77"/>
      <c r="D3095" s="77"/>
      <c r="E3095" s="77"/>
      <c r="F3095" s="77"/>
      <c r="G3095" s="77"/>
      <c r="H3095" s="77"/>
      <c r="I3095" s="77"/>
      <c r="J3095" s="77"/>
      <c r="K3095" s="77"/>
      <c r="L3095" s="77"/>
      <c r="M3095" s="77"/>
      <c r="N3095" s="77"/>
      <c r="O3095" s="77"/>
      <c r="P3095" s="77"/>
      <c r="Q3095" s="50"/>
      <c r="R3095" s="65"/>
      <c r="S3095" s="67"/>
      <c r="T3095" s="67"/>
      <c r="U3095" s="67"/>
      <c r="V3095" s="67"/>
      <c r="W3095" s="67"/>
      <c r="X3095" s="67"/>
      <c r="Y3095" s="67"/>
      <c r="Z3095" s="67"/>
      <c r="AA3095" s="67"/>
      <c r="AB3095" s="67"/>
      <c r="AC3095" s="67"/>
      <c r="AD3095" s="67"/>
      <c r="AE3095" s="67"/>
      <c r="AF3095" s="67"/>
      <c r="AG3095" s="67"/>
      <c r="AH3095" s="67"/>
      <c r="AI3095" s="67"/>
      <c r="AK3095" s="67"/>
      <c r="AL3095" s="67"/>
      <c r="AM3095" s="67"/>
      <c r="AN3095" s="63" t="s">
        <v>6326</v>
      </c>
      <c r="AO3095" s="67"/>
      <c r="AP3095" s="67"/>
      <c r="AQ3095" s="67"/>
      <c r="AR3095" s="67"/>
      <c r="AS3095" s="67"/>
      <c r="AT3095" s="67"/>
      <c r="AU3095" s="67"/>
      <c r="AV3095" s="67"/>
      <c r="AW3095" s="67"/>
      <c r="AX3095" s="67"/>
      <c r="AY3095" s="67"/>
      <c r="AZ3095" s="37" t="str">
        <f>IFERROR(IF(COUNTA(H3095,I3095,J3095)=3,DATE(J3095,MATCH(I3095,{"Jan";"Feb";"Mar";"Apr";"May";"Jun";"Jul";"Aug";"Sep";"Oct";"Nov";"Dec"},0),H3095),""),"")</f>
        <v/>
      </c>
      <c r="BA3095" s="37" t="str">
        <f>IF(AND(C3041="",H3093="",C3093&lt;&gt;""),"Please enter a complete visit or assessment date.  ","")</f>
        <v/>
      </c>
      <c r="BB3095" s="37" t="str">
        <f>IF(C3093="","",IF(AND(COUNTA(C3041,D3041,E3041)&gt;1,COUNTA(C3041,D3041,E3041)&lt;3),"Please enter a complete visit date.  ",IF(COUNTA(C3041,D3041,E3041)=0,"",IF(COUNTIF(AN$2:AN$7306,C3041&amp;D3041&amp;E3041)&gt;0,"","Enter a valid visit date.  "))))</f>
        <v/>
      </c>
      <c r="BC3095" s="37" t="str">
        <f>IF(AND(COUNTA(H3093,I3093,J3093)&gt;1,COUNTA(H3093,I3093,J3093)&lt;3),"Please enter a complete assessment date.  ",IF(COUNTA(H3093,I3093,J3093)=0,"",IF(COUNTIF(AN$2:AN$7306,H3093&amp;I3093&amp;J3093)&gt;0,"","Enter a valid assessment date.  ")))</f>
        <v/>
      </c>
      <c r="BD3095" s="37" t="str">
        <f t="shared" ref="BD3095" si="1505">IF(AND(C3093="",H3093&amp;I3093&amp;H3093&amp;J3093&lt;&gt;""),"Information on this lesion exists, but no evaluation result is entered.  ","")</f>
        <v/>
      </c>
      <c r="BE3095" s="37" t="str">
        <f ca="1">IF(C3093="","",IF(AZ3041="","",IF(AZ3041&gt;NOW(),"Visit date is in the future.  ","")))</f>
        <v/>
      </c>
      <c r="BF3095" s="37" t="str">
        <f t="shared" ref="BF3095" ca="1" si="1506">IF(AZ3093&lt;&gt;"",IF(AZ3093&gt;NOW(),"Assessment date is in the future.  ",""),"")</f>
        <v/>
      </c>
      <c r="BG3095" s="37" t="str">
        <f t="shared" ref="BG3095" si="1507">IF(AND(C3093&lt;&gt;"",F3093&lt;&gt;""),"The result cannot be provided if indicated as Not Done.  ","")</f>
        <v/>
      </c>
      <c r="BH3095" s="37" t="str">
        <f>IF(AZ3041="","",IF(AZ3041&lt;=AZ3035,"Visit date is not after visit or assessment dates in the prior visit.  ",""))</f>
        <v/>
      </c>
      <c r="BI3095" s="37" t="str">
        <f>IF(AZ3093&lt;&gt;"",IF(AZ3093&lt;=AZ3035,"Assessment date is not after visit or assessment dates in the prior visit.  ",""),"")</f>
        <v/>
      </c>
      <c r="BJ3095" s="37" t="str">
        <f>IF(AND(C3038="",OR(C3093&lt;&gt;"",F3093&lt;&gt;"")),"The Visit ID is missing.  ","")</f>
        <v/>
      </c>
      <c r="BK3095" s="37" t="str">
        <f>IF(AND(OR(C3093&lt;&gt;"",F3093&lt;&gt;""),C$67=""),"No V0 lesion information exists for this same lesion (if you are adding a NEW lesion, go to New Lesion section).  ","")</f>
        <v/>
      </c>
      <c r="BL3095" s="37" t="str">
        <f t="shared" ref="BL3095" si="1508">IF(AND(C3093&lt;&gt;"",D3093=""),"Select a Unit.  ","")</f>
        <v/>
      </c>
      <c r="BM3095" s="37" t="str">
        <f>IF(AND(C3093&lt;&gt;"",COUNTIF(AJ$2:AJ$21,C3038)&gt;1),"Visit ID already used.  ","")</f>
        <v/>
      </c>
      <c r="CA3095" s="37" t="str">
        <f ca="1">IF(BA3095&amp;BB3095&amp;BC3095&amp;BD3095&amp;BE3095&amp;BF3095&amp;BG3095&amp;BH3095&amp;BI3095&amp;BJ3095&amp;BK3095&amp;BL3095&amp;BM3095&amp;BN3095&amp;BO3095&amp;BP3095&amp;BQ3095&amp;BR3095&amp;BS3095&amp;BT3095&amp;BU3095&amp;BV3095&amp;BW3095&amp;BX3095&amp;BY3095&amp;BZ3095&lt;&gt;"","V20Issue","V20Clean")</f>
        <v>V20Clean</v>
      </c>
      <c r="CB3095" s="65"/>
    </row>
    <row r="3096" spans="1:80" x14ac:dyDescent="0.25">
      <c r="A3096" s="50"/>
      <c r="B3096" s="77"/>
      <c r="C3096" s="77"/>
      <c r="D3096" s="77"/>
      <c r="E3096" s="77"/>
      <c r="F3096" s="77"/>
      <c r="G3096" s="77"/>
      <c r="H3096" s="77"/>
      <c r="I3096" s="77"/>
      <c r="J3096" s="77"/>
      <c r="K3096" s="77"/>
      <c r="L3096" s="77"/>
      <c r="M3096" s="77"/>
      <c r="N3096" s="77"/>
      <c r="O3096" s="77"/>
      <c r="P3096" s="77"/>
      <c r="Q3096" s="50"/>
      <c r="R3096" s="65"/>
      <c r="S3096" s="67"/>
      <c r="T3096" s="67"/>
      <c r="U3096" s="67"/>
      <c r="V3096" s="67"/>
      <c r="W3096" s="67"/>
      <c r="X3096" s="67"/>
      <c r="Y3096" s="67"/>
      <c r="Z3096" s="67"/>
      <c r="AA3096" s="67"/>
      <c r="AB3096" s="67"/>
      <c r="AC3096" s="67"/>
      <c r="AD3096" s="67"/>
      <c r="AE3096" s="67"/>
      <c r="AF3096" s="67"/>
      <c r="AG3096" s="67"/>
      <c r="AH3096" s="67"/>
      <c r="AI3096" s="67"/>
      <c r="AK3096" s="67"/>
      <c r="AL3096" s="67"/>
      <c r="AM3096" s="67"/>
      <c r="AN3096" s="63" t="s">
        <v>6327</v>
      </c>
      <c r="AO3096" s="67"/>
      <c r="AP3096" s="67"/>
      <c r="AQ3096" s="67"/>
      <c r="AR3096" s="67"/>
      <c r="AS3096" s="67"/>
      <c r="AT3096" s="67"/>
      <c r="AU3096" s="67"/>
      <c r="AV3096" s="67"/>
      <c r="AW3096" s="67"/>
      <c r="AX3096" s="67"/>
      <c r="AY3096" s="67"/>
      <c r="AZ3096" s="37" t="str">
        <f>IFERROR(IF(COUNTA(H3096,I3096,J3096)=3,DATE(J3096,MATCH(I3096,{"Jan";"Feb";"Mar";"Apr";"May";"Jun";"Jul";"Aug";"Sep";"Oct";"Nov";"Dec"},0),H3096),""),"")</f>
        <v/>
      </c>
      <c r="CB3096" s="65"/>
    </row>
    <row r="3097" spans="1:80" x14ac:dyDescent="0.25">
      <c r="A3097" s="50"/>
      <c r="B3097" s="5"/>
      <c r="C3097" s="7"/>
      <c r="D3097" s="7"/>
      <c r="E3097" s="7"/>
      <c r="F3097" s="7"/>
      <c r="G3097" s="5"/>
      <c r="H3097" s="12" t="s">
        <v>92</v>
      </c>
      <c r="I3097" s="5"/>
      <c r="J3097" s="5"/>
      <c r="K3097" s="5"/>
      <c r="L3097" s="50"/>
      <c r="M3097" s="5"/>
      <c r="N3097" s="5"/>
      <c r="O3097" s="5"/>
      <c r="P3097" s="5"/>
      <c r="Q3097" s="50"/>
      <c r="R3097" s="65"/>
      <c r="S3097" s="67"/>
      <c r="T3097" s="67"/>
      <c r="U3097" s="67"/>
      <c r="V3097" s="67"/>
      <c r="W3097" s="67"/>
      <c r="X3097" s="67"/>
      <c r="Y3097" s="67"/>
      <c r="Z3097" s="67"/>
      <c r="AA3097" s="67"/>
      <c r="AB3097" s="67"/>
      <c r="AC3097" s="67"/>
      <c r="AD3097" s="67"/>
      <c r="AE3097" s="67"/>
      <c r="AF3097" s="67"/>
      <c r="AG3097" s="67"/>
      <c r="AH3097" s="67"/>
      <c r="AI3097" s="67"/>
      <c r="AK3097" s="67"/>
      <c r="AL3097" s="67"/>
      <c r="AM3097" s="67"/>
      <c r="AN3097" s="63" t="s">
        <v>6328</v>
      </c>
      <c r="AO3097" s="67"/>
      <c r="AP3097" s="67"/>
      <c r="AQ3097" s="67"/>
      <c r="AR3097" s="67"/>
      <c r="AS3097" s="67"/>
      <c r="AT3097" s="67"/>
      <c r="AU3097" s="67"/>
      <c r="AV3097" s="67"/>
      <c r="AW3097" s="67"/>
      <c r="AX3097" s="67"/>
      <c r="AY3097" s="67"/>
      <c r="AZ3097" s="37" t="str">
        <f>IFERROR(IF(COUNTA(H3097,I3097,J3097)=3,DATE(J3097,MATCH(I3097,{"Jan";"Feb";"Mar";"Apr";"May";"Jun";"Jul";"Aug";"Sep";"Oct";"Nov";"Dec"},0),H3097),""),"")</f>
        <v/>
      </c>
      <c r="CB3097" s="65"/>
    </row>
    <row r="3098" spans="1:80" x14ac:dyDescent="0.25">
      <c r="A3098" s="50"/>
      <c r="B3098" s="5"/>
      <c r="C3098" s="7" t="s">
        <v>35</v>
      </c>
      <c r="D3098" s="7" t="s">
        <v>36</v>
      </c>
      <c r="E3098" s="7"/>
      <c r="F3098" s="7" t="s">
        <v>315</v>
      </c>
      <c r="G3098" s="5"/>
      <c r="H3098" s="7" t="s">
        <v>47</v>
      </c>
      <c r="I3098" s="7" t="s">
        <v>48</v>
      </c>
      <c r="J3098" s="7" t="s">
        <v>49</v>
      </c>
      <c r="K3098" s="5"/>
      <c r="L3098" s="50"/>
      <c r="M3098" s="5"/>
      <c r="N3098" s="5"/>
      <c r="O3098" s="5"/>
      <c r="P3098" s="5"/>
      <c r="Q3098" s="50"/>
      <c r="R3098" s="65"/>
      <c r="S3098" s="67"/>
      <c r="T3098" s="67"/>
      <c r="U3098" s="67"/>
      <c r="V3098" s="67"/>
      <c r="W3098" s="67"/>
      <c r="X3098" s="67"/>
      <c r="Y3098" s="67"/>
      <c r="Z3098" s="67"/>
      <c r="AA3098" s="67"/>
      <c r="AB3098" s="67"/>
      <c r="AC3098" s="67"/>
      <c r="AD3098" s="67"/>
      <c r="AE3098" s="67"/>
      <c r="AF3098" s="67"/>
      <c r="AG3098" s="67"/>
      <c r="AH3098" s="67"/>
      <c r="AI3098" s="67"/>
      <c r="AK3098" s="67"/>
      <c r="AL3098" s="67"/>
      <c r="AM3098" s="67"/>
      <c r="AN3098" s="63" t="s">
        <v>6329</v>
      </c>
      <c r="AO3098" s="67"/>
      <c r="AP3098" s="67"/>
      <c r="AQ3098" s="67"/>
      <c r="AR3098" s="67"/>
      <c r="AS3098" s="67"/>
      <c r="AT3098" s="67"/>
      <c r="AU3098" s="67"/>
      <c r="AV3098" s="67"/>
      <c r="AW3098" s="67"/>
      <c r="AX3098" s="67"/>
      <c r="AY3098" s="67"/>
      <c r="AZ3098" s="37" t="str">
        <f>IFERROR(IF(COUNTA(H3098,I3098,J3098)=3,DATE(J3098,MATCH(I3098,{"Jan";"Feb";"Mar";"Apr";"May";"Jun";"Jul";"Aug";"Sep";"Oct";"Nov";"Dec"},0),H3098),""),"")</f>
        <v/>
      </c>
      <c r="CB3098" s="65"/>
    </row>
    <row r="3099" spans="1:80" x14ac:dyDescent="0.25">
      <c r="A3099" s="50"/>
      <c r="B3099" s="39" t="str">
        <f xml:space="preserve"> C3038&amp;" Target Lesion (T10)"</f>
        <v>V20 Target Lesion (T10)</v>
      </c>
      <c r="C3099" s="16"/>
      <c r="D3099" s="15" t="s">
        <v>9</v>
      </c>
      <c r="E3099" s="5"/>
      <c r="F3099" s="17"/>
      <c r="G3099" s="5"/>
      <c r="H3099" s="32"/>
      <c r="I3099" s="32"/>
      <c r="J3099" s="32"/>
      <c r="K3099" s="5"/>
      <c r="L3099" s="50"/>
      <c r="M3099" s="50"/>
      <c r="N3099" s="50"/>
      <c r="O3099" s="50"/>
      <c r="P3099" s="50"/>
      <c r="Q3099" s="50"/>
      <c r="R3099" s="65"/>
      <c r="S3099" s="67"/>
      <c r="T3099" s="67"/>
      <c r="U3099" s="67"/>
      <c r="V3099" s="67"/>
      <c r="W3099" s="67"/>
      <c r="X3099" s="67"/>
      <c r="Y3099" s="67"/>
      <c r="Z3099" s="67"/>
      <c r="AA3099" s="67"/>
      <c r="AB3099" s="67"/>
      <c r="AC3099" s="67"/>
      <c r="AD3099" s="67"/>
      <c r="AE3099" s="67"/>
      <c r="AF3099" s="67"/>
      <c r="AG3099" s="67"/>
      <c r="AH3099" s="67"/>
      <c r="AI3099" s="67"/>
      <c r="AK3099" s="67"/>
      <c r="AL3099" s="67"/>
      <c r="AM3099" s="67"/>
      <c r="AN3099" s="63" t="s">
        <v>6330</v>
      </c>
      <c r="AO3099" s="67"/>
      <c r="AP3099" s="67"/>
      <c r="AQ3099" s="67"/>
      <c r="AR3099" s="67"/>
      <c r="AS3099" s="67"/>
      <c r="AT3099" s="67"/>
      <c r="AU3099" s="67"/>
      <c r="AV3099" s="67"/>
      <c r="AW3099" s="67"/>
      <c r="AX3099" s="67"/>
      <c r="AY3099" s="67"/>
      <c r="AZ3099" s="37" t="str">
        <f>IFERROR(IF(COUNTA(H3099,I3099,J3099)=3,DATE(J3099,MATCH(I3099,{"Jan";"Feb";"Mar";"Apr";"May";"Jun";"Jul";"Aug";"Sep";"Oct";"Nov";"Dec"},0),H3099),""),"")</f>
        <v/>
      </c>
      <c r="CB3099" s="65"/>
    </row>
    <row r="3100" spans="1:80" x14ac:dyDescent="0.25">
      <c r="A3100" s="50"/>
      <c r="B3100" s="8" t="s">
        <v>3151</v>
      </c>
      <c r="C3100" s="8" t="s">
        <v>3152</v>
      </c>
      <c r="D3100" s="8" t="s">
        <v>3153</v>
      </c>
      <c r="E3100" s="9"/>
      <c r="F3100" s="8" t="s">
        <v>3154</v>
      </c>
      <c r="G3100" s="9"/>
      <c r="H3100" s="8" t="s">
        <v>3155</v>
      </c>
      <c r="I3100" s="8" t="s">
        <v>3156</v>
      </c>
      <c r="J3100" s="8" t="s">
        <v>3157</v>
      </c>
      <c r="K3100" s="5"/>
      <c r="L3100" s="40"/>
      <c r="M3100" s="41"/>
      <c r="N3100" s="40"/>
      <c r="O3100" s="41"/>
      <c r="P3100" s="40"/>
      <c r="Q3100" s="50"/>
      <c r="R3100" s="65"/>
      <c r="S3100" s="67"/>
      <c r="T3100" s="67"/>
      <c r="U3100" s="67"/>
      <c r="V3100" s="67"/>
      <c r="W3100" s="67"/>
      <c r="X3100" s="67"/>
      <c r="Y3100" s="67"/>
      <c r="Z3100" s="67"/>
      <c r="AA3100" s="67"/>
      <c r="AB3100" s="67"/>
      <c r="AC3100" s="67"/>
      <c r="AD3100" s="67"/>
      <c r="AE3100" s="67"/>
      <c r="AF3100" s="67"/>
      <c r="AG3100" s="67"/>
      <c r="AH3100" s="67"/>
      <c r="AI3100" s="67"/>
      <c r="AK3100" s="67"/>
      <c r="AL3100" s="67"/>
      <c r="AM3100" s="67"/>
      <c r="AN3100" s="63" t="s">
        <v>6331</v>
      </c>
      <c r="AO3100" s="67"/>
      <c r="AP3100" s="67"/>
      <c r="AQ3100" s="67"/>
      <c r="AR3100" s="67"/>
      <c r="AS3100" s="67"/>
      <c r="AT3100" s="67"/>
      <c r="AU3100" s="67"/>
      <c r="AV3100" s="67"/>
      <c r="AW3100" s="67"/>
      <c r="AX3100" s="67"/>
      <c r="AY3100" s="67"/>
      <c r="AZ3100" s="37" t="str">
        <f>IFERROR(IF(COUNTA(H3100,I3100,J3100)=3,DATE(J3100,MATCH(I3100,{"Jan";"Feb";"Mar";"Apr";"May";"Jun";"Jul";"Aug";"Sep";"Oct";"Nov";"Dec"},0),H3100),""),"")</f>
        <v/>
      </c>
      <c r="CB3100" s="65"/>
    </row>
    <row r="3101" spans="1:80" x14ac:dyDescent="0.25">
      <c r="A3101" s="50"/>
      <c r="B3101" s="76" t="str">
        <f ca="1">BA3101&amp;BB3101&amp;BC3101&amp;BD3101&amp;BE3101&amp;BF3101&amp;BG3101&amp;BH3101&amp;BI3101&amp;BJ3101&amp;BK3101&amp;BL3101&amp;BM3101</f>
        <v/>
      </c>
      <c r="C3101" s="77"/>
      <c r="D3101" s="77"/>
      <c r="E3101" s="77"/>
      <c r="F3101" s="77"/>
      <c r="G3101" s="77"/>
      <c r="H3101" s="77"/>
      <c r="I3101" s="77"/>
      <c r="J3101" s="77"/>
      <c r="K3101" s="77"/>
      <c r="L3101" s="77"/>
      <c r="M3101" s="77"/>
      <c r="N3101" s="77"/>
      <c r="O3101" s="77"/>
      <c r="P3101" s="77"/>
      <c r="Q3101" s="50"/>
      <c r="R3101" s="65"/>
      <c r="S3101" s="67"/>
      <c r="T3101" s="67"/>
      <c r="U3101" s="67"/>
      <c r="V3101" s="67"/>
      <c r="W3101" s="67"/>
      <c r="X3101" s="67"/>
      <c r="Y3101" s="67"/>
      <c r="Z3101" s="67"/>
      <c r="AA3101" s="67"/>
      <c r="AB3101" s="67"/>
      <c r="AC3101" s="67"/>
      <c r="AD3101" s="67"/>
      <c r="AE3101" s="67"/>
      <c r="AF3101" s="67"/>
      <c r="AG3101" s="67"/>
      <c r="AH3101" s="67"/>
      <c r="AI3101" s="67"/>
      <c r="AK3101" s="67"/>
      <c r="AL3101" s="67"/>
      <c r="AM3101" s="67"/>
      <c r="AN3101" s="63" t="s">
        <v>6332</v>
      </c>
      <c r="AO3101" s="67"/>
      <c r="AP3101" s="67"/>
      <c r="AQ3101" s="67"/>
      <c r="AR3101" s="67"/>
      <c r="AS3101" s="67"/>
      <c r="AT3101" s="67"/>
      <c r="AU3101" s="67"/>
      <c r="AV3101" s="67"/>
      <c r="AW3101" s="67"/>
      <c r="AX3101" s="67"/>
      <c r="AY3101" s="67"/>
      <c r="AZ3101" s="37" t="str">
        <f>IFERROR(IF(COUNTA(H3101,I3101,J3101)=3,DATE(J3101,MATCH(I3101,{"Jan";"Feb";"Mar";"Apr";"May";"Jun";"Jul";"Aug";"Sep";"Oct";"Nov";"Dec"},0),H3101),""),"")</f>
        <v/>
      </c>
      <c r="BA3101" s="37" t="str">
        <f>IF(AND(C3041="",H3099="",C3099&lt;&gt;""),"Please enter a complete visit or assessment date.  ","")</f>
        <v/>
      </c>
      <c r="BB3101" s="37" t="str">
        <f>IF(C3099="","",IF(AND(COUNTA(C3041,D3041,E3041)&gt;1,COUNTA(C3041,D3041,E3041)&lt;3),"Please enter a complete visit date.  ",IF(COUNTA(C3041,D3041,E3041)=0,"",IF(COUNTIF(AN$2:AN$7306,C3041&amp;D3041&amp;E3041)&gt;0,"","Enter a valid visit date.  "))))</f>
        <v/>
      </c>
      <c r="BC3101" s="37" t="str">
        <f>IF(AND(COUNTA(H3099,I3099,J3099)&gt;1,COUNTA(H3099,I3099,J3099)&lt;3),"Please enter a complete assessment date.  ",IF(COUNTA(H3099,I3099,J3099)=0,"",IF(COUNTIF(AN$2:AN$7306,H3099&amp;I3099&amp;J3099)&gt;0,"","Enter a valid assessment date.  ")))</f>
        <v/>
      </c>
      <c r="BD3101" s="37" t="str">
        <f t="shared" ref="BD3101" si="1509">IF(AND(C3099="",H3099&amp;I3099&amp;H3099&amp;J3099&lt;&gt;""),"Information on this lesion exists, but no evaluation result is entered.  ","")</f>
        <v/>
      </c>
      <c r="BE3101" s="37" t="str">
        <f ca="1">IF(C3099="","",IF(AZ3041="","",IF(AZ3041&gt;NOW(),"Visit date is in the future.  ","")))</f>
        <v/>
      </c>
      <c r="BF3101" s="37" t="str">
        <f t="shared" ref="BF3101" ca="1" si="1510">IF(AZ3099&lt;&gt;"",IF(AZ3099&gt;NOW(),"Assessment date is in the future.  ",""),"")</f>
        <v/>
      </c>
      <c r="BG3101" s="37" t="str">
        <f t="shared" ref="BG3101" si="1511">IF(AND(C3099&lt;&gt;"",F3099&lt;&gt;""),"The result cannot be provided if indicated as Not Done.  ","")</f>
        <v/>
      </c>
      <c r="BH3101" s="37" t="str">
        <f>IF(AZ3041="","",IF(AZ3041&lt;=AZ3035,"Visit date is not after visit or assessment dates in the prior visit.  ",""))</f>
        <v/>
      </c>
      <c r="BI3101" s="37" t="str">
        <f>IF(AZ3099&lt;&gt;"",IF(AZ3099&lt;=AZ3035,"Assessment date is not after visit or assessment dates in the prior visit.  ",""),"")</f>
        <v/>
      </c>
      <c r="BJ3101" s="37" t="str">
        <f>IF(AND(C3038="",OR(C3099&lt;&gt;"",F3099&lt;&gt;"")),"The Visit ID is missing.  ","")</f>
        <v/>
      </c>
      <c r="BK3101" s="37" t="str">
        <f>IF(AND(OR(C3099&lt;&gt;"",F3099&lt;&gt;""),C$73=""),"No V0 lesion information exists for this same lesion (if you are adding a NEW lesion, go to New Lesion section).  ","")</f>
        <v/>
      </c>
      <c r="BL3101" s="37" t="str">
        <f t="shared" ref="BL3101" si="1512">IF(AND(C3099&lt;&gt;"",D3099=""),"Select a Unit.  ","")</f>
        <v/>
      </c>
      <c r="BM3101" s="37" t="str">
        <f>IF(AND(C3099&lt;&gt;"",COUNTIF(AJ$2:AJ$21,C3038)&gt;1),"Visit ID already used.  ","")</f>
        <v/>
      </c>
      <c r="CA3101" s="37" t="str">
        <f ca="1">IF(BA3101&amp;BB3101&amp;BC3101&amp;BD3101&amp;BE3101&amp;BF3101&amp;BG3101&amp;BH3101&amp;BI3101&amp;BJ3101&amp;BK3101&amp;BL3101&amp;BM3101&amp;BN3101&amp;BO3101&amp;BP3101&amp;BQ3101&amp;BR3101&amp;BS3101&amp;BT3101&amp;BU3101&amp;BV3101&amp;BW3101&amp;BX3101&amp;BY3101&amp;BZ3101&lt;&gt;"","V20Issue","V20Clean")</f>
        <v>V20Clean</v>
      </c>
      <c r="CB3101" s="65"/>
    </row>
    <row r="3102" spans="1:80" x14ac:dyDescent="0.25">
      <c r="A3102" s="50"/>
      <c r="B3102" s="77"/>
      <c r="C3102" s="77"/>
      <c r="D3102" s="77"/>
      <c r="E3102" s="77"/>
      <c r="F3102" s="77"/>
      <c r="G3102" s="77"/>
      <c r="H3102" s="77"/>
      <c r="I3102" s="77"/>
      <c r="J3102" s="77"/>
      <c r="K3102" s="77"/>
      <c r="L3102" s="77"/>
      <c r="M3102" s="77"/>
      <c r="N3102" s="77"/>
      <c r="O3102" s="77"/>
      <c r="P3102" s="77"/>
      <c r="Q3102" s="50"/>
      <c r="R3102" s="65"/>
      <c r="S3102" s="67"/>
      <c r="T3102" s="67"/>
      <c r="U3102" s="67"/>
      <c r="V3102" s="67"/>
      <c r="W3102" s="67"/>
      <c r="X3102" s="67"/>
      <c r="Y3102" s="67"/>
      <c r="Z3102" s="67"/>
      <c r="AA3102" s="67"/>
      <c r="AB3102" s="67"/>
      <c r="AC3102" s="67"/>
      <c r="AD3102" s="67"/>
      <c r="AE3102" s="67"/>
      <c r="AF3102" s="67"/>
      <c r="AG3102" s="67"/>
      <c r="AH3102" s="67"/>
      <c r="AI3102" s="67"/>
      <c r="AK3102" s="67"/>
      <c r="AL3102" s="67"/>
      <c r="AM3102" s="67"/>
      <c r="AN3102" s="63" t="s">
        <v>6333</v>
      </c>
      <c r="AO3102" s="67"/>
      <c r="AP3102" s="67"/>
      <c r="AQ3102" s="67"/>
      <c r="AR3102" s="67"/>
      <c r="AS3102" s="67"/>
      <c r="AT3102" s="67"/>
      <c r="AU3102" s="67"/>
      <c r="AV3102" s="67"/>
      <c r="AW3102" s="67"/>
      <c r="AX3102" s="67"/>
      <c r="AY3102" s="67"/>
      <c r="AZ3102" s="37" t="str">
        <f>IFERROR(IF(COUNTA(H3102,I3102,J3102)=3,DATE(J3102,MATCH(I3102,{"Jan";"Feb";"Mar";"Apr";"May";"Jun";"Jul";"Aug";"Sep";"Oct";"Nov";"Dec"},0),H3102),""),"")</f>
        <v/>
      </c>
      <c r="CB3102" s="65"/>
    </row>
    <row r="3103" spans="1:80" x14ac:dyDescent="0.25">
      <c r="A3103" s="50"/>
      <c r="B3103" s="50"/>
      <c r="C3103" s="18"/>
      <c r="D3103" s="18"/>
      <c r="E3103" s="18"/>
      <c r="F3103" s="18"/>
      <c r="G3103" s="18"/>
      <c r="H3103" s="18"/>
      <c r="I3103" s="18"/>
      <c r="J3103" s="50"/>
      <c r="K3103" s="50"/>
      <c r="L3103" s="50"/>
      <c r="M3103" s="50"/>
      <c r="N3103" s="50"/>
      <c r="O3103" s="50"/>
      <c r="P3103" s="50"/>
      <c r="Q3103" s="50"/>
      <c r="R3103" s="65"/>
      <c r="S3103" s="67"/>
      <c r="T3103" s="67"/>
      <c r="U3103" s="67"/>
      <c r="V3103" s="67"/>
      <c r="W3103" s="67"/>
      <c r="X3103" s="67"/>
      <c r="Y3103" s="67"/>
      <c r="Z3103" s="67"/>
      <c r="AA3103" s="67"/>
      <c r="AB3103" s="67"/>
      <c r="AC3103" s="67"/>
      <c r="AD3103" s="67"/>
      <c r="AE3103" s="67"/>
      <c r="AF3103" s="67"/>
      <c r="AG3103" s="67"/>
      <c r="AH3103" s="67"/>
      <c r="AI3103" s="67"/>
      <c r="AK3103" s="67"/>
      <c r="AL3103" s="67"/>
      <c r="AM3103" s="67"/>
      <c r="AN3103" s="63" t="s">
        <v>6334</v>
      </c>
      <c r="AO3103" s="67"/>
      <c r="AP3103" s="67"/>
      <c r="AQ3103" s="67"/>
      <c r="AR3103" s="67"/>
      <c r="AS3103" s="67"/>
      <c r="AT3103" s="67"/>
      <c r="AU3103" s="67"/>
      <c r="AV3103" s="67"/>
      <c r="AW3103" s="67"/>
      <c r="AX3103" s="67"/>
      <c r="AY3103" s="67"/>
      <c r="AZ3103" s="37" t="str">
        <f>IFERROR(IF(COUNTA(H3103,I3103,J3103)=3,DATE(J3103,MATCH(I3103,{"Jan";"Feb";"Mar";"Apr";"May";"Jun";"Jul";"Aug";"Sep";"Oct";"Nov";"Dec"},0),H3103),""),"")</f>
        <v/>
      </c>
      <c r="BA3103" s="67"/>
      <c r="BB3103" s="67"/>
      <c r="CB3103" s="65"/>
    </row>
    <row r="3104" spans="1:80" x14ac:dyDescent="0.25">
      <c r="A3104" s="50"/>
      <c r="B3104" s="50"/>
      <c r="C3104" s="50"/>
      <c r="D3104" s="50"/>
      <c r="E3104" s="50"/>
      <c r="F3104" s="50"/>
      <c r="G3104" s="50"/>
      <c r="H3104" s="12" t="s">
        <v>92</v>
      </c>
      <c r="I3104" s="5"/>
      <c r="J3104" s="5"/>
      <c r="K3104" s="5"/>
      <c r="L3104" s="50"/>
      <c r="M3104" s="50"/>
      <c r="N3104" s="50"/>
      <c r="O3104" s="50"/>
      <c r="P3104" s="50"/>
      <c r="Q3104" s="5"/>
      <c r="R3104" s="65"/>
      <c r="AN3104" s="63" t="s">
        <v>6335</v>
      </c>
      <c r="AZ3104" s="37" t="str">
        <f>IFERROR(IF(COUNTA(H3104,I3104,J3104)=3,DATE(J3104,MATCH(I3104,{"Jan";"Feb";"Mar";"Apr";"May";"Jun";"Jul";"Aug";"Sep";"Oct";"Nov";"Dec"},0),H3104),""),"")</f>
        <v/>
      </c>
      <c r="CB3104" s="65"/>
    </row>
    <row r="3105" spans="1:80" x14ac:dyDescent="0.25">
      <c r="A3105" s="50"/>
      <c r="B3105" s="5"/>
      <c r="C3105" s="7" t="s">
        <v>186</v>
      </c>
      <c r="D3105" s="7"/>
      <c r="E3105" s="7"/>
      <c r="F3105" s="7" t="s">
        <v>315</v>
      </c>
      <c r="G3105" s="5"/>
      <c r="H3105" s="7" t="s">
        <v>47</v>
      </c>
      <c r="I3105" s="7" t="s">
        <v>48</v>
      </c>
      <c r="J3105" s="7" t="s">
        <v>49</v>
      </c>
      <c r="K3105" s="5"/>
      <c r="L3105" s="50"/>
      <c r="M3105" s="50"/>
      <c r="N3105" s="50"/>
      <c r="O3105" s="5"/>
      <c r="P3105" s="5"/>
      <c r="Q3105" s="5"/>
      <c r="R3105" s="65"/>
      <c r="AN3105" s="63" t="s">
        <v>6336</v>
      </c>
      <c r="AZ3105" s="37" t="str">
        <f>IFERROR(IF(COUNTA(H3105,I3105,J3105)=3,DATE(J3105,MATCH(I3105,{"Jan";"Feb";"Mar";"Apr";"May";"Jun";"Jul";"Aug";"Sep";"Oct";"Nov";"Dec"},0),H3105),""),"")</f>
        <v/>
      </c>
      <c r="CB3105" s="65"/>
    </row>
    <row r="3106" spans="1:80" x14ac:dyDescent="0.25">
      <c r="A3106" s="50"/>
      <c r="B3106" s="39" t="str">
        <f xml:space="preserve"> C3038&amp;" Non-Target Lesion (NT1)"</f>
        <v>V20 Non-Target Lesion (NT1)</v>
      </c>
      <c r="C3106" s="74"/>
      <c r="D3106" s="75"/>
      <c r="E3106" s="5"/>
      <c r="F3106" s="17"/>
      <c r="G3106" s="5"/>
      <c r="H3106" s="32"/>
      <c r="I3106" s="32"/>
      <c r="J3106" s="32"/>
      <c r="K3106" s="5"/>
      <c r="L3106" s="50"/>
      <c r="M3106" s="50"/>
      <c r="N3106" s="50"/>
      <c r="O3106" s="5"/>
      <c r="P3106" s="5"/>
      <c r="Q3106" s="5"/>
      <c r="R3106" s="65"/>
      <c r="AN3106" s="63" t="s">
        <v>6337</v>
      </c>
      <c r="AZ3106" s="37" t="str">
        <f>IFERROR(IF(COUNTA(H3106,I3106,J3106)=3,DATE(J3106,MATCH(I3106,{"Jan";"Feb";"Mar";"Apr";"May";"Jun";"Jul";"Aug";"Sep";"Oct";"Nov";"Dec"},0),H3106),""),"")</f>
        <v/>
      </c>
      <c r="CB3106" s="65"/>
    </row>
    <row r="3107" spans="1:80" x14ac:dyDescent="0.25">
      <c r="A3107" s="50"/>
      <c r="B3107" s="8" t="s">
        <v>3158</v>
      </c>
      <c r="C3107" s="8" t="s">
        <v>3159</v>
      </c>
      <c r="D3107" s="8"/>
      <c r="E3107" s="9"/>
      <c r="F3107" s="8" t="s">
        <v>3160</v>
      </c>
      <c r="G3107" s="9"/>
      <c r="H3107" s="8" t="s">
        <v>3161</v>
      </c>
      <c r="I3107" s="8" t="s">
        <v>3162</v>
      </c>
      <c r="J3107" s="8" t="s">
        <v>3163</v>
      </c>
      <c r="K3107" s="5"/>
      <c r="L3107" s="8"/>
      <c r="M3107" s="9"/>
      <c r="N3107" s="8"/>
      <c r="O3107" s="5"/>
      <c r="P3107" s="5"/>
      <c r="Q3107" s="5"/>
      <c r="R3107" s="65"/>
      <c r="AN3107" s="63" t="s">
        <v>6338</v>
      </c>
      <c r="AZ3107" s="37" t="str">
        <f>IFERROR(IF(COUNTA(H3107,I3107,J3107)=3,DATE(J3107,MATCH(I3107,{"Jan";"Feb";"Mar";"Apr";"May";"Jun";"Jul";"Aug";"Sep";"Oct";"Nov";"Dec"},0),H3107),""),"")</f>
        <v/>
      </c>
      <c r="CB3107" s="65"/>
    </row>
    <row r="3108" spans="1:80" x14ac:dyDescent="0.25">
      <c r="A3108" s="50"/>
      <c r="B3108" s="76" t="str">
        <f ca="1">BA3108&amp;BB3108&amp;BC3108&amp;BD3108&amp;BE3108&amp;BF3108&amp;BG3108&amp;BH3108&amp;BI3108&amp;BJ3108&amp;BK3108&amp;BL3108&amp;BM3108</f>
        <v/>
      </c>
      <c r="C3108" s="77"/>
      <c r="D3108" s="77"/>
      <c r="E3108" s="77"/>
      <c r="F3108" s="77"/>
      <c r="G3108" s="77"/>
      <c r="H3108" s="77"/>
      <c r="I3108" s="77"/>
      <c r="J3108" s="77"/>
      <c r="K3108" s="77"/>
      <c r="L3108" s="77"/>
      <c r="M3108" s="77"/>
      <c r="N3108" s="77"/>
      <c r="O3108" s="77"/>
      <c r="P3108" s="77"/>
      <c r="Q3108" s="5"/>
      <c r="R3108" s="65"/>
      <c r="AN3108" s="63" t="s">
        <v>6339</v>
      </c>
      <c r="AZ3108" s="37" t="str">
        <f>IFERROR(IF(COUNTA(H3108,I3108,J3108)=3,DATE(J3108,MATCH(I3108,{"Jan";"Feb";"Mar";"Apr";"May";"Jun";"Jul";"Aug";"Sep";"Oct";"Nov";"Dec"},0),H3108),""),"")</f>
        <v/>
      </c>
      <c r="BA3108" s="37" t="str">
        <f>IF(AND(C3041="",H3106="",C3106&lt;&gt;""),"Please enter a complete visit or assessment date.  ","")</f>
        <v/>
      </c>
      <c r="BB3108" s="37" t="str">
        <f>IF(C3106="","",IF(AND(COUNTA(C3041,D3041,E3041)&gt;1,COUNTA(C3041,D3041,E3041)&lt;3),"Please enter a complete visit date.  ",IF(COUNTA(C3041,D3041,E3041)=0,"",IF(COUNTIF(AN$2:AN$7306,C3041&amp;D3041&amp;E3041)&gt;0,"","Enter a valid visit date.  "))))</f>
        <v/>
      </c>
      <c r="BC3108" s="37" t="str">
        <f>IF(AND(COUNTA(H3106,I3106,J3106)&gt;1,COUNTA(H3106,I3106,J3106)&lt;3),"Please enter a complete assessment date.  ",IF(COUNTA(H3106,I3106,J3106)=0,"",IF(COUNTIF(AN$2:AN$7306,H3106&amp;I3106&amp;J3106)&gt;0,"","Enter a valid assessment date.  ")))</f>
        <v/>
      </c>
      <c r="BD3108" s="37" t="str">
        <f t="shared" ref="BD3108" si="1513">IF(AND(C3106="",H3106&amp;I3106&amp;H3106&amp;J3106&lt;&gt;""),"Information on this lesion exists, but no evaluation result is entered.  ","")</f>
        <v/>
      </c>
      <c r="BE3108" s="37" t="str">
        <f ca="1">IF(C3106="","",IF(AZ3041="","",IF(AZ3041&gt;NOW(),"Visit date is in the future.  ","")))</f>
        <v/>
      </c>
      <c r="BF3108" s="37" t="str">
        <f ca="1">IF(AZ3106&lt;&gt;"",IF(AZ3106&gt;NOW(),"Assessment date is in the future.  ",""),"")</f>
        <v/>
      </c>
      <c r="BG3108" s="37" t="str">
        <f>IF(AND(C3106&lt;&gt;"",F3106&lt;&gt;""),"The result cannot be provided if indicated as Not Done.  ","")</f>
        <v/>
      </c>
      <c r="BH3108" s="37" t="str">
        <f>IF(AZ3041="","",IF(AZ3041&lt;=AZ3035,"Visit date is not after visit or assessment dates in the prior visit.  ",""))</f>
        <v/>
      </c>
      <c r="BI3108" s="37" t="str">
        <f>IF(AZ3106&lt;&gt;"",IF(AZ3106&lt;=AZ3035,"Assessment date is not after visit or assessment dates in the prior visit.  ",""),"")</f>
        <v/>
      </c>
      <c r="BJ3108" s="37" t="str">
        <f>IF(AND(C3038="",OR(C3106&lt;&gt;"",F3106&lt;&gt;"")),"The Visit ID is missing.  ","")</f>
        <v/>
      </c>
      <c r="BK3108" s="37" t="str">
        <f>IF(AND(OR(C3106&lt;&gt;"",F3106&lt;&gt;""),C$80=""),"No V0 lesion information exists for this same lesion (if you are adding a NEW lesion, go to New Lesion section).  ","")</f>
        <v/>
      </c>
      <c r="BM3108" s="37" t="str">
        <f>IF(AND(C3106&lt;&gt;"",COUNTIF(AJ$2:AJ$21,C3038)&gt;1),"Visit ID already used.  ","")</f>
        <v/>
      </c>
      <c r="CA3108" s="37" t="str">
        <f ca="1">IF(BA3108&amp;BB3108&amp;BC3108&amp;BD3108&amp;BE3108&amp;BF3108&amp;BG3108&amp;BH3108&amp;BI3108&amp;BJ3108&amp;BK3108&amp;BL3108&amp;BM3108&amp;BN3108&amp;BO3108&amp;BP3108&amp;BQ3108&amp;BR3108&amp;BS3108&amp;BT3108&amp;BU3108&amp;BV3108&amp;BW3108&amp;BX3108&amp;BY3108&amp;BZ3108&lt;&gt;"","V20Issue","V20Clean")</f>
        <v>V20Clean</v>
      </c>
      <c r="CB3108" s="65"/>
    </row>
    <row r="3109" spans="1:80" x14ac:dyDescent="0.25">
      <c r="A3109" s="50"/>
      <c r="B3109" s="77"/>
      <c r="C3109" s="77"/>
      <c r="D3109" s="77"/>
      <c r="E3109" s="77"/>
      <c r="F3109" s="77"/>
      <c r="G3109" s="77"/>
      <c r="H3109" s="77"/>
      <c r="I3109" s="77"/>
      <c r="J3109" s="77"/>
      <c r="K3109" s="77"/>
      <c r="L3109" s="77"/>
      <c r="M3109" s="77"/>
      <c r="N3109" s="77"/>
      <c r="O3109" s="77"/>
      <c r="P3109" s="77"/>
      <c r="Q3109" s="5"/>
      <c r="R3109" s="65"/>
      <c r="AN3109" s="63" t="s">
        <v>6340</v>
      </c>
      <c r="AZ3109" s="37" t="str">
        <f>IFERROR(IF(COUNTA(H3109,I3109,J3109)=3,DATE(J3109,MATCH(I3109,{"Jan";"Feb";"Mar";"Apr";"May";"Jun";"Jul";"Aug";"Sep";"Oct";"Nov";"Dec"},0),H3109),""),"")</f>
        <v/>
      </c>
      <c r="CB3109" s="65"/>
    </row>
    <row r="3110" spans="1:80" x14ac:dyDescent="0.25">
      <c r="A3110" s="50"/>
      <c r="B3110" s="50"/>
      <c r="C3110" s="50"/>
      <c r="D3110" s="50"/>
      <c r="E3110" s="50"/>
      <c r="F3110" s="50"/>
      <c r="G3110" s="50"/>
      <c r="H3110" s="12"/>
      <c r="I3110" s="5"/>
      <c r="J3110" s="5"/>
      <c r="K3110" s="5"/>
      <c r="L3110" s="50"/>
      <c r="M3110" s="50"/>
      <c r="N3110" s="50"/>
      <c r="O3110" s="50"/>
      <c r="P3110" s="50"/>
      <c r="Q3110" s="5"/>
      <c r="R3110" s="65"/>
      <c r="AN3110" s="63" t="s">
        <v>6341</v>
      </c>
      <c r="AZ3110" s="37" t="str">
        <f>IFERROR(IF(COUNTA(H3110,I3110,J3110)=3,DATE(J3110,MATCH(I3110,{"Jan";"Feb";"Mar";"Apr";"May";"Jun";"Jul";"Aug";"Sep";"Oct";"Nov";"Dec"},0),H3110),""),"")</f>
        <v/>
      </c>
      <c r="CB3110" s="65"/>
    </row>
    <row r="3111" spans="1:80" x14ac:dyDescent="0.25">
      <c r="A3111" s="50"/>
      <c r="B3111" s="50"/>
      <c r="C3111" s="50"/>
      <c r="D3111" s="50"/>
      <c r="E3111" s="50"/>
      <c r="F3111" s="50"/>
      <c r="G3111" s="50"/>
      <c r="H3111" s="12" t="s">
        <v>92</v>
      </c>
      <c r="I3111" s="5"/>
      <c r="J3111" s="5"/>
      <c r="K3111" s="5"/>
      <c r="L3111" s="50"/>
      <c r="M3111" s="50"/>
      <c r="N3111" s="50"/>
      <c r="O3111" s="50"/>
      <c r="P3111" s="50"/>
      <c r="Q3111" s="5"/>
      <c r="R3111" s="65"/>
      <c r="AN3111" s="63" t="s">
        <v>6342</v>
      </c>
      <c r="AZ3111" s="37" t="str">
        <f>IFERROR(IF(COUNTA(H3111,I3111,J3111)=3,DATE(J3111,MATCH(I3111,{"Jan";"Feb";"Mar";"Apr";"May";"Jun";"Jul";"Aug";"Sep";"Oct";"Nov";"Dec"},0),H3111),""),"")</f>
        <v/>
      </c>
      <c r="CB3111" s="65"/>
    </row>
    <row r="3112" spans="1:80" x14ac:dyDescent="0.25">
      <c r="A3112" s="50"/>
      <c r="B3112" s="5"/>
      <c r="C3112" s="7" t="s">
        <v>186</v>
      </c>
      <c r="D3112" s="7"/>
      <c r="E3112" s="7"/>
      <c r="F3112" s="7" t="s">
        <v>315</v>
      </c>
      <c r="G3112" s="5"/>
      <c r="H3112" s="7" t="s">
        <v>47</v>
      </c>
      <c r="I3112" s="7" t="s">
        <v>48</v>
      </c>
      <c r="J3112" s="7" t="s">
        <v>49</v>
      </c>
      <c r="K3112" s="5"/>
      <c r="L3112" s="50"/>
      <c r="M3112" s="50"/>
      <c r="N3112" s="50"/>
      <c r="O3112" s="50"/>
      <c r="P3112" s="50"/>
      <c r="Q3112" s="5"/>
      <c r="R3112" s="65"/>
      <c r="AN3112" s="63" t="s">
        <v>6343</v>
      </c>
      <c r="AZ3112" s="37" t="str">
        <f>IFERROR(IF(COUNTA(H3112,I3112,J3112)=3,DATE(J3112,MATCH(I3112,{"Jan";"Feb";"Mar";"Apr";"May";"Jun";"Jul";"Aug";"Sep";"Oct";"Nov";"Dec"},0),H3112),""),"")</f>
        <v/>
      </c>
      <c r="CB3112" s="65"/>
    </row>
    <row r="3113" spans="1:80" x14ac:dyDescent="0.25">
      <c r="A3113" s="50"/>
      <c r="B3113" s="39" t="str">
        <f xml:space="preserve"> C3038&amp;" Non-Target Lesion (NT2)"</f>
        <v>V20 Non-Target Lesion (NT2)</v>
      </c>
      <c r="C3113" s="74"/>
      <c r="D3113" s="75"/>
      <c r="E3113" s="5"/>
      <c r="F3113" s="17"/>
      <c r="G3113" s="5"/>
      <c r="H3113" s="32"/>
      <c r="I3113" s="32"/>
      <c r="J3113" s="32"/>
      <c r="K3113" s="5"/>
      <c r="L3113" s="50"/>
      <c r="M3113" s="50"/>
      <c r="N3113" s="50"/>
      <c r="O3113" s="50"/>
      <c r="P3113" s="50"/>
      <c r="Q3113" s="5"/>
      <c r="R3113" s="65"/>
      <c r="AN3113" s="63" t="s">
        <v>6344</v>
      </c>
      <c r="AZ3113" s="37" t="str">
        <f>IFERROR(IF(COUNTA(H3113,I3113,J3113)=3,DATE(J3113,MATCH(I3113,{"Jan";"Feb";"Mar";"Apr";"May";"Jun";"Jul";"Aug";"Sep";"Oct";"Nov";"Dec"},0),H3113),""),"")</f>
        <v/>
      </c>
      <c r="CB3113" s="65"/>
    </row>
    <row r="3114" spans="1:80" x14ac:dyDescent="0.25">
      <c r="A3114" s="50"/>
      <c r="B3114" s="8" t="s">
        <v>3164</v>
      </c>
      <c r="C3114" s="8" t="s">
        <v>3165</v>
      </c>
      <c r="D3114" s="8"/>
      <c r="E3114" s="9"/>
      <c r="F3114" s="8" t="s">
        <v>3166</v>
      </c>
      <c r="G3114" s="9"/>
      <c r="H3114" s="8" t="s">
        <v>3167</v>
      </c>
      <c r="I3114" s="8" t="s">
        <v>3168</v>
      </c>
      <c r="J3114" s="8" t="s">
        <v>3169</v>
      </c>
      <c r="K3114" s="5"/>
      <c r="L3114" s="50"/>
      <c r="M3114" s="50"/>
      <c r="N3114" s="50"/>
      <c r="O3114" s="50"/>
      <c r="P3114" s="50"/>
      <c r="Q3114" s="5"/>
      <c r="R3114" s="65"/>
      <c r="AN3114" s="63" t="s">
        <v>6345</v>
      </c>
      <c r="AZ3114" s="37" t="str">
        <f>IFERROR(IF(COUNTA(H3114,I3114,J3114)=3,DATE(J3114,MATCH(I3114,{"Jan";"Feb";"Mar";"Apr";"May";"Jun";"Jul";"Aug";"Sep";"Oct";"Nov";"Dec"},0),H3114),""),"")</f>
        <v/>
      </c>
      <c r="CB3114" s="65"/>
    </row>
    <row r="3115" spans="1:80" x14ac:dyDescent="0.25">
      <c r="A3115" s="50"/>
      <c r="B3115" s="76" t="str">
        <f ca="1">BA3115&amp;BB3115&amp;BC3115&amp;BD3115&amp;BE3115&amp;BF3115&amp;BG3115&amp;BH3115&amp;BI3115&amp;BJ3115&amp;BK3115&amp;BL3115&amp;BM3115</f>
        <v/>
      </c>
      <c r="C3115" s="77"/>
      <c r="D3115" s="77"/>
      <c r="E3115" s="77"/>
      <c r="F3115" s="77"/>
      <c r="G3115" s="77"/>
      <c r="H3115" s="77"/>
      <c r="I3115" s="77"/>
      <c r="J3115" s="77"/>
      <c r="K3115" s="77"/>
      <c r="L3115" s="77"/>
      <c r="M3115" s="77"/>
      <c r="N3115" s="77"/>
      <c r="O3115" s="77"/>
      <c r="P3115" s="77"/>
      <c r="Q3115" s="5"/>
      <c r="R3115" s="65"/>
      <c r="AN3115" s="63" t="s">
        <v>6346</v>
      </c>
      <c r="AZ3115" s="37" t="str">
        <f>IFERROR(IF(COUNTA(H3115,I3115,J3115)=3,DATE(J3115,MATCH(I3115,{"Jan";"Feb";"Mar";"Apr";"May";"Jun";"Jul";"Aug";"Sep";"Oct";"Nov";"Dec"},0),H3115),""),"")</f>
        <v/>
      </c>
      <c r="BA3115" s="37" t="str">
        <f>IF(AND(C3041="",H3113="",C3113&lt;&gt;""),"Please enter a complete visit or assessment date.  ","")</f>
        <v/>
      </c>
      <c r="BB3115" s="37" t="str">
        <f>IF(C3113="","",IF(AND(COUNTA(C3041,D3041,E3041)&gt;1,COUNTA(C3041,D3041,E3041)&lt;3),"Please enter a complete visit date.  ",IF(COUNTA(C3041,D3041,E3041)=0,"",IF(COUNTIF(AN$2:AN$7306,C3041&amp;D3041&amp;E3041)&gt;0,"","Enter a valid visit date.  "))))</f>
        <v/>
      </c>
      <c r="BC3115" s="37" t="str">
        <f>IF(AND(COUNTA(H3113,I3113,J3113)&gt;1,COUNTA(H3113,I3113,J3113)&lt;3),"Please enter a complete assessment date.  ",IF(COUNTA(H3113,I3113,J3113)=0,"",IF(COUNTIF(AN$2:AN$7306,H3113&amp;I3113&amp;J3113)&gt;0,"","Enter a valid assessment date.  ")))</f>
        <v/>
      </c>
      <c r="BD3115" s="37" t="str">
        <f t="shared" ref="BD3115" si="1514">IF(AND(C3113="",H3113&amp;I3113&amp;H3113&amp;J3113&lt;&gt;""),"Information on this lesion exists, but no evaluation result is entered.  ","")</f>
        <v/>
      </c>
      <c r="BE3115" s="37" t="str">
        <f ca="1">IF(C3113="","",IF(AZ3041="","",IF(AZ3041&gt;NOW(),"Visit date is in the future.  ","")))</f>
        <v/>
      </c>
      <c r="BF3115" s="37" t="str">
        <f t="shared" ref="BF3115" ca="1" si="1515">IF(AZ3113&lt;&gt;"",IF(AZ3113&gt;NOW(),"Assessment date is in the future.  ",""),"")</f>
        <v/>
      </c>
      <c r="BG3115" s="37" t="str">
        <f t="shared" ref="BG3115" si="1516">IF(AND(C3113&lt;&gt;"",F3113&lt;&gt;""),"The result cannot be provided if indicated as Not Done.  ","")</f>
        <v/>
      </c>
      <c r="BH3115" s="37" t="str">
        <f>IF(AZ3041="","",IF(AZ3041&lt;=AZ3035,"Visit date is not after visit or assessment dates in the prior visit.  ",""))</f>
        <v/>
      </c>
      <c r="BI3115" s="37" t="str">
        <f>IF(AZ3113&lt;&gt;"",IF(AZ3113&lt;=AZ3035,"Assessment date is not after visit or assessment dates in the prior visit.  ",""),"")</f>
        <v/>
      </c>
      <c r="BJ3115" s="37" t="str">
        <f>IF(AND(C3038="",OR(C3113&lt;&gt;"",F3113&lt;&gt;"")),"The Visit ID is missing.  ","")</f>
        <v/>
      </c>
      <c r="BK3115" s="37" t="str">
        <f>IF(AND(OR(C3113&lt;&gt;"",F3113&lt;&gt;""),C$87=""),"No V0 lesion information exists for this same lesion (if you are adding a NEW lesion, go to New Lesion section).  ","")</f>
        <v/>
      </c>
      <c r="BM3115" s="37" t="str">
        <f>IF(AND(C3113&lt;&gt;"",COUNTIF(AJ$2:AJ$21,C3038)&gt;1),"Visit ID already used.  ","")</f>
        <v/>
      </c>
      <c r="CA3115" s="37" t="str">
        <f ca="1">IF(BA3115&amp;BB3115&amp;BC3115&amp;BD3115&amp;BE3115&amp;BF3115&amp;BG3115&amp;BH3115&amp;BI3115&amp;BJ3115&amp;BK3115&amp;BL3115&amp;BM3115&amp;BN3115&amp;BO3115&amp;BP3115&amp;BQ3115&amp;BR3115&amp;BS3115&amp;BT3115&amp;BU3115&amp;BV3115&amp;BW3115&amp;BX3115&amp;BY3115&amp;BZ3115&lt;&gt;"","V20Issue","V20Clean")</f>
        <v>V20Clean</v>
      </c>
      <c r="CB3115" s="65"/>
    </row>
    <row r="3116" spans="1:80" x14ac:dyDescent="0.25">
      <c r="A3116" s="50"/>
      <c r="B3116" s="77"/>
      <c r="C3116" s="77"/>
      <c r="D3116" s="77"/>
      <c r="E3116" s="77"/>
      <c r="F3116" s="77"/>
      <c r="G3116" s="77"/>
      <c r="H3116" s="77"/>
      <c r="I3116" s="77"/>
      <c r="J3116" s="77"/>
      <c r="K3116" s="77"/>
      <c r="L3116" s="77"/>
      <c r="M3116" s="77"/>
      <c r="N3116" s="77"/>
      <c r="O3116" s="77"/>
      <c r="P3116" s="77"/>
      <c r="Q3116" s="5"/>
      <c r="R3116" s="65"/>
      <c r="AN3116" s="63" t="s">
        <v>6347</v>
      </c>
      <c r="AZ3116" s="37" t="str">
        <f>IFERROR(IF(COUNTA(H3116,I3116,J3116)=3,DATE(J3116,MATCH(I3116,{"Jan";"Feb";"Mar";"Apr";"May";"Jun";"Jul";"Aug";"Sep";"Oct";"Nov";"Dec"},0),H3116),""),"")</f>
        <v/>
      </c>
      <c r="CB3116" s="65"/>
    </row>
    <row r="3117" spans="1:80" x14ac:dyDescent="0.25">
      <c r="A3117" s="50"/>
      <c r="B3117" s="50"/>
      <c r="C3117" s="50"/>
      <c r="D3117" s="50"/>
      <c r="E3117" s="50"/>
      <c r="F3117" s="50"/>
      <c r="G3117" s="50"/>
      <c r="H3117" s="12"/>
      <c r="I3117" s="5"/>
      <c r="J3117" s="5"/>
      <c r="K3117" s="5"/>
      <c r="L3117" s="50"/>
      <c r="M3117" s="50"/>
      <c r="N3117" s="50"/>
      <c r="O3117" s="50"/>
      <c r="P3117" s="50"/>
      <c r="Q3117" s="5"/>
      <c r="R3117" s="65"/>
      <c r="AN3117" s="63" t="s">
        <v>6348</v>
      </c>
      <c r="AZ3117" s="37" t="str">
        <f>IFERROR(IF(COUNTA(H3117,I3117,J3117)=3,DATE(J3117,MATCH(I3117,{"Jan";"Feb";"Mar";"Apr";"May";"Jun";"Jul";"Aug";"Sep";"Oct";"Nov";"Dec"},0),H3117),""),"")</f>
        <v/>
      </c>
      <c r="CB3117" s="65"/>
    </row>
    <row r="3118" spans="1:80" x14ac:dyDescent="0.25">
      <c r="A3118" s="50"/>
      <c r="B3118" s="50"/>
      <c r="C3118" s="50"/>
      <c r="D3118" s="50"/>
      <c r="E3118" s="50"/>
      <c r="F3118" s="50"/>
      <c r="G3118" s="50"/>
      <c r="H3118" s="12" t="s">
        <v>92</v>
      </c>
      <c r="I3118" s="5"/>
      <c r="J3118" s="5"/>
      <c r="K3118" s="5"/>
      <c r="L3118" s="50"/>
      <c r="M3118" s="50"/>
      <c r="N3118" s="50"/>
      <c r="O3118" s="50"/>
      <c r="P3118" s="50"/>
      <c r="Q3118" s="5"/>
      <c r="R3118" s="65"/>
      <c r="AN3118" s="63" t="s">
        <v>6349</v>
      </c>
      <c r="AZ3118" s="37" t="str">
        <f>IFERROR(IF(COUNTA(H3118,I3118,J3118)=3,DATE(J3118,MATCH(I3118,{"Jan";"Feb";"Mar";"Apr";"May";"Jun";"Jul";"Aug";"Sep";"Oct";"Nov";"Dec"},0),H3118),""),"")</f>
        <v/>
      </c>
      <c r="CB3118" s="65"/>
    </row>
    <row r="3119" spans="1:80" x14ac:dyDescent="0.25">
      <c r="A3119" s="50"/>
      <c r="B3119" s="5"/>
      <c r="C3119" s="7" t="s">
        <v>186</v>
      </c>
      <c r="D3119" s="7"/>
      <c r="E3119" s="7"/>
      <c r="F3119" s="7" t="s">
        <v>315</v>
      </c>
      <c r="G3119" s="5"/>
      <c r="H3119" s="7" t="s">
        <v>47</v>
      </c>
      <c r="I3119" s="7" t="s">
        <v>48</v>
      </c>
      <c r="J3119" s="7" t="s">
        <v>49</v>
      </c>
      <c r="K3119" s="5"/>
      <c r="L3119" s="50"/>
      <c r="M3119" s="50"/>
      <c r="N3119" s="50"/>
      <c r="O3119" s="50"/>
      <c r="P3119" s="50"/>
      <c r="Q3119" s="5"/>
      <c r="R3119" s="65"/>
      <c r="AN3119" s="63" t="s">
        <v>6350</v>
      </c>
      <c r="AZ3119" s="37" t="str">
        <f>IFERROR(IF(COUNTA(H3119,I3119,J3119)=3,DATE(J3119,MATCH(I3119,{"Jan";"Feb";"Mar";"Apr";"May";"Jun";"Jul";"Aug";"Sep";"Oct";"Nov";"Dec"},0),H3119),""),"")</f>
        <v/>
      </c>
      <c r="CB3119" s="65"/>
    </row>
    <row r="3120" spans="1:80" x14ac:dyDescent="0.25">
      <c r="A3120" s="50"/>
      <c r="B3120" s="39" t="str">
        <f xml:space="preserve"> C3038&amp;" Non-Target Lesion (NT3)"</f>
        <v>V20 Non-Target Lesion (NT3)</v>
      </c>
      <c r="C3120" s="74"/>
      <c r="D3120" s="75"/>
      <c r="E3120" s="5"/>
      <c r="F3120" s="17"/>
      <c r="G3120" s="5"/>
      <c r="H3120" s="32"/>
      <c r="I3120" s="32"/>
      <c r="J3120" s="32"/>
      <c r="K3120" s="5"/>
      <c r="L3120" s="50"/>
      <c r="M3120" s="50"/>
      <c r="N3120" s="50"/>
      <c r="O3120" s="50"/>
      <c r="P3120" s="50"/>
      <c r="Q3120" s="5"/>
      <c r="R3120" s="65"/>
      <c r="AN3120" s="63" t="s">
        <v>6351</v>
      </c>
      <c r="AZ3120" s="37" t="str">
        <f>IFERROR(IF(COUNTA(H3120,I3120,J3120)=3,DATE(J3120,MATCH(I3120,{"Jan";"Feb";"Mar";"Apr";"May";"Jun";"Jul";"Aug";"Sep";"Oct";"Nov";"Dec"},0),H3120),""),"")</f>
        <v/>
      </c>
      <c r="CB3120" s="65"/>
    </row>
    <row r="3121" spans="1:80" x14ac:dyDescent="0.25">
      <c r="A3121" s="50"/>
      <c r="B3121" s="8" t="s">
        <v>3170</v>
      </c>
      <c r="C3121" s="8" t="s">
        <v>3171</v>
      </c>
      <c r="D3121" s="8"/>
      <c r="E3121" s="9"/>
      <c r="F3121" s="8" t="s">
        <v>3172</v>
      </c>
      <c r="G3121" s="9"/>
      <c r="H3121" s="8" t="s">
        <v>3173</v>
      </c>
      <c r="I3121" s="8" t="s">
        <v>3174</v>
      </c>
      <c r="J3121" s="8" t="s">
        <v>3175</v>
      </c>
      <c r="K3121" s="5"/>
      <c r="L3121" s="50"/>
      <c r="M3121" s="50"/>
      <c r="N3121" s="50"/>
      <c r="O3121" s="50"/>
      <c r="P3121" s="50"/>
      <c r="Q3121" s="5"/>
      <c r="R3121" s="65"/>
      <c r="AN3121" s="63" t="s">
        <v>6352</v>
      </c>
      <c r="AZ3121" s="37" t="str">
        <f>IFERROR(IF(COUNTA(H3121,I3121,J3121)=3,DATE(J3121,MATCH(I3121,{"Jan";"Feb";"Mar";"Apr";"May";"Jun";"Jul";"Aug";"Sep";"Oct";"Nov";"Dec"},0),H3121),""),"")</f>
        <v/>
      </c>
      <c r="CB3121" s="65"/>
    </row>
    <row r="3122" spans="1:80" x14ac:dyDescent="0.25">
      <c r="A3122" s="50"/>
      <c r="B3122" s="76" t="str">
        <f ca="1">BA3122&amp;BB3122&amp;BC3122&amp;BD3122&amp;BE3122&amp;BF3122&amp;BG3122&amp;BH3122&amp;BI3122&amp;BJ3122&amp;BK3122&amp;BL3122&amp;BM3122</f>
        <v/>
      </c>
      <c r="C3122" s="77"/>
      <c r="D3122" s="77"/>
      <c r="E3122" s="77"/>
      <c r="F3122" s="77"/>
      <c r="G3122" s="77"/>
      <c r="H3122" s="77"/>
      <c r="I3122" s="77"/>
      <c r="J3122" s="77"/>
      <c r="K3122" s="77"/>
      <c r="L3122" s="77"/>
      <c r="M3122" s="77"/>
      <c r="N3122" s="77"/>
      <c r="O3122" s="77"/>
      <c r="P3122" s="77"/>
      <c r="Q3122" s="5"/>
      <c r="R3122" s="65"/>
      <c r="AN3122" s="63" t="s">
        <v>6353</v>
      </c>
      <c r="AZ3122" s="37" t="str">
        <f>IFERROR(IF(COUNTA(H3122,I3122,J3122)=3,DATE(J3122,MATCH(I3122,{"Jan";"Feb";"Mar";"Apr";"May";"Jun";"Jul";"Aug";"Sep";"Oct";"Nov";"Dec"},0),H3122),""),"")</f>
        <v/>
      </c>
      <c r="BA3122" s="37" t="str">
        <f>IF(AND(C3041="",H3120="",C3120&lt;&gt;""),"Please enter a complete visit or assessment date.  ","")</f>
        <v/>
      </c>
      <c r="BB3122" s="37" t="str">
        <f>IF(C3120="","",IF(AND(COUNTA(C3041,D3041,E3041)&gt;1,COUNTA(C3041,D3041,E3041)&lt;3),"Please enter a complete visit date.  ",IF(COUNTA(C3041,D3041,E3041)=0,"",IF(COUNTIF(AN$2:AN$7306,C3041&amp;D3041&amp;E3041)&gt;0,"","Enter a valid visit date.  "))))</f>
        <v/>
      </c>
      <c r="BC3122" s="37" t="str">
        <f>IF(AND(COUNTA(H3120,I3120,J3120)&gt;1,COUNTA(H3120,I3120,J3120)&lt;3),"Please enter a complete assessment date.  ",IF(COUNTA(H3120,I3120,J3120)=0,"",IF(COUNTIF(AN$2:AN$7306,H3120&amp;I3120&amp;J3120)&gt;0,"","Enter a valid assessment date.  ")))</f>
        <v/>
      </c>
      <c r="BD3122" s="37" t="str">
        <f t="shared" ref="BD3122" si="1517">IF(AND(C3120="",H3120&amp;I3120&amp;H3120&amp;J3120&lt;&gt;""),"Information on this lesion exists, but no evaluation result is entered.  ","")</f>
        <v/>
      </c>
      <c r="BE3122" s="37" t="str">
        <f ca="1">IF(C3120="","",IF(AZ3041="","",IF(AZ3041&gt;NOW(),"Visit date is in the future.  ","")))</f>
        <v/>
      </c>
      <c r="BF3122" s="37" t="str">
        <f t="shared" ref="BF3122" ca="1" si="1518">IF(AZ3120&lt;&gt;"",IF(AZ3120&gt;NOW(),"Assessment date is in the future.  ",""),"")</f>
        <v/>
      </c>
      <c r="BG3122" s="37" t="str">
        <f t="shared" ref="BG3122" si="1519">IF(AND(C3120&lt;&gt;"",F3120&lt;&gt;""),"The result cannot be provided if indicated as Not Done.  ","")</f>
        <v/>
      </c>
      <c r="BH3122" s="37" t="str">
        <f>IF(AZ3041="","",IF(AZ3041&lt;=AZ3035,"Visit date is not after visit or assessment dates in the prior visit.  ",""))</f>
        <v/>
      </c>
      <c r="BI3122" s="37" t="str">
        <f>IF(AZ3120&lt;&gt;"",IF(AZ3120&lt;=AZ3035,"Assessment date is not after visit or assessment dates in the prior visit.  ",""),"")</f>
        <v/>
      </c>
      <c r="BJ3122" s="37" t="str">
        <f>IF(AND(C3038="",OR(C3120&lt;&gt;"",F3120&lt;&gt;"")),"The Visit ID is missing.  ","")</f>
        <v/>
      </c>
      <c r="BK3122" s="37" t="str">
        <f>IF(AND(OR(C3120&lt;&gt;"",F3120&lt;&gt;""),C$94=""),"No V0 lesion information exists for this same lesion (if you are adding a NEW lesion, go to New Lesion section).  ","")</f>
        <v/>
      </c>
      <c r="BM3122" s="37" t="str">
        <f>IF(AND(C3120&lt;&gt;"",COUNTIF(AJ$2:AJ$21,C3038)&gt;1),"Visit ID already used.  ","")</f>
        <v/>
      </c>
      <c r="CA3122" s="37" t="str">
        <f ca="1">IF(BA3122&amp;BB3122&amp;BC3122&amp;BD3122&amp;BE3122&amp;BF3122&amp;BG3122&amp;BH3122&amp;BI3122&amp;BJ3122&amp;BK3122&amp;BL3122&amp;BM3122&amp;BN3122&amp;BO3122&amp;BP3122&amp;BQ3122&amp;BR3122&amp;BS3122&amp;BT3122&amp;BU3122&amp;BV3122&amp;BW3122&amp;BX3122&amp;BY3122&amp;BZ3122&lt;&gt;"","V20Issue","V20Clean")</f>
        <v>V20Clean</v>
      </c>
      <c r="CB3122" s="65"/>
    </row>
    <row r="3123" spans="1:80" x14ac:dyDescent="0.25">
      <c r="A3123" s="50"/>
      <c r="B3123" s="77"/>
      <c r="C3123" s="77"/>
      <c r="D3123" s="77"/>
      <c r="E3123" s="77"/>
      <c r="F3123" s="77"/>
      <c r="G3123" s="77"/>
      <c r="H3123" s="77"/>
      <c r="I3123" s="77"/>
      <c r="J3123" s="77"/>
      <c r="K3123" s="77"/>
      <c r="L3123" s="77"/>
      <c r="M3123" s="77"/>
      <c r="N3123" s="77"/>
      <c r="O3123" s="77"/>
      <c r="P3123" s="77"/>
      <c r="Q3123" s="5"/>
      <c r="R3123" s="65"/>
      <c r="AN3123" s="63" t="s">
        <v>6354</v>
      </c>
      <c r="AZ3123" s="37" t="str">
        <f>IFERROR(IF(COUNTA(H3123,I3123,J3123)=3,DATE(J3123,MATCH(I3123,{"Jan";"Feb";"Mar";"Apr";"May";"Jun";"Jul";"Aug";"Sep";"Oct";"Nov";"Dec"},0),H3123),""),"")</f>
        <v/>
      </c>
      <c r="CB3123" s="65"/>
    </row>
    <row r="3124" spans="1:80" x14ac:dyDescent="0.25">
      <c r="A3124" s="50"/>
      <c r="B3124" s="50"/>
      <c r="C3124" s="50"/>
      <c r="D3124" s="50"/>
      <c r="E3124" s="50"/>
      <c r="F3124" s="50"/>
      <c r="G3124" s="50"/>
      <c r="H3124" s="12"/>
      <c r="I3124" s="5"/>
      <c r="J3124" s="5"/>
      <c r="K3124" s="5"/>
      <c r="L3124" s="50"/>
      <c r="M3124" s="50"/>
      <c r="N3124" s="50"/>
      <c r="O3124" s="50"/>
      <c r="P3124" s="50"/>
      <c r="Q3124" s="5"/>
      <c r="R3124" s="65"/>
      <c r="AN3124" s="63" t="s">
        <v>6355</v>
      </c>
      <c r="AZ3124" s="37" t="str">
        <f>IFERROR(IF(COUNTA(H3124,I3124,J3124)=3,DATE(J3124,MATCH(I3124,{"Jan";"Feb";"Mar";"Apr";"May";"Jun";"Jul";"Aug";"Sep";"Oct";"Nov";"Dec"},0),H3124),""),"")</f>
        <v/>
      </c>
      <c r="CB3124" s="65"/>
    </row>
    <row r="3125" spans="1:80" x14ac:dyDescent="0.25">
      <c r="A3125" s="50"/>
      <c r="B3125" s="50"/>
      <c r="C3125" s="50"/>
      <c r="D3125" s="50"/>
      <c r="E3125" s="50"/>
      <c r="F3125" s="50"/>
      <c r="G3125" s="50"/>
      <c r="H3125" s="12" t="s">
        <v>92</v>
      </c>
      <c r="I3125" s="5"/>
      <c r="J3125" s="5"/>
      <c r="K3125" s="5"/>
      <c r="L3125" s="50"/>
      <c r="M3125" s="50"/>
      <c r="N3125" s="50"/>
      <c r="O3125" s="50"/>
      <c r="P3125" s="50"/>
      <c r="Q3125" s="5"/>
      <c r="R3125" s="65"/>
      <c r="AN3125" s="63" t="s">
        <v>6356</v>
      </c>
      <c r="AZ3125" s="37" t="str">
        <f>IFERROR(IF(COUNTA(H3125,I3125,J3125)=3,DATE(J3125,MATCH(I3125,{"Jan";"Feb";"Mar";"Apr";"May";"Jun";"Jul";"Aug";"Sep";"Oct";"Nov";"Dec"},0),H3125),""),"")</f>
        <v/>
      </c>
      <c r="CB3125" s="65"/>
    </row>
    <row r="3126" spans="1:80" x14ac:dyDescent="0.25">
      <c r="A3126" s="50"/>
      <c r="B3126" s="5"/>
      <c r="C3126" s="7" t="s">
        <v>186</v>
      </c>
      <c r="D3126" s="7"/>
      <c r="E3126" s="7"/>
      <c r="F3126" s="7" t="s">
        <v>315</v>
      </c>
      <c r="G3126" s="5"/>
      <c r="H3126" s="7" t="s">
        <v>47</v>
      </c>
      <c r="I3126" s="7" t="s">
        <v>48</v>
      </c>
      <c r="J3126" s="7" t="s">
        <v>49</v>
      </c>
      <c r="K3126" s="5"/>
      <c r="L3126" s="50"/>
      <c r="M3126" s="50"/>
      <c r="N3126" s="50"/>
      <c r="O3126" s="50"/>
      <c r="P3126" s="50"/>
      <c r="Q3126" s="5"/>
      <c r="R3126" s="65"/>
      <c r="AN3126" s="63" t="s">
        <v>6357</v>
      </c>
      <c r="AZ3126" s="37" t="str">
        <f>IFERROR(IF(COUNTA(H3126,I3126,J3126)=3,DATE(J3126,MATCH(I3126,{"Jan";"Feb";"Mar";"Apr";"May";"Jun";"Jul";"Aug";"Sep";"Oct";"Nov";"Dec"},0),H3126),""),"")</f>
        <v/>
      </c>
      <c r="CB3126" s="65"/>
    </row>
    <row r="3127" spans="1:80" x14ac:dyDescent="0.25">
      <c r="A3127" s="50"/>
      <c r="B3127" s="39" t="str">
        <f xml:space="preserve"> C3038&amp;" Non-Target Lesion (NT4)"</f>
        <v>V20 Non-Target Lesion (NT4)</v>
      </c>
      <c r="C3127" s="74"/>
      <c r="D3127" s="75"/>
      <c r="E3127" s="5"/>
      <c r="F3127" s="17"/>
      <c r="G3127" s="5"/>
      <c r="H3127" s="32"/>
      <c r="I3127" s="32"/>
      <c r="J3127" s="32"/>
      <c r="K3127" s="5"/>
      <c r="L3127" s="50"/>
      <c r="M3127" s="50"/>
      <c r="N3127" s="50"/>
      <c r="O3127" s="50"/>
      <c r="P3127" s="50"/>
      <c r="Q3127" s="5"/>
      <c r="R3127" s="65"/>
      <c r="AN3127" s="63" t="s">
        <v>6358</v>
      </c>
      <c r="AZ3127" s="37" t="str">
        <f>IFERROR(IF(COUNTA(H3127,I3127,J3127)=3,DATE(J3127,MATCH(I3127,{"Jan";"Feb";"Mar";"Apr";"May";"Jun";"Jul";"Aug";"Sep";"Oct";"Nov";"Dec"},0),H3127),""),"")</f>
        <v/>
      </c>
      <c r="CB3127" s="65"/>
    </row>
    <row r="3128" spans="1:80" x14ac:dyDescent="0.25">
      <c r="A3128" s="50"/>
      <c r="B3128" s="8" t="s">
        <v>3176</v>
      </c>
      <c r="C3128" s="8" t="s">
        <v>3177</v>
      </c>
      <c r="D3128" s="8"/>
      <c r="E3128" s="9"/>
      <c r="F3128" s="8" t="s">
        <v>3178</v>
      </c>
      <c r="G3128" s="9"/>
      <c r="H3128" s="8" t="s">
        <v>3179</v>
      </c>
      <c r="I3128" s="8" t="s">
        <v>3180</v>
      </c>
      <c r="J3128" s="8" t="s">
        <v>3181</v>
      </c>
      <c r="K3128" s="5"/>
      <c r="L3128" s="50"/>
      <c r="M3128" s="50"/>
      <c r="N3128" s="50"/>
      <c r="O3128" s="50"/>
      <c r="P3128" s="50"/>
      <c r="Q3128" s="5"/>
      <c r="R3128" s="65"/>
      <c r="AN3128" s="63" t="s">
        <v>6359</v>
      </c>
      <c r="AZ3128" s="37" t="str">
        <f>IFERROR(IF(COUNTA(H3128,I3128,J3128)=3,DATE(J3128,MATCH(I3128,{"Jan";"Feb";"Mar";"Apr";"May";"Jun";"Jul";"Aug";"Sep";"Oct";"Nov";"Dec"},0),H3128),""),"")</f>
        <v/>
      </c>
      <c r="CB3128" s="65"/>
    </row>
    <row r="3129" spans="1:80" x14ac:dyDescent="0.25">
      <c r="A3129" s="50"/>
      <c r="B3129" s="76" t="str">
        <f ca="1">BA3129&amp;BB3129&amp;BC3129&amp;BD3129&amp;BE3129&amp;BF3129&amp;BG3129&amp;BH3129&amp;BI3129&amp;BJ3129&amp;BK3129&amp;BL3129&amp;BM3129</f>
        <v/>
      </c>
      <c r="C3129" s="77"/>
      <c r="D3129" s="77"/>
      <c r="E3129" s="77"/>
      <c r="F3129" s="77"/>
      <c r="G3129" s="77"/>
      <c r="H3129" s="77"/>
      <c r="I3129" s="77"/>
      <c r="J3129" s="77"/>
      <c r="K3129" s="77"/>
      <c r="L3129" s="77"/>
      <c r="M3129" s="77"/>
      <c r="N3129" s="77"/>
      <c r="O3129" s="77"/>
      <c r="P3129" s="77"/>
      <c r="Q3129" s="5"/>
      <c r="R3129" s="65"/>
      <c r="AN3129" s="63" t="s">
        <v>6360</v>
      </c>
      <c r="AZ3129" s="37" t="str">
        <f>IFERROR(IF(COUNTA(H3129,I3129,J3129)=3,DATE(J3129,MATCH(I3129,{"Jan";"Feb";"Mar";"Apr";"May";"Jun";"Jul";"Aug";"Sep";"Oct";"Nov";"Dec"},0),H3129),""),"")</f>
        <v/>
      </c>
      <c r="BA3129" s="37" t="str">
        <f>IF(AND(C3041="",H3127="",C3127&lt;&gt;""),"Please enter a complete visit or assessment date.  ","")</f>
        <v/>
      </c>
      <c r="BB3129" s="37" t="str">
        <f>IF(C3127="","",IF(AND(COUNTA(C3041,D3041,E3041)&gt;1,COUNTA(C3041,D3041,E3041)&lt;3),"Please enter a complete visit date.  ",IF(COUNTA(C3041,D3041,E3041)=0,"",IF(COUNTIF(AN$2:AN$7306,C3041&amp;D3041&amp;E3041)&gt;0,"","Enter a valid visit date.  "))))</f>
        <v/>
      </c>
      <c r="BC3129" s="37" t="str">
        <f>IF(AND(COUNTA(H3127,I3127,J3127)&gt;1,COUNTA(H3127,I3127,J3127)&lt;3),"Please enter a complete assessment date.  ",IF(COUNTA(H3127,I3127,J3127)=0,"",IF(COUNTIF(AN$2:AN$7306,H3127&amp;I3127&amp;J3127)&gt;0,"","Enter a valid assessment date.  ")))</f>
        <v/>
      </c>
      <c r="BD3129" s="37" t="str">
        <f t="shared" ref="BD3129" si="1520">IF(AND(C3127="",H3127&amp;I3127&amp;H3127&amp;J3127&lt;&gt;""),"Information on this lesion exists, but no evaluation result is entered.  ","")</f>
        <v/>
      </c>
      <c r="BE3129" s="37" t="str">
        <f ca="1">IF(C3127="","",IF(AZ3041="","",IF(AZ3041&gt;NOW(),"Visit date is in the future.  ","")))</f>
        <v/>
      </c>
      <c r="BF3129" s="37" t="str">
        <f t="shared" ref="BF3129" ca="1" si="1521">IF(AZ3127&lt;&gt;"",IF(AZ3127&gt;NOW(),"Assessment date is in the future.  ",""),"")</f>
        <v/>
      </c>
      <c r="BG3129" s="37" t="str">
        <f t="shared" ref="BG3129" si="1522">IF(AND(C3127&lt;&gt;"",F3127&lt;&gt;""),"The result cannot be provided if indicated as Not Done.  ","")</f>
        <v/>
      </c>
      <c r="BH3129" s="37" t="str">
        <f>IF(AZ3041="","",IF(AZ3041&lt;=AZ3035,"Visit date is not after visit or assessment dates in the prior visit.  ",""))</f>
        <v/>
      </c>
      <c r="BI3129" s="37" t="str">
        <f>IF(AZ3127&lt;&gt;"",IF(AZ3127&lt;=AZ3035,"Assessment date is not after visit or assessment dates in the prior visit.  ",""),"")</f>
        <v/>
      </c>
      <c r="BJ3129" s="37" t="str">
        <f>IF(AND(C3038="",OR(C3127&lt;&gt;"",F3127&lt;&gt;"")),"The Visit ID is missing.  ","")</f>
        <v/>
      </c>
      <c r="BK3129" s="37" t="str">
        <f>IF(AND(OR(C3127&lt;&gt;"",F3127&lt;&gt;""),C$101=""),"No V0 lesion information exists for this same lesion (if you are adding a NEW lesion, go to New Lesion section).  ","")</f>
        <v/>
      </c>
      <c r="BM3129" s="37" t="str">
        <f>IF(AND(C3127&lt;&gt;"",COUNTIF(AJ$2:AJ$21,C3038)&gt;1),"Visit ID already used.  ","")</f>
        <v/>
      </c>
      <c r="CA3129" s="37" t="str">
        <f ca="1">IF(BA3129&amp;BB3129&amp;BC3129&amp;BD3129&amp;BE3129&amp;BF3129&amp;BG3129&amp;BH3129&amp;BI3129&amp;BJ3129&amp;BK3129&amp;BL3129&amp;BM3129&amp;BN3129&amp;BO3129&amp;BP3129&amp;BQ3129&amp;BR3129&amp;BS3129&amp;BT3129&amp;BU3129&amp;BV3129&amp;BW3129&amp;BX3129&amp;BY3129&amp;BZ3129&lt;&gt;"","V20Issue","V20Clean")</f>
        <v>V20Clean</v>
      </c>
      <c r="CB3129" s="65"/>
    </row>
    <row r="3130" spans="1:80" x14ac:dyDescent="0.25">
      <c r="A3130" s="50"/>
      <c r="B3130" s="77"/>
      <c r="C3130" s="77"/>
      <c r="D3130" s="77"/>
      <c r="E3130" s="77"/>
      <c r="F3130" s="77"/>
      <c r="G3130" s="77"/>
      <c r="H3130" s="77"/>
      <c r="I3130" s="77"/>
      <c r="J3130" s="77"/>
      <c r="K3130" s="77"/>
      <c r="L3130" s="77"/>
      <c r="M3130" s="77"/>
      <c r="N3130" s="77"/>
      <c r="O3130" s="77"/>
      <c r="P3130" s="77"/>
      <c r="Q3130" s="5"/>
      <c r="R3130" s="65"/>
      <c r="AN3130" s="63" t="s">
        <v>6361</v>
      </c>
      <c r="AZ3130" s="37" t="str">
        <f>IFERROR(IF(COUNTA(H3130,I3130,J3130)=3,DATE(J3130,MATCH(I3130,{"Jan";"Feb";"Mar";"Apr";"May";"Jun";"Jul";"Aug";"Sep";"Oct";"Nov";"Dec"},0),H3130),""),"")</f>
        <v/>
      </c>
      <c r="CB3130" s="65"/>
    </row>
    <row r="3131" spans="1:80" x14ac:dyDescent="0.25">
      <c r="A3131" s="50"/>
      <c r="B3131" s="50"/>
      <c r="C3131" s="50"/>
      <c r="D3131" s="50"/>
      <c r="E3131" s="50"/>
      <c r="F3131" s="50"/>
      <c r="G3131" s="50"/>
      <c r="H3131" s="12"/>
      <c r="I3131" s="5"/>
      <c r="J3131" s="5"/>
      <c r="K3131" s="5"/>
      <c r="L3131" s="50"/>
      <c r="M3131" s="50"/>
      <c r="N3131" s="50"/>
      <c r="O3131" s="50"/>
      <c r="P3131" s="50"/>
      <c r="Q3131" s="5"/>
      <c r="R3131" s="65"/>
      <c r="AN3131" s="63" t="s">
        <v>6362</v>
      </c>
      <c r="AZ3131" s="37" t="str">
        <f>IFERROR(IF(COUNTA(H3131,I3131,J3131)=3,DATE(J3131,MATCH(I3131,{"Jan";"Feb";"Mar";"Apr";"May";"Jun";"Jul";"Aug";"Sep";"Oct";"Nov";"Dec"},0),H3131),""),"")</f>
        <v/>
      </c>
      <c r="CB3131" s="65"/>
    </row>
    <row r="3132" spans="1:80" x14ac:dyDescent="0.25">
      <c r="A3132" s="50"/>
      <c r="B3132" s="50"/>
      <c r="C3132" s="50"/>
      <c r="D3132" s="50"/>
      <c r="E3132" s="50"/>
      <c r="F3132" s="50"/>
      <c r="G3132" s="50"/>
      <c r="H3132" s="12" t="s">
        <v>92</v>
      </c>
      <c r="I3132" s="5"/>
      <c r="J3132" s="5"/>
      <c r="K3132" s="5"/>
      <c r="L3132" s="50"/>
      <c r="M3132" s="50"/>
      <c r="N3132" s="50"/>
      <c r="O3132" s="50"/>
      <c r="P3132" s="50"/>
      <c r="Q3132" s="5"/>
      <c r="R3132" s="65"/>
      <c r="AN3132" s="63" t="s">
        <v>6363</v>
      </c>
      <c r="AZ3132" s="37" t="str">
        <f>IFERROR(IF(COUNTA(H3132,I3132,J3132)=3,DATE(J3132,MATCH(I3132,{"Jan";"Feb";"Mar";"Apr";"May";"Jun";"Jul";"Aug";"Sep";"Oct";"Nov";"Dec"},0),H3132),""),"")</f>
        <v/>
      </c>
      <c r="CB3132" s="65"/>
    </row>
    <row r="3133" spans="1:80" x14ac:dyDescent="0.25">
      <c r="A3133" s="50"/>
      <c r="B3133" s="5"/>
      <c r="C3133" s="7" t="s">
        <v>186</v>
      </c>
      <c r="D3133" s="7"/>
      <c r="E3133" s="7"/>
      <c r="F3133" s="7" t="s">
        <v>315</v>
      </c>
      <c r="G3133" s="5"/>
      <c r="H3133" s="7" t="s">
        <v>47</v>
      </c>
      <c r="I3133" s="7" t="s">
        <v>48</v>
      </c>
      <c r="J3133" s="7" t="s">
        <v>49</v>
      </c>
      <c r="K3133" s="5"/>
      <c r="L3133" s="50"/>
      <c r="M3133" s="50"/>
      <c r="N3133" s="50"/>
      <c r="O3133" s="50"/>
      <c r="P3133" s="50"/>
      <c r="Q3133" s="5"/>
      <c r="R3133" s="65"/>
      <c r="AN3133" s="63" t="s">
        <v>6364</v>
      </c>
      <c r="AZ3133" s="37" t="str">
        <f>IFERROR(IF(COUNTA(H3133,I3133,J3133)=3,DATE(J3133,MATCH(I3133,{"Jan";"Feb";"Mar";"Apr";"May";"Jun";"Jul";"Aug";"Sep";"Oct";"Nov";"Dec"},0),H3133),""),"")</f>
        <v/>
      </c>
      <c r="CB3133" s="65"/>
    </row>
    <row r="3134" spans="1:80" x14ac:dyDescent="0.25">
      <c r="A3134" s="50"/>
      <c r="B3134" s="39" t="str">
        <f xml:space="preserve"> C3038&amp;" Non-Target Lesion (NT5)"</f>
        <v>V20 Non-Target Lesion (NT5)</v>
      </c>
      <c r="C3134" s="74"/>
      <c r="D3134" s="75"/>
      <c r="E3134" s="5"/>
      <c r="F3134" s="17"/>
      <c r="G3134" s="5"/>
      <c r="H3134" s="32"/>
      <c r="I3134" s="32"/>
      <c r="J3134" s="32"/>
      <c r="K3134" s="5"/>
      <c r="L3134" s="50"/>
      <c r="M3134" s="50"/>
      <c r="N3134" s="50"/>
      <c r="O3134" s="50"/>
      <c r="P3134" s="50"/>
      <c r="Q3134" s="5"/>
      <c r="R3134" s="65"/>
      <c r="AN3134" s="63" t="s">
        <v>6365</v>
      </c>
      <c r="AZ3134" s="37" t="str">
        <f>IFERROR(IF(COUNTA(H3134,I3134,J3134)=3,DATE(J3134,MATCH(I3134,{"Jan";"Feb";"Mar";"Apr";"May";"Jun";"Jul";"Aug";"Sep";"Oct";"Nov";"Dec"},0),H3134),""),"")</f>
        <v/>
      </c>
      <c r="CB3134" s="65"/>
    </row>
    <row r="3135" spans="1:80" x14ac:dyDescent="0.25">
      <c r="A3135" s="50"/>
      <c r="B3135" s="8" t="s">
        <v>3182</v>
      </c>
      <c r="C3135" s="8" t="s">
        <v>3183</v>
      </c>
      <c r="D3135" s="8"/>
      <c r="E3135" s="9"/>
      <c r="F3135" s="8" t="s">
        <v>3184</v>
      </c>
      <c r="G3135" s="9"/>
      <c r="H3135" s="8" t="s">
        <v>3185</v>
      </c>
      <c r="I3135" s="8" t="s">
        <v>3186</v>
      </c>
      <c r="J3135" s="8" t="s">
        <v>3187</v>
      </c>
      <c r="K3135" s="5"/>
      <c r="L3135" s="50"/>
      <c r="M3135" s="50"/>
      <c r="N3135" s="50"/>
      <c r="O3135" s="50"/>
      <c r="P3135" s="50"/>
      <c r="Q3135" s="5"/>
      <c r="R3135" s="65"/>
      <c r="AN3135" s="63" t="s">
        <v>6366</v>
      </c>
      <c r="AZ3135" s="37" t="str">
        <f>IFERROR(IF(COUNTA(H3135,I3135,J3135)=3,DATE(J3135,MATCH(I3135,{"Jan";"Feb";"Mar";"Apr";"May";"Jun";"Jul";"Aug";"Sep";"Oct";"Nov";"Dec"},0),H3135),""),"")</f>
        <v/>
      </c>
      <c r="CB3135" s="65"/>
    </row>
    <row r="3136" spans="1:80" x14ac:dyDescent="0.25">
      <c r="A3136" s="50"/>
      <c r="B3136" s="76" t="str">
        <f ca="1">BA3136&amp;BB3136&amp;BC3136&amp;BD3136&amp;BE3136&amp;BF3136&amp;BG3136&amp;BH3136&amp;BI3136&amp;BJ3136&amp;BK3136&amp;BL3136&amp;BM3136</f>
        <v/>
      </c>
      <c r="C3136" s="77"/>
      <c r="D3136" s="77"/>
      <c r="E3136" s="77"/>
      <c r="F3136" s="77"/>
      <c r="G3136" s="77"/>
      <c r="H3136" s="77"/>
      <c r="I3136" s="77"/>
      <c r="J3136" s="77"/>
      <c r="K3136" s="77"/>
      <c r="L3136" s="77"/>
      <c r="M3136" s="77"/>
      <c r="N3136" s="77"/>
      <c r="O3136" s="77"/>
      <c r="P3136" s="77"/>
      <c r="Q3136" s="5"/>
      <c r="R3136" s="65"/>
      <c r="AN3136" s="63" t="s">
        <v>6367</v>
      </c>
      <c r="AZ3136" s="37" t="str">
        <f>IFERROR(IF(COUNTA(H3136,I3136,J3136)=3,DATE(J3136,MATCH(I3136,{"Jan";"Feb";"Mar";"Apr";"May";"Jun";"Jul";"Aug";"Sep";"Oct";"Nov";"Dec"},0),H3136),""),"")</f>
        <v/>
      </c>
      <c r="BA3136" s="37" t="str">
        <f>IF(AND(C3041="",H3134="",C3134&lt;&gt;""),"Please enter a complete visit or assessment date.  ","")</f>
        <v/>
      </c>
      <c r="BB3136" s="37" t="str">
        <f>IF(C3134="","",IF(AND(COUNTA(C3041,D3041,E3041)&gt;1,COUNTA(C3041,D3041,E3041)&lt;3),"Please enter a complete visit date.  ",IF(COUNTA(C3041,D3041,E3041)=0,"",IF(COUNTIF(AN$2:AN$7306,C3041&amp;D3041&amp;E3041)&gt;0,"","Enter a valid visit date.  "))))</f>
        <v/>
      </c>
      <c r="BC3136" s="37" t="str">
        <f>IF(AND(COUNTA(H3134,I3134,J3134)&gt;1,COUNTA(H3134,I3134,J3134)&lt;3),"Please enter a complete assessment date.  ",IF(COUNTA(H3134,I3134,J3134)=0,"",IF(COUNTIF(AN$2:AN$7306,H3134&amp;I3134&amp;J3134)&gt;0,"","Enter a valid assessment date.  ")))</f>
        <v/>
      </c>
      <c r="BD3136" s="37" t="str">
        <f t="shared" ref="BD3136" si="1523">IF(AND(C3134="",H3134&amp;I3134&amp;H3134&amp;J3134&lt;&gt;""),"Information on this lesion exists, but no evaluation result is entered.  ","")</f>
        <v/>
      </c>
      <c r="BE3136" s="37" t="str">
        <f ca="1">IF(C3134="","",IF(AZ3041="","",IF(AZ3041&gt;NOW(),"Visit date is in the future.  ","")))</f>
        <v/>
      </c>
      <c r="BF3136" s="37" t="str">
        <f t="shared" ref="BF3136" ca="1" si="1524">IF(AZ3134&lt;&gt;"",IF(AZ3134&gt;NOW(),"Assessment date is in the future.  ",""),"")</f>
        <v/>
      </c>
      <c r="BG3136" s="37" t="str">
        <f t="shared" ref="BG3136" si="1525">IF(AND(C3134&lt;&gt;"",F3134&lt;&gt;""),"The result cannot be provided if indicated as Not Done.  ","")</f>
        <v/>
      </c>
      <c r="BH3136" s="37" t="str">
        <f>IF(AZ3041="","",IF(AZ3041&lt;=AZ3035,"Visit date is not after visit or assessment dates in the prior visit.  ",""))</f>
        <v/>
      </c>
      <c r="BI3136" s="37" t="str">
        <f>IF(AZ3134&lt;&gt;"",IF(AZ3134&lt;=AZ3035,"Assessment date is not after visit or assessment dates in the prior visit.  ",""),"")</f>
        <v/>
      </c>
      <c r="BJ3136" s="37" t="str">
        <f>IF(AND(C3038="",OR(C3134&lt;&gt;"",F3134&lt;&gt;"")),"The Visit ID is missing.  ","")</f>
        <v/>
      </c>
      <c r="BK3136" s="37" t="str">
        <f>IF(AND(OR(C3134&lt;&gt;"",F3134&lt;&gt;""),C$108=""),"No V0 lesion information exists for this same lesion (if you are adding a NEW lesion, go to New Lesion section).  ","")</f>
        <v/>
      </c>
      <c r="BM3136" s="37" t="str">
        <f>IF(AND(C3134&lt;&gt;"",COUNTIF(AJ$2:AJ$21,C3038)&gt;1),"Visit ID already used.  ","")</f>
        <v/>
      </c>
      <c r="CA3136" s="37" t="str">
        <f ca="1">IF(BA3136&amp;BB3136&amp;BC3136&amp;BD3136&amp;BE3136&amp;BF3136&amp;BG3136&amp;BH3136&amp;BI3136&amp;BJ3136&amp;BK3136&amp;BL3136&amp;BM3136&amp;BN3136&amp;BO3136&amp;BP3136&amp;BQ3136&amp;BR3136&amp;BS3136&amp;BT3136&amp;BU3136&amp;BV3136&amp;BW3136&amp;BX3136&amp;BY3136&amp;BZ3136&lt;&gt;"","V20Issue","V20Clean")</f>
        <v>V20Clean</v>
      </c>
      <c r="CB3136" s="65"/>
    </row>
    <row r="3137" spans="1:80" x14ac:dyDescent="0.25">
      <c r="A3137" s="50"/>
      <c r="B3137" s="77"/>
      <c r="C3137" s="77"/>
      <c r="D3137" s="77"/>
      <c r="E3137" s="77"/>
      <c r="F3137" s="77"/>
      <c r="G3137" s="77"/>
      <c r="H3137" s="77"/>
      <c r="I3137" s="77"/>
      <c r="J3137" s="77"/>
      <c r="K3137" s="77"/>
      <c r="L3137" s="77"/>
      <c r="M3137" s="77"/>
      <c r="N3137" s="77"/>
      <c r="O3137" s="77"/>
      <c r="P3137" s="77"/>
      <c r="Q3137" s="5"/>
      <c r="R3137" s="65"/>
      <c r="AN3137" s="63" t="s">
        <v>6368</v>
      </c>
      <c r="AZ3137" s="37" t="str">
        <f>IFERROR(IF(COUNTA(H3137,I3137,J3137)=3,DATE(J3137,MATCH(I3137,{"Jan";"Feb";"Mar";"Apr";"May";"Jun";"Jul";"Aug";"Sep";"Oct";"Nov";"Dec"},0),H3137),""),"")</f>
        <v/>
      </c>
      <c r="CB3137" s="65"/>
    </row>
    <row r="3138" spans="1:80" x14ac:dyDescent="0.25">
      <c r="A3138" s="50"/>
      <c r="B3138" s="50"/>
      <c r="C3138" s="50"/>
      <c r="D3138" s="50"/>
      <c r="E3138" s="50"/>
      <c r="F3138" s="50"/>
      <c r="G3138" s="50"/>
      <c r="H3138" s="12"/>
      <c r="I3138" s="5"/>
      <c r="J3138" s="5"/>
      <c r="K3138" s="5"/>
      <c r="L3138" s="50"/>
      <c r="M3138" s="50"/>
      <c r="N3138" s="50"/>
      <c r="O3138" s="50"/>
      <c r="P3138" s="50"/>
      <c r="Q3138" s="5"/>
      <c r="R3138" s="65"/>
      <c r="AN3138" s="63" t="s">
        <v>6369</v>
      </c>
      <c r="AZ3138" s="37" t="str">
        <f>IFERROR(IF(COUNTA(H3138,I3138,J3138)=3,DATE(J3138,MATCH(I3138,{"Jan";"Feb";"Mar";"Apr";"May";"Jun";"Jul";"Aug";"Sep";"Oct";"Nov";"Dec"},0),H3138),""),"")</f>
        <v/>
      </c>
      <c r="CB3138" s="65"/>
    </row>
    <row r="3139" spans="1:80" x14ac:dyDescent="0.25">
      <c r="A3139" s="50"/>
      <c r="B3139" s="50"/>
      <c r="C3139" s="50"/>
      <c r="D3139" s="50"/>
      <c r="E3139" s="50"/>
      <c r="F3139" s="50"/>
      <c r="G3139" s="50"/>
      <c r="H3139" s="12" t="s">
        <v>92</v>
      </c>
      <c r="I3139" s="5"/>
      <c r="J3139" s="5"/>
      <c r="K3139" s="5"/>
      <c r="L3139" s="50"/>
      <c r="M3139" s="50"/>
      <c r="N3139" s="50"/>
      <c r="O3139" s="50"/>
      <c r="P3139" s="50"/>
      <c r="Q3139" s="5"/>
      <c r="R3139" s="65"/>
      <c r="AN3139" s="63" t="s">
        <v>6370</v>
      </c>
      <c r="AZ3139" s="37" t="str">
        <f>IFERROR(IF(COUNTA(H3139,I3139,J3139)=3,DATE(J3139,MATCH(I3139,{"Jan";"Feb";"Mar";"Apr";"May";"Jun";"Jul";"Aug";"Sep";"Oct";"Nov";"Dec"},0),H3139),""),"")</f>
        <v/>
      </c>
      <c r="CB3139" s="65"/>
    </row>
    <row r="3140" spans="1:80" x14ac:dyDescent="0.25">
      <c r="A3140" s="50"/>
      <c r="B3140" s="5"/>
      <c r="C3140" s="7" t="s">
        <v>186</v>
      </c>
      <c r="D3140" s="7"/>
      <c r="E3140" s="7"/>
      <c r="F3140" s="7" t="s">
        <v>315</v>
      </c>
      <c r="G3140" s="5"/>
      <c r="H3140" s="7" t="s">
        <v>47</v>
      </c>
      <c r="I3140" s="7" t="s">
        <v>48</v>
      </c>
      <c r="J3140" s="7" t="s">
        <v>49</v>
      </c>
      <c r="K3140" s="5"/>
      <c r="L3140" s="50"/>
      <c r="M3140" s="50"/>
      <c r="N3140" s="50"/>
      <c r="O3140" s="50"/>
      <c r="P3140" s="50"/>
      <c r="Q3140" s="5"/>
      <c r="R3140" s="65"/>
      <c r="AN3140" s="63" t="s">
        <v>6371</v>
      </c>
      <c r="AZ3140" s="37" t="str">
        <f>IFERROR(IF(COUNTA(H3140,I3140,J3140)=3,DATE(J3140,MATCH(I3140,{"Jan";"Feb";"Mar";"Apr";"May";"Jun";"Jul";"Aug";"Sep";"Oct";"Nov";"Dec"},0),H3140),""),"")</f>
        <v/>
      </c>
      <c r="CB3140" s="65"/>
    </row>
    <row r="3141" spans="1:80" x14ac:dyDescent="0.25">
      <c r="A3141" s="50"/>
      <c r="B3141" s="39" t="str">
        <f xml:space="preserve"> C3038&amp;" Non-Target Lesion (NT6)"</f>
        <v>V20 Non-Target Lesion (NT6)</v>
      </c>
      <c r="C3141" s="74"/>
      <c r="D3141" s="75"/>
      <c r="E3141" s="5"/>
      <c r="F3141" s="17"/>
      <c r="G3141" s="5"/>
      <c r="H3141" s="32"/>
      <c r="I3141" s="32"/>
      <c r="J3141" s="32"/>
      <c r="K3141" s="5"/>
      <c r="L3141" s="50"/>
      <c r="M3141" s="50"/>
      <c r="N3141" s="50"/>
      <c r="O3141" s="50"/>
      <c r="P3141" s="50"/>
      <c r="Q3141" s="5"/>
      <c r="R3141" s="65"/>
      <c r="AN3141" s="63" t="s">
        <v>6372</v>
      </c>
      <c r="AZ3141" s="37" t="str">
        <f>IFERROR(IF(COUNTA(H3141,I3141,J3141)=3,DATE(J3141,MATCH(I3141,{"Jan";"Feb";"Mar";"Apr";"May";"Jun";"Jul";"Aug";"Sep";"Oct";"Nov";"Dec"},0),H3141),""),"")</f>
        <v/>
      </c>
      <c r="CB3141" s="65"/>
    </row>
    <row r="3142" spans="1:80" x14ac:dyDescent="0.25">
      <c r="A3142" s="50"/>
      <c r="B3142" s="8" t="s">
        <v>3188</v>
      </c>
      <c r="C3142" s="8" t="s">
        <v>3189</v>
      </c>
      <c r="D3142" s="8"/>
      <c r="E3142" s="9"/>
      <c r="F3142" s="8" t="s">
        <v>3190</v>
      </c>
      <c r="G3142" s="9"/>
      <c r="H3142" s="8" t="s">
        <v>3191</v>
      </c>
      <c r="I3142" s="8" t="s">
        <v>3192</v>
      </c>
      <c r="J3142" s="8" t="s">
        <v>3193</v>
      </c>
      <c r="K3142" s="5"/>
      <c r="L3142" s="50"/>
      <c r="M3142" s="50"/>
      <c r="N3142" s="50"/>
      <c r="O3142" s="50"/>
      <c r="P3142" s="50"/>
      <c r="Q3142" s="5"/>
      <c r="R3142" s="65"/>
      <c r="AN3142" s="63" t="s">
        <v>6373</v>
      </c>
      <c r="AZ3142" s="37" t="str">
        <f>IFERROR(IF(COUNTA(H3142,I3142,J3142)=3,DATE(J3142,MATCH(I3142,{"Jan";"Feb";"Mar";"Apr";"May";"Jun";"Jul";"Aug";"Sep";"Oct";"Nov";"Dec"},0),H3142),""),"")</f>
        <v/>
      </c>
      <c r="CB3142" s="65"/>
    </row>
    <row r="3143" spans="1:80" x14ac:dyDescent="0.25">
      <c r="A3143" s="50"/>
      <c r="B3143" s="76" t="str">
        <f ca="1">BA3143&amp;BB3143&amp;BC3143&amp;BD3143&amp;BE3143&amp;BF3143&amp;BG3143&amp;BH3143&amp;BI3143&amp;BJ3143&amp;BK3143&amp;BL3143&amp;BM3143</f>
        <v/>
      </c>
      <c r="C3143" s="77"/>
      <c r="D3143" s="77"/>
      <c r="E3143" s="77"/>
      <c r="F3143" s="77"/>
      <c r="G3143" s="77"/>
      <c r="H3143" s="77"/>
      <c r="I3143" s="77"/>
      <c r="J3143" s="77"/>
      <c r="K3143" s="77"/>
      <c r="L3143" s="77"/>
      <c r="M3143" s="77"/>
      <c r="N3143" s="77"/>
      <c r="O3143" s="77"/>
      <c r="P3143" s="77"/>
      <c r="Q3143" s="5"/>
      <c r="R3143" s="65"/>
      <c r="AN3143" s="63" t="s">
        <v>6374</v>
      </c>
      <c r="AZ3143" s="37" t="str">
        <f>IFERROR(IF(COUNTA(H3143,I3143,J3143)=3,DATE(J3143,MATCH(I3143,{"Jan";"Feb";"Mar";"Apr";"May";"Jun";"Jul";"Aug";"Sep";"Oct";"Nov";"Dec"},0),H3143),""),"")</f>
        <v/>
      </c>
      <c r="BA3143" s="37" t="str">
        <f>IF(AND(C3041="",H3141="",C3141&lt;&gt;""),"Please enter a complete visit or assessment date.  ","")</f>
        <v/>
      </c>
      <c r="BB3143" s="37" t="str">
        <f>IF(C3141="","",IF(AND(COUNTA(C3041,D3041,E3041)&gt;1,COUNTA(C3041,D3041,E3041)&lt;3),"Please enter a complete visit date.  ",IF(COUNTA(C3041,D3041,E3041)=0,"",IF(COUNTIF(AN$2:AN$7306,C3041&amp;D3041&amp;E3041)&gt;0,"","Enter a valid visit date.  "))))</f>
        <v/>
      </c>
      <c r="BC3143" s="37" t="str">
        <f>IF(AND(COUNTA(H3141,I3141,J3141)&gt;1,COUNTA(H3141,I3141,J3141)&lt;3),"Please enter a complete assessment date.  ",IF(COUNTA(H3141,I3141,J3141)=0,"",IF(COUNTIF(AN$2:AN$7306,H3141&amp;I3141&amp;J3141)&gt;0,"","Enter a valid assessment date.  ")))</f>
        <v/>
      </c>
      <c r="BD3143" s="37" t="str">
        <f t="shared" ref="BD3143" si="1526">IF(AND(C3141="",H3141&amp;I3141&amp;H3141&amp;J3141&lt;&gt;""),"Information on this lesion exists, but no evaluation result is entered.  ","")</f>
        <v/>
      </c>
      <c r="BE3143" s="37" t="str">
        <f ca="1">IF(C3141="","",IF(AZ3041="","",IF(AZ3041&gt;NOW(),"Visit date is in the future.  ","")))</f>
        <v/>
      </c>
      <c r="BF3143" s="37" t="str">
        <f t="shared" ref="BF3143" ca="1" si="1527">IF(AZ3141&lt;&gt;"",IF(AZ3141&gt;NOW(),"Assessment date is in the future.  ",""),"")</f>
        <v/>
      </c>
      <c r="BG3143" s="37" t="str">
        <f t="shared" ref="BG3143" si="1528">IF(AND(C3141&lt;&gt;"",F3141&lt;&gt;""),"The result cannot be provided if indicated as Not Done.  ","")</f>
        <v/>
      </c>
      <c r="BH3143" s="37" t="str">
        <f>IF(AZ3041="","",IF(AZ3041&lt;=AZ3035,"Visit date is not after visit or assessment dates in the prior visit.  ",""))</f>
        <v/>
      </c>
      <c r="BI3143" s="37" t="str">
        <f>IF(AZ3141&lt;&gt;"",IF(AZ3141&lt;=AZ3035,"Assessment date is not after visit or assessment dates in the prior visit.  ",""),"")</f>
        <v/>
      </c>
      <c r="BJ3143" s="37" t="str">
        <f>IF(AND(C3038="",OR(C3141&lt;&gt;"",F3141&lt;&gt;"")),"The Visit ID is missing.  ","")</f>
        <v/>
      </c>
      <c r="BK3143" s="37" t="str">
        <f>IF(AND(OR(C3141&lt;&gt;"",F3141&lt;&gt;""),C$115=""),"No V0 lesion information exists for this same lesion (if you are adding a NEW lesion, go to New Lesion section).  ","")</f>
        <v/>
      </c>
      <c r="BM3143" s="37" t="str">
        <f>IF(AND(C3141&lt;&gt;"",COUNTIF(AJ$2:AJ$21,C3038)&gt;1),"Visit ID already used.  ","")</f>
        <v/>
      </c>
      <c r="CA3143" s="37" t="str">
        <f ca="1">IF(BA3143&amp;BB3143&amp;BC3143&amp;BD3143&amp;BE3143&amp;BF3143&amp;BG3143&amp;BH3143&amp;BI3143&amp;BJ3143&amp;BK3143&amp;BL3143&amp;BM3143&amp;BN3143&amp;BO3143&amp;BP3143&amp;BQ3143&amp;BR3143&amp;BS3143&amp;BT3143&amp;BU3143&amp;BV3143&amp;BW3143&amp;BX3143&amp;BY3143&amp;BZ3143&lt;&gt;"","V20Issue","V20Clean")</f>
        <v>V20Clean</v>
      </c>
      <c r="CB3143" s="65"/>
    </row>
    <row r="3144" spans="1:80" x14ac:dyDescent="0.25">
      <c r="A3144" s="50"/>
      <c r="B3144" s="77"/>
      <c r="C3144" s="77"/>
      <c r="D3144" s="77"/>
      <c r="E3144" s="77"/>
      <c r="F3144" s="77"/>
      <c r="G3144" s="77"/>
      <c r="H3144" s="77"/>
      <c r="I3144" s="77"/>
      <c r="J3144" s="77"/>
      <c r="K3144" s="77"/>
      <c r="L3144" s="77"/>
      <c r="M3144" s="77"/>
      <c r="N3144" s="77"/>
      <c r="O3144" s="77"/>
      <c r="P3144" s="77"/>
      <c r="Q3144" s="5"/>
      <c r="R3144" s="65"/>
      <c r="AN3144" s="63" t="s">
        <v>6375</v>
      </c>
      <c r="AZ3144" s="37" t="str">
        <f>IFERROR(IF(COUNTA(H3144,I3144,J3144)=3,DATE(J3144,MATCH(I3144,{"Jan";"Feb";"Mar";"Apr";"May";"Jun";"Jul";"Aug";"Sep";"Oct";"Nov";"Dec"},0),H3144),""),"")</f>
        <v/>
      </c>
      <c r="CB3144" s="65"/>
    </row>
    <row r="3145" spans="1:80" x14ac:dyDescent="0.25">
      <c r="A3145" s="50"/>
      <c r="B3145" s="50"/>
      <c r="C3145" s="50"/>
      <c r="D3145" s="50"/>
      <c r="E3145" s="50"/>
      <c r="F3145" s="50"/>
      <c r="G3145" s="50"/>
      <c r="H3145" s="12"/>
      <c r="I3145" s="5"/>
      <c r="J3145" s="5"/>
      <c r="K3145" s="5"/>
      <c r="L3145" s="50"/>
      <c r="M3145" s="50"/>
      <c r="N3145" s="50"/>
      <c r="O3145" s="50"/>
      <c r="P3145" s="50"/>
      <c r="Q3145" s="5"/>
      <c r="R3145" s="65"/>
      <c r="AN3145" s="63" t="s">
        <v>6376</v>
      </c>
      <c r="AZ3145" s="37" t="str">
        <f>IFERROR(IF(COUNTA(H3145,I3145,J3145)=3,DATE(J3145,MATCH(I3145,{"Jan";"Feb";"Mar";"Apr";"May";"Jun";"Jul";"Aug";"Sep";"Oct";"Nov";"Dec"},0),H3145),""),"")</f>
        <v/>
      </c>
      <c r="CB3145" s="65"/>
    </row>
    <row r="3146" spans="1:80" x14ac:dyDescent="0.25">
      <c r="A3146" s="50"/>
      <c r="B3146" s="50"/>
      <c r="C3146" s="50"/>
      <c r="D3146" s="50"/>
      <c r="E3146" s="50"/>
      <c r="F3146" s="50"/>
      <c r="G3146" s="50"/>
      <c r="H3146" s="12" t="s">
        <v>92</v>
      </c>
      <c r="I3146" s="5"/>
      <c r="J3146" s="5"/>
      <c r="K3146" s="5"/>
      <c r="L3146" s="50"/>
      <c r="M3146" s="50"/>
      <c r="N3146" s="50"/>
      <c r="O3146" s="50"/>
      <c r="P3146" s="50"/>
      <c r="Q3146" s="5"/>
      <c r="R3146" s="65"/>
      <c r="AN3146" s="63" t="s">
        <v>6377</v>
      </c>
      <c r="AZ3146" s="37" t="str">
        <f>IFERROR(IF(COUNTA(H3146,I3146,J3146)=3,DATE(J3146,MATCH(I3146,{"Jan";"Feb";"Mar";"Apr";"May";"Jun";"Jul";"Aug";"Sep";"Oct";"Nov";"Dec"},0),H3146),""),"")</f>
        <v/>
      </c>
      <c r="CB3146" s="65"/>
    </row>
    <row r="3147" spans="1:80" x14ac:dyDescent="0.25">
      <c r="A3147" s="50"/>
      <c r="B3147" s="5"/>
      <c r="C3147" s="7" t="s">
        <v>186</v>
      </c>
      <c r="D3147" s="7"/>
      <c r="E3147" s="7"/>
      <c r="F3147" s="7" t="s">
        <v>315</v>
      </c>
      <c r="G3147" s="5"/>
      <c r="H3147" s="7" t="s">
        <v>47</v>
      </c>
      <c r="I3147" s="7" t="s">
        <v>48</v>
      </c>
      <c r="J3147" s="7" t="s">
        <v>49</v>
      </c>
      <c r="K3147" s="5"/>
      <c r="L3147" s="50"/>
      <c r="M3147" s="50"/>
      <c r="N3147" s="50"/>
      <c r="O3147" s="50"/>
      <c r="P3147" s="50"/>
      <c r="Q3147" s="5"/>
      <c r="R3147" s="65"/>
      <c r="AN3147" s="63" t="s">
        <v>6378</v>
      </c>
      <c r="AZ3147" s="37" t="str">
        <f>IFERROR(IF(COUNTA(H3147,I3147,J3147)=3,DATE(J3147,MATCH(I3147,{"Jan";"Feb";"Mar";"Apr";"May";"Jun";"Jul";"Aug";"Sep";"Oct";"Nov";"Dec"},0),H3147),""),"")</f>
        <v/>
      </c>
      <c r="CB3147" s="65"/>
    </row>
    <row r="3148" spans="1:80" x14ac:dyDescent="0.25">
      <c r="A3148" s="50"/>
      <c r="B3148" s="39" t="str">
        <f xml:space="preserve"> C3038&amp;" Non-Target Lesion (NT7)"</f>
        <v>V20 Non-Target Lesion (NT7)</v>
      </c>
      <c r="C3148" s="74"/>
      <c r="D3148" s="75"/>
      <c r="E3148" s="5"/>
      <c r="F3148" s="17"/>
      <c r="G3148" s="5"/>
      <c r="H3148" s="32"/>
      <c r="I3148" s="32"/>
      <c r="J3148" s="32"/>
      <c r="K3148" s="5"/>
      <c r="L3148" s="50"/>
      <c r="M3148" s="50"/>
      <c r="N3148" s="50"/>
      <c r="O3148" s="50"/>
      <c r="P3148" s="50"/>
      <c r="Q3148" s="5"/>
      <c r="R3148" s="65"/>
      <c r="AN3148" s="63" t="s">
        <v>6379</v>
      </c>
      <c r="AZ3148" s="37" t="str">
        <f>IFERROR(IF(COUNTA(H3148,I3148,J3148)=3,DATE(J3148,MATCH(I3148,{"Jan";"Feb";"Mar";"Apr";"May";"Jun";"Jul";"Aug";"Sep";"Oct";"Nov";"Dec"},0),H3148),""),"")</f>
        <v/>
      </c>
      <c r="CB3148" s="65"/>
    </row>
    <row r="3149" spans="1:80" x14ac:dyDescent="0.25">
      <c r="A3149" s="50"/>
      <c r="B3149" s="8" t="s">
        <v>3194</v>
      </c>
      <c r="C3149" s="8" t="s">
        <v>3195</v>
      </c>
      <c r="D3149" s="8"/>
      <c r="E3149" s="9"/>
      <c r="F3149" s="8" t="s">
        <v>3196</v>
      </c>
      <c r="G3149" s="9"/>
      <c r="H3149" s="8" t="s">
        <v>3197</v>
      </c>
      <c r="I3149" s="8" t="s">
        <v>3198</v>
      </c>
      <c r="J3149" s="8" t="s">
        <v>3199</v>
      </c>
      <c r="K3149" s="5"/>
      <c r="L3149" s="50"/>
      <c r="M3149" s="50"/>
      <c r="N3149" s="50"/>
      <c r="O3149" s="50"/>
      <c r="P3149" s="50"/>
      <c r="Q3149" s="5"/>
      <c r="R3149" s="65"/>
      <c r="AN3149" s="63" t="s">
        <v>6380</v>
      </c>
      <c r="AZ3149" s="37" t="str">
        <f>IFERROR(IF(COUNTA(H3149,I3149,J3149)=3,DATE(J3149,MATCH(I3149,{"Jan";"Feb";"Mar";"Apr";"May";"Jun";"Jul";"Aug";"Sep";"Oct";"Nov";"Dec"},0),H3149),""),"")</f>
        <v/>
      </c>
      <c r="CB3149" s="65"/>
    </row>
    <row r="3150" spans="1:80" x14ac:dyDescent="0.25">
      <c r="A3150" s="50"/>
      <c r="B3150" s="76" t="str">
        <f ca="1">BA3150&amp;BB3150&amp;BC3150&amp;BD3150&amp;BE3150&amp;BF3150&amp;BG3150&amp;BH3150&amp;BI3150&amp;BJ3150&amp;BK3150&amp;BL3150&amp;BM3150</f>
        <v/>
      </c>
      <c r="C3150" s="77"/>
      <c r="D3150" s="77"/>
      <c r="E3150" s="77"/>
      <c r="F3150" s="77"/>
      <c r="G3150" s="77"/>
      <c r="H3150" s="77"/>
      <c r="I3150" s="77"/>
      <c r="J3150" s="77"/>
      <c r="K3150" s="77"/>
      <c r="L3150" s="77"/>
      <c r="M3150" s="77"/>
      <c r="N3150" s="77"/>
      <c r="O3150" s="77"/>
      <c r="P3150" s="77"/>
      <c r="Q3150" s="5"/>
      <c r="R3150" s="65"/>
      <c r="AN3150" s="63" t="s">
        <v>6381</v>
      </c>
      <c r="AZ3150" s="37" t="str">
        <f>IFERROR(IF(COUNTA(H3150,I3150,J3150)=3,DATE(J3150,MATCH(I3150,{"Jan";"Feb";"Mar";"Apr";"May";"Jun";"Jul";"Aug";"Sep";"Oct";"Nov";"Dec"},0),H3150),""),"")</f>
        <v/>
      </c>
      <c r="BA3150" s="37" t="str">
        <f>IF(AND(C3041="",H3148="",C3148&lt;&gt;""),"Please enter a complete visit or assessment date.  ","")</f>
        <v/>
      </c>
      <c r="BB3150" s="37" t="str">
        <f>IF(C3148="","",IF(AND(COUNTA(C3041,D3041,E3041)&gt;1,COUNTA(C3041,D3041,E3041)&lt;3),"Please enter a complete visit date.  ",IF(COUNTA(C3041,D3041,E3041)=0,"",IF(COUNTIF(AN$2:AN$7306,C3041&amp;D3041&amp;E3041)&gt;0,"","Enter a valid visit date.  "))))</f>
        <v/>
      </c>
      <c r="BC3150" s="37" t="str">
        <f>IF(AND(COUNTA(H3148,I3148,J3148)&gt;1,COUNTA(H3148,I3148,J3148)&lt;3),"Please enter a complete assessment date.  ",IF(COUNTA(H3148,I3148,J3148)=0,"",IF(COUNTIF(AN$2:AN$7306,H3148&amp;I3148&amp;J3148)&gt;0,"","Enter a valid assessment date.  ")))</f>
        <v/>
      </c>
      <c r="BD3150" s="37" t="str">
        <f t="shared" ref="BD3150" si="1529">IF(AND(C3148="",H3148&amp;I3148&amp;H3148&amp;J3148&lt;&gt;""),"Information on this lesion exists, but no evaluation result is entered.  ","")</f>
        <v/>
      </c>
      <c r="BE3150" s="37" t="str">
        <f ca="1">IF(C3148="","",IF(AZ3041="","",IF(AZ3041&gt;NOW(),"Visit date is in the future.  ","")))</f>
        <v/>
      </c>
      <c r="BF3150" s="37" t="str">
        <f t="shared" ref="BF3150" ca="1" si="1530">IF(AZ3148&lt;&gt;"",IF(AZ3148&gt;NOW(),"Assessment date is in the future.  ",""),"")</f>
        <v/>
      </c>
      <c r="BG3150" s="37" t="str">
        <f t="shared" ref="BG3150" si="1531">IF(AND(C3148&lt;&gt;"",F3148&lt;&gt;""),"The result cannot be provided if indicated as Not Done.  ","")</f>
        <v/>
      </c>
      <c r="BH3150" s="37" t="str">
        <f>IF(AZ3041="","",IF(AZ3041&lt;=AZ3035,"Visit date is not after visit or assessment dates in the prior visit.  ",""))</f>
        <v/>
      </c>
      <c r="BI3150" s="37" t="str">
        <f>IF(AZ3148&lt;&gt;"",IF(AZ3148&lt;=AZ3035,"Assessment date is not after visit or assessment dates in the prior visit.  ",""),"")</f>
        <v/>
      </c>
      <c r="BJ3150" s="37" t="str">
        <f>IF(AND(C3038="",OR(C3148&lt;&gt;"",F3148&lt;&gt;"")),"The Visit ID is missing.  ","")</f>
        <v/>
      </c>
      <c r="BK3150" s="37" t="str">
        <f>IF(AND(OR(C3148&lt;&gt;"",F3148&lt;&gt;""),C$122=""),"No V0 lesion information exists for this same lesion (if you are adding a NEW lesion, go to New Lesion section).  ","")</f>
        <v/>
      </c>
      <c r="BM3150" s="37" t="str">
        <f>IF(AND(C3148&lt;&gt;"",COUNTIF(AJ$2:AJ$21,C3038)&gt;1),"Visit ID already used.  ","")</f>
        <v/>
      </c>
      <c r="CA3150" s="37" t="str">
        <f ca="1">IF(BA3150&amp;BB3150&amp;BC3150&amp;BD3150&amp;BE3150&amp;BF3150&amp;BG3150&amp;BH3150&amp;BI3150&amp;BJ3150&amp;BK3150&amp;BL3150&amp;BM3150&amp;BN3150&amp;BO3150&amp;BP3150&amp;BQ3150&amp;BR3150&amp;BS3150&amp;BT3150&amp;BU3150&amp;BV3150&amp;BW3150&amp;BX3150&amp;BY3150&amp;BZ3150&lt;&gt;"","V20Issue","V20Clean")</f>
        <v>V20Clean</v>
      </c>
      <c r="CB3150" s="65"/>
    </row>
    <row r="3151" spans="1:80" x14ac:dyDescent="0.25">
      <c r="A3151" s="50"/>
      <c r="B3151" s="77"/>
      <c r="C3151" s="77"/>
      <c r="D3151" s="77"/>
      <c r="E3151" s="77"/>
      <c r="F3151" s="77"/>
      <c r="G3151" s="77"/>
      <c r="H3151" s="77"/>
      <c r="I3151" s="77"/>
      <c r="J3151" s="77"/>
      <c r="K3151" s="77"/>
      <c r="L3151" s="77"/>
      <c r="M3151" s="77"/>
      <c r="N3151" s="77"/>
      <c r="O3151" s="77"/>
      <c r="P3151" s="77"/>
      <c r="Q3151" s="5"/>
      <c r="R3151" s="65"/>
      <c r="AN3151" s="63" t="s">
        <v>6382</v>
      </c>
      <c r="AZ3151" s="37" t="str">
        <f>IFERROR(IF(COUNTA(H3151,I3151,J3151)=3,DATE(J3151,MATCH(I3151,{"Jan";"Feb";"Mar";"Apr";"May";"Jun";"Jul";"Aug";"Sep";"Oct";"Nov";"Dec"},0),H3151),""),"")</f>
        <v/>
      </c>
      <c r="CB3151" s="65"/>
    </row>
    <row r="3152" spans="1:80" x14ac:dyDescent="0.25">
      <c r="A3152" s="50"/>
      <c r="B3152" s="50"/>
      <c r="C3152" s="50"/>
      <c r="D3152" s="50"/>
      <c r="E3152" s="50"/>
      <c r="F3152" s="50"/>
      <c r="G3152" s="50"/>
      <c r="H3152" s="12"/>
      <c r="I3152" s="5"/>
      <c r="J3152" s="5"/>
      <c r="K3152" s="5"/>
      <c r="L3152" s="50"/>
      <c r="M3152" s="50"/>
      <c r="N3152" s="50"/>
      <c r="O3152" s="50"/>
      <c r="P3152" s="50"/>
      <c r="Q3152" s="5"/>
      <c r="R3152" s="65"/>
      <c r="AN3152" s="63" t="s">
        <v>6383</v>
      </c>
      <c r="AZ3152" s="37" t="str">
        <f>IFERROR(IF(COUNTA(H3152,I3152,J3152)=3,DATE(J3152,MATCH(I3152,{"Jan";"Feb";"Mar";"Apr";"May";"Jun";"Jul";"Aug";"Sep";"Oct";"Nov";"Dec"},0),H3152),""),"")</f>
        <v/>
      </c>
      <c r="CB3152" s="65"/>
    </row>
    <row r="3153" spans="1:80" x14ac:dyDescent="0.25">
      <c r="A3153" s="50"/>
      <c r="B3153" s="50"/>
      <c r="C3153" s="50"/>
      <c r="D3153" s="50"/>
      <c r="E3153" s="50"/>
      <c r="F3153" s="50"/>
      <c r="G3153" s="50"/>
      <c r="H3153" s="12" t="s">
        <v>92</v>
      </c>
      <c r="I3153" s="5"/>
      <c r="J3153" s="5"/>
      <c r="K3153" s="5"/>
      <c r="L3153" s="50"/>
      <c r="M3153" s="50"/>
      <c r="N3153" s="50"/>
      <c r="O3153" s="50"/>
      <c r="P3153" s="50"/>
      <c r="Q3153" s="5"/>
      <c r="R3153" s="65"/>
      <c r="AN3153" s="63" t="s">
        <v>6384</v>
      </c>
      <c r="AZ3153" s="37" t="str">
        <f>IFERROR(IF(COUNTA(H3153,I3153,J3153)=3,DATE(J3153,MATCH(I3153,{"Jan";"Feb";"Mar";"Apr";"May";"Jun";"Jul";"Aug";"Sep";"Oct";"Nov";"Dec"},0),H3153),""),"")</f>
        <v/>
      </c>
      <c r="CB3153" s="65"/>
    </row>
    <row r="3154" spans="1:80" x14ac:dyDescent="0.25">
      <c r="A3154" s="50"/>
      <c r="B3154" s="5"/>
      <c r="C3154" s="7" t="s">
        <v>186</v>
      </c>
      <c r="D3154" s="7"/>
      <c r="E3154" s="7"/>
      <c r="F3154" s="7" t="s">
        <v>315</v>
      </c>
      <c r="G3154" s="5"/>
      <c r="H3154" s="7" t="s">
        <v>47</v>
      </c>
      <c r="I3154" s="7" t="s">
        <v>48</v>
      </c>
      <c r="J3154" s="7" t="s">
        <v>49</v>
      </c>
      <c r="K3154" s="5"/>
      <c r="L3154" s="50"/>
      <c r="M3154" s="50"/>
      <c r="N3154" s="50"/>
      <c r="O3154" s="50"/>
      <c r="P3154" s="50"/>
      <c r="Q3154" s="5"/>
      <c r="R3154" s="65"/>
      <c r="AN3154" s="63" t="s">
        <v>6385</v>
      </c>
      <c r="AZ3154" s="37" t="str">
        <f>IFERROR(IF(COUNTA(H3154,I3154,J3154)=3,DATE(J3154,MATCH(I3154,{"Jan";"Feb";"Mar";"Apr";"May";"Jun";"Jul";"Aug";"Sep";"Oct";"Nov";"Dec"},0),H3154),""),"")</f>
        <v/>
      </c>
      <c r="CB3154" s="65"/>
    </row>
    <row r="3155" spans="1:80" x14ac:dyDescent="0.25">
      <c r="A3155" s="50"/>
      <c r="B3155" s="39" t="str">
        <f xml:space="preserve"> C3038&amp;" Non-Target Lesion (NT8)"</f>
        <v>V20 Non-Target Lesion (NT8)</v>
      </c>
      <c r="C3155" s="74"/>
      <c r="D3155" s="75"/>
      <c r="E3155" s="5"/>
      <c r="F3155" s="17"/>
      <c r="G3155" s="5"/>
      <c r="H3155" s="32"/>
      <c r="I3155" s="32"/>
      <c r="J3155" s="32"/>
      <c r="K3155" s="5"/>
      <c r="L3155" s="50"/>
      <c r="M3155" s="50"/>
      <c r="N3155" s="50"/>
      <c r="O3155" s="50"/>
      <c r="P3155" s="50"/>
      <c r="Q3155" s="5"/>
      <c r="R3155" s="65"/>
      <c r="AN3155" s="63" t="s">
        <v>6386</v>
      </c>
      <c r="AZ3155" s="37" t="str">
        <f>IFERROR(IF(COUNTA(H3155,I3155,J3155)=3,DATE(J3155,MATCH(I3155,{"Jan";"Feb";"Mar";"Apr";"May";"Jun";"Jul";"Aug";"Sep";"Oct";"Nov";"Dec"},0),H3155),""),"")</f>
        <v/>
      </c>
      <c r="CB3155" s="65"/>
    </row>
    <row r="3156" spans="1:80" x14ac:dyDescent="0.25">
      <c r="A3156" s="50"/>
      <c r="B3156" s="8" t="s">
        <v>3200</v>
      </c>
      <c r="C3156" s="8" t="s">
        <v>3201</v>
      </c>
      <c r="D3156" s="8"/>
      <c r="E3156" s="9"/>
      <c r="F3156" s="8" t="s">
        <v>3202</v>
      </c>
      <c r="G3156" s="9"/>
      <c r="H3156" s="8" t="s">
        <v>3203</v>
      </c>
      <c r="I3156" s="8" t="s">
        <v>3204</v>
      </c>
      <c r="J3156" s="8" t="s">
        <v>3205</v>
      </c>
      <c r="K3156" s="5"/>
      <c r="L3156" s="50"/>
      <c r="M3156" s="50"/>
      <c r="N3156" s="50"/>
      <c r="O3156" s="50"/>
      <c r="P3156" s="50"/>
      <c r="Q3156" s="5"/>
      <c r="R3156" s="65"/>
      <c r="AN3156" s="63" t="s">
        <v>6387</v>
      </c>
      <c r="AZ3156" s="37" t="str">
        <f>IFERROR(IF(COUNTA(H3156,I3156,J3156)=3,DATE(J3156,MATCH(I3156,{"Jan";"Feb";"Mar";"Apr";"May";"Jun";"Jul";"Aug";"Sep";"Oct";"Nov";"Dec"},0),H3156),""),"")</f>
        <v/>
      </c>
      <c r="CB3156" s="65"/>
    </row>
    <row r="3157" spans="1:80" x14ac:dyDescent="0.25">
      <c r="A3157" s="50"/>
      <c r="B3157" s="76" t="str">
        <f ca="1">BA3157&amp;BB3157&amp;BC3157&amp;BD3157&amp;BE3157&amp;BF3157&amp;BG3157&amp;BH3157&amp;BI3157&amp;BJ3157&amp;BK3157&amp;BL3157&amp;BM3157</f>
        <v/>
      </c>
      <c r="C3157" s="77"/>
      <c r="D3157" s="77"/>
      <c r="E3157" s="77"/>
      <c r="F3157" s="77"/>
      <c r="G3157" s="77"/>
      <c r="H3157" s="77"/>
      <c r="I3157" s="77"/>
      <c r="J3157" s="77"/>
      <c r="K3157" s="77"/>
      <c r="L3157" s="77"/>
      <c r="M3157" s="77"/>
      <c r="N3157" s="77"/>
      <c r="O3157" s="77"/>
      <c r="P3157" s="77"/>
      <c r="Q3157" s="5"/>
      <c r="R3157" s="65"/>
      <c r="AN3157" s="63" t="s">
        <v>6388</v>
      </c>
      <c r="AZ3157" s="37" t="str">
        <f>IFERROR(IF(COUNTA(H3157,I3157,J3157)=3,DATE(J3157,MATCH(I3157,{"Jan";"Feb";"Mar";"Apr";"May";"Jun";"Jul";"Aug";"Sep";"Oct";"Nov";"Dec"},0),H3157),""),"")</f>
        <v/>
      </c>
      <c r="BA3157" s="37" t="str">
        <f>IF(AND(C3041="",H3155="",C3155&lt;&gt;""),"Please enter a complete visit or assessment date.  ","")</f>
        <v/>
      </c>
      <c r="BB3157" s="37" t="str">
        <f>IF(C3155="","",IF(AND(COUNTA(C3041,D3041,E3041)&gt;1,COUNTA(C3041,D3041,E3041)&lt;3),"Please enter a complete visit date.  ",IF(COUNTA(C3041,D3041,E3041)=0,"",IF(COUNTIF(AN$2:AN$7306,C3041&amp;D3041&amp;E3041)&gt;0,"","Enter a valid visit date.  "))))</f>
        <v/>
      </c>
      <c r="BC3157" s="37" t="str">
        <f>IF(AND(COUNTA(H3155,I3155,J3155)&gt;1,COUNTA(H3155,I3155,J3155)&lt;3),"Please enter a complete assessment date.  ",IF(COUNTA(H3155,I3155,J3155)=0,"",IF(COUNTIF(AN$2:AN$7306,H3155&amp;I3155&amp;J3155)&gt;0,"","Enter a valid assessment date.  ")))</f>
        <v/>
      </c>
      <c r="BD3157" s="37" t="str">
        <f t="shared" ref="BD3157" si="1532">IF(AND(C3155="",H3155&amp;I3155&amp;H3155&amp;J3155&lt;&gt;""),"Information on this lesion exists, but no evaluation result is entered.  ","")</f>
        <v/>
      </c>
      <c r="BE3157" s="37" t="str">
        <f ca="1">IF(C3155="","",IF(AZ3041="","",IF(AZ3041&gt;NOW(),"Visit date is in the future.  ","")))</f>
        <v/>
      </c>
      <c r="BF3157" s="37" t="str">
        <f t="shared" ref="BF3157" ca="1" si="1533">IF(AZ3155&lt;&gt;"",IF(AZ3155&gt;NOW(),"Assessment date is in the future.  ",""),"")</f>
        <v/>
      </c>
      <c r="BG3157" s="37" t="str">
        <f t="shared" ref="BG3157" si="1534">IF(AND(C3155&lt;&gt;"",F3155&lt;&gt;""),"The result cannot be provided if indicated as Not Done.  ","")</f>
        <v/>
      </c>
      <c r="BH3157" s="37" t="str">
        <f>IF(AZ3041="","",IF(AZ3041&lt;=AZ3035,"Visit date is not after visit or assessment dates in the prior visit.  ",""))</f>
        <v/>
      </c>
      <c r="BI3157" s="37" t="str">
        <f>IF(AZ3155&lt;&gt;"",IF(AZ3155&lt;=AZ3035,"Assessment date is not after visit or assessment dates in the prior visit.  ",""),"")</f>
        <v/>
      </c>
      <c r="BJ3157" s="37" t="str">
        <f>IF(AND(C3038="",OR(C3155&lt;&gt;"",F3155&lt;&gt;"")),"The Visit ID is missing.  ","")</f>
        <v/>
      </c>
      <c r="BK3157" s="37" t="str">
        <f>IF(AND(OR(C3155&lt;&gt;"",F3155&lt;&gt;""),C$129=""),"No V0 lesion information exists for this same lesion (if you are adding a NEW lesion, go to New Lesion section).  ","")</f>
        <v/>
      </c>
      <c r="BM3157" s="37" t="str">
        <f>IF(AND(C3155&lt;&gt;"",COUNTIF(AJ$2:AJ$21,C3038)&gt;1),"Visit ID already used.  ","")</f>
        <v/>
      </c>
      <c r="CA3157" s="37" t="str">
        <f ca="1">IF(BA3157&amp;BB3157&amp;BC3157&amp;BD3157&amp;BE3157&amp;BF3157&amp;BG3157&amp;BH3157&amp;BI3157&amp;BJ3157&amp;BK3157&amp;BL3157&amp;BM3157&amp;BN3157&amp;BO3157&amp;BP3157&amp;BQ3157&amp;BR3157&amp;BS3157&amp;BT3157&amp;BU3157&amp;BV3157&amp;BW3157&amp;BX3157&amp;BY3157&amp;BZ3157&lt;&gt;"","V20Issue","V20Clean")</f>
        <v>V20Clean</v>
      </c>
      <c r="CB3157" s="65"/>
    </row>
    <row r="3158" spans="1:80" x14ac:dyDescent="0.25">
      <c r="A3158" s="50"/>
      <c r="B3158" s="77"/>
      <c r="C3158" s="77"/>
      <c r="D3158" s="77"/>
      <c r="E3158" s="77"/>
      <c r="F3158" s="77"/>
      <c r="G3158" s="77"/>
      <c r="H3158" s="77"/>
      <c r="I3158" s="77"/>
      <c r="J3158" s="77"/>
      <c r="K3158" s="77"/>
      <c r="L3158" s="77"/>
      <c r="M3158" s="77"/>
      <c r="N3158" s="77"/>
      <c r="O3158" s="77"/>
      <c r="P3158" s="77"/>
      <c r="Q3158" s="5"/>
      <c r="R3158" s="65"/>
      <c r="AN3158" s="63" t="s">
        <v>6389</v>
      </c>
      <c r="AZ3158" s="37" t="str">
        <f>IFERROR(IF(COUNTA(H3158,I3158,J3158)=3,DATE(J3158,MATCH(I3158,{"Jan";"Feb";"Mar";"Apr";"May";"Jun";"Jul";"Aug";"Sep";"Oct";"Nov";"Dec"},0),H3158),""),"")</f>
        <v/>
      </c>
      <c r="CB3158" s="65"/>
    </row>
    <row r="3159" spans="1:80" x14ac:dyDescent="0.25">
      <c r="A3159" s="50"/>
      <c r="B3159" s="50"/>
      <c r="C3159" s="50"/>
      <c r="D3159" s="50"/>
      <c r="E3159" s="50"/>
      <c r="F3159" s="50"/>
      <c r="G3159" s="50"/>
      <c r="H3159" s="12"/>
      <c r="I3159" s="5"/>
      <c r="J3159" s="5"/>
      <c r="K3159" s="5"/>
      <c r="L3159" s="50"/>
      <c r="M3159" s="50"/>
      <c r="N3159" s="50"/>
      <c r="O3159" s="50"/>
      <c r="P3159" s="50"/>
      <c r="Q3159" s="5"/>
      <c r="R3159" s="65"/>
      <c r="AN3159" s="63" t="s">
        <v>6390</v>
      </c>
      <c r="AZ3159" s="37" t="str">
        <f>IFERROR(IF(COUNTA(H3159,I3159,J3159)=3,DATE(J3159,MATCH(I3159,{"Jan";"Feb";"Mar";"Apr";"May";"Jun";"Jul";"Aug";"Sep";"Oct";"Nov";"Dec"},0),H3159),""),"")</f>
        <v/>
      </c>
      <c r="CB3159" s="65"/>
    </row>
    <row r="3160" spans="1:80" x14ac:dyDescent="0.25">
      <c r="A3160" s="50"/>
      <c r="B3160" s="50"/>
      <c r="C3160" s="50"/>
      <c r="D3160" s="50"/>
      <c r="E3160" s="50"/>
      <c r="F3160" s="50"/>
      <c r="G3160" s="50"/>
      <c r="H3160" s="12" t="s">
        <v>92</v>
      </c>
      <c r="I3160" s="5"/>
      <c r="J3160" s="5"/>
      <c r="K3160" s="5"/>
      <c r="L3160" s="50"/>
      <c r="M3160" s="50"/>
      <c r="N3160" s="50"/>
      <c r="O3160" s="50"/>
      <c r="P3160" s="50"/>
      <c r="Q3160" s="5"/>
      <c r="R3160" s="65"/>
      <c r="AN3160" s="63" t="s">
        <v>6391</v>
      </c>
      <c r="AZ3160" s="37" t="str">
        <f>IFERROR(IF(COUNTA(H3160,I3160,J3160)=3,DATE(J3160,MATCH(I3160,{"Jan";"Feb";"Mar";"Apr";"May";"Jun";"Jul";"Aug";"Sep";"Oct";"Nov";"Dec"},0),H3160),""),"")</f>
        <v/>
      </c>
      <c r="CB3160" s="65"/>
    </row>
    <row r="3161" spans="1:80" x14ac:dyDescent="0.25">
      <c r="A3161" s="50"/>
      <c r="B3161" s="5"/>
      <c r="C3161" s="7" t="s">
        <v>186</v>
      </c>
      <c r="D3161" s="7"/>
      <c r="E3161" s="7"/>
      <c r="F3161" s="7" t="s">
        <v>315</v>
      </c>
      <c r="G3161" s="5"/>
      <c r="H3161" s="7" t="s">
        <v>47</v>
      </c>
      <c r="I3161" s="7" t="s">
        <v>48</v>
      </c>
      <c r="J3161" s="7" t="s">
        <v>49</v>
      </c>
      <c r="K3161" s="5"/>
      <c r="L3161" s="50"/>
      <c r="M3161" s="50"/>
      <c r="N3161" s="50"/>
      <c r="O3161" s="50"/>
      <c r="P3161" s="50"/>
      <c r="Q3161" s="5"/>
      <c r="R3161" s="65"/>
      <c r="AN3161" s="63" t="s">
        <v>6392</v>
      </c>
      <c r="AZ3161" s="37" t="str">
        <f>IFERROR(IF(COUNTA(H3161,I3161,J3161)=3,DATE(J3161,MATCH(I3161,{"Jan";"Feb";"Mar";"Apr";"May";"Jun";"Jul";"Aug";"Sep";"Oct";"Nov";"Dec"},0),H3161),""),"")</f>
        <v/>
      </c>
      <c r="CB3161" s="65"/>
    </row>
    <row r="3162" spans="1:80" x14ac:dyDescent="0.25">
      <c r="A3162" s="50"/>
      <c r="B3162" s="39" t="str">
        <f xml:space="preserve"> C3038&amp;" Non-Target Lesion (NT9)"</f>
        <v>V20 Non-Target Lesion (NT9)</v>
      </c>
      <c r="C3162" s="74"/>
      <c r="D3162" s="75"/>
      <c r="E3162" s="5"/>
      <c r="F3162" s="17"/>
      <c r="G3162" s="5"/>
      <c r="H3162" s="32"/>
      <c r="I3162" s="32"/>
      <c r="J3162" s="32"/>
      <c r="K3162" s="5"/>
      <c r="L3162" s="50"/>
      <c r="M3162" s="50"/>
      <c r="N3162" s="50"/>
      <c r="O3162" s="50"/>
      <c r="P3162" s="50"/>
      <c r="Q3162" s="5"/>
      <c r="R3162" s="65"/>
      <c r="AN3162" s="63" t="s">
        <v>6393</v>
      </c>
      <c r="AZ3162" s="37" t="str">
        <f>IFERROR(IF(COUNTA(H3162,I3162,J3162)=3,DATE(J3162,MATCH(I3162,{"Jan";"Feb";"Mar";"Apr";"May";"Jun";"Jul";"Aug";"Sep";"Oct";"Nov";"Dec"},0),H3162),""),"")</f>
        <v/>
      </c>
      <c r="CB3162" s="65"/>
    </row>
    <row r="3163" spans="1:80" x14ac:dyDescent="0.25">
      <c r="A3163" s="50"/>
      <c r="B3163" s="8" t="s">
        <v>3206</v>
      </c>
      <c r="C3163" s="8" t="s">
        <v>3207</v>
      </c>
      <c r="D3163" s="8"/>
      <c r="E3163" s="9"/>
      <c r="F3163" s="8" t="s">
        <v>3208</v>
      </c>
      <c r="G3163" s="9"/>
      <c r="H3163" s="8" t="s">
        <v>3209</v>
      </c>
      <c r="I3163" s="8" t="s">
        <v>3210</v>
      </c>
      <c r="J3163" s="8" t="s">
        <v>3211</v>
      </c>
      <c r="K3163" s="5"/>
      <c r="L3163" s="50"/>
      <c r="M3163" s="50"/>
      <c r="N3163" s="50"/>
      <c r="O3163" s="50"/>
      <c r="P3163" s="50"/>
      <c r="Q3163" s="5"/>
      <c r="R3163" s="65"/>
      <c r="AN3163" s="63" t="s">
        <v>6394</v>
      </c>
      <c r="AZ3163" s="37" t="str">
        <f>IFERROR(IF(COUNTA(H3163,I3163,J3163)=3,DATE(J3163,MATCH(I3163,{"Jan";"Feb";"Mar";"Apr";"May";"Jun";"Jul";"Aug";"Sep";"Oct";"Nov";"Dec"},0),H3163),""),"")</f>
        <v/>
      </c>
      <c r="CB3163" s="65"/>
    </row>
    <row r="3164" spans="1:80" x14ac:dyDescent="0.25">
      <c r="A3164" s="50"/>
      <c r="B3164" s="76" t="str">
        <f ca="1">BA3164&amp;BB3164&amp;BC3164&amp;BD3164&amp;BE3164&amp;BF3164&amp;BG3164&amp;BH3164&amp;BI3164&amp;BJ3164&amp;BK3164&amp;BL3164&amp;BM3164</f>
        <v/>
      </c>
      <c r="C3164" s="77"/>
      <c r="D3164" s="77"/>
      <c r="E3164" s="77"/>
      <c r="F3164" s="77"/>
      <c r="G3164" s="77"/>
      <c r="H3164" s="77"/>
      <c r="I3164" s="77"/>
      <c r="J3164" s="77"/>
      <c r="K3164" s="77"/>
      <c r="L3164" s="77"/>
      <c r="M3164" s="77"/>
      <c r="N3164" s="77"/>
      <c r="O3164" s="77"/>
      <c r="P3164" s="77"/>
      <c r="Q3164" s="5"/>
      <c r="R3164" s="65"/>
      <c r="AN3164" s="63" t="s">
        <v>6395</v>
      </c>
      <c r="AZ3164" s="37" t="str">
        <f>IFERROR(IF(COUNTA(H3164,I3164,J3164)=3,DATE(J3164,MATCH(I3164,{"Jan";"Feb";"Mar";"Apr";"May";"Jun";"Jul";"Aug";"Sep";"Oct";"Nov";"Dec"},0),H3164),""),"")</f>
        <v/>
      </c>
      <c r="BA3164" s="37" t="str">
        <f>IF(AND(C3041="",H3162="",C3162&lt;&gt;""),"Please enter a complete visit or assessment date.  ","")</f>
        <v/>
      </c>
      <c r="BB3164" s="37" t="str">
        <f>IF(C3162="","",IF(AND(COUNTA(C3041,D3041,E3041)&gt;1,COUNTA(C3041,D3041,E3041)&lt;3),"Please enter a complete visit date.  ",IF(COUNTA(C3041,D3041,E3041)=0,"",IF(COUNTIF(AN$2:AN$7306,C3041&amp;D3041&amp;E3041)&gt;0,"","Enter a valid visit date.  "))))</f>
        <v/>
      </c>
      <c r="BC3164" s="37" t="str">
        <f>IF(AND(COUNTA(H3162,I3162,J3162)&gt;1,COUNTA(H3162,I3162,J3162)&lt;3),"Please enter a complete assessment date.  ",IF(COUNTA(H3162,I3162,J3162)=0,"",IF(COUNTIF(AN$2:AN$7306,H3162&amp;I3162&amp;J3162)&gt;0,"","Enter a valid assessment date.  ")))</f>
        <v/>
      </c>
      <c r="BD3164" s="37" t="str">
        <f t="shared" ref="BD3164" si="1535">IF(AND(C3162="",H3162&amp;I3162&amp;H3162&amp;J3162&lt;&gt;""),"Information on this lesion exists, but no evaluation result is entered.  ","")</f>
        <v/>
      </c>
      <c r="BE3164" s="37" t="str">
        <f ca="1">IF(C3162="","",IF(AZ3041="","",IF(AZ3041&gt;NOW(),"Visit date is in the future.  ","")))</f>
        <v/>
      </c>
      <c r="BF3164" s="37" t="str">
        <f t="shared" ref="BF3164" ca="1" si="1536">IF(AZ3162&lt;&gt;"",IF(AZ3162&gt;NOW(),"Assessment date is in the future.  ",""),"")</f>
        <v/>
      </c>
      <c r="BG3164" s="37" t="str">
        <f t="shared" ref="BG3164" si="1537">IF(AND(C3162&lt;&gt;"",F3162&lt;&gt;""),"The result cannot be provided if indicated as Not Done.  ","")</f>
        <v/>
      </c>
      <c r="BH3164" s="37" t="str">
        <f>IF(AZ3041="","",IF(AZ3041&lt;=AZ3035,"Visit date is not after visit or assessment dates in the prior visit.  ",""))</f>
        <v/>
      </c>
      <c r="BI3164" s="37" t="str">
        <f>IF(AZ3162&lt;&gt;"",IF(AZ3162&lt;=AZ3035,"Assessment date is not after visit or assessment dates in the prior visit.  ",""),"")</f>
        <v/>
      </c>
      <c r="BJ3164" s="37" t="str">
        <f>IF(AND(C3038="",OR(C3162&lt;&gt;"",F3162&lt;&gt;"")),"The Visit ID is missing.  ","")</f>
        <v/>
      </c>
      <c r="BK3164" s="37" t="str">
        <f>IF(AND(OR(C3162&lt;&gt;"",F3162&lt;&gt;""),C$136=""),"No V0 lesion information exists for this same lesion (if you are adding a NEW lesion, go to New Lesion section).  ","")</f>
        <v/>
      </c>
      <c r="BM3164" s="37" t="str">
        <f>IF(AND(C3162&lt;&gt;"",COUNTIF(AJ$2:AJ$21,C3038)&gt;1),"Visit ID already used.  ","")</f>
        <v/>
      </c>
      <c r="CA3164" s="37" t="str">
        <f ca="1">IF(BA3164&amp;BB3164&amp;BC3164&amp;BD3164&amp;BE3164&amp;BF3164&amp;BG3164&amp;BH3164&amp;BI3164&amp;BJ3164&amp;BK3164&amp;BL3164&amp;BM3164&amp;BN3164&amp;BO3164&amp;BP3164&amp;BQ3164&amp;BR3164&amp;BS3164&amp;BT3164&amp;BU3164&amp;BV3164&amp;BW3164&amp;BX3164&amp;BY3164&amp;BZ3164&lt;&gt;"","V20Issue","V20Clean")</f>
        <v>V20Clean</v>
      </c>
      <c r="CB3164" s="65"/>
    </row>
    <row r="3165" spans="1:80" x14ac:dyDescent="0.25">
      <c r="A3165" s="50"/>
      <c r="B3165" s="77"/>
      <c r="C3165" s="77"/>
      <c r="D3165" s="77"/>
      <c r="E3165" s="77"/>
      <c r="F3165" s="77"/>
      <c r="G3165" s="77"/>
      <c r="H3165" s="77"/>
      <c r="I3165" s="77"/>
      <c r="J3165" s="77"/>
      <c r="K3165" s="77"/>
      <c r="L3165" s="77"/>
      <c r="M3165" s="77"/>
      <c r="N3165" s="77"/>
      <c r="O3165" s="77"/>
      <c r="P3165" s="77"/>
      <c r="Q3165" s="5"/>
      <c r="R3165" s="65"/>
      <c r="AN3165" s="63" t="s">
        <v>6396</v>
      </c>
      <c r="AZ3165" s="37" t="str">
        <f>IFERROR(IF(COUNTA(H3165,I3165,J3165)=3,DATE(J3165,MATCH(I3165,{"Jan";"Feb";"Mar";"Apr";"May";"Jun";"Jul";"Aug";"Sep";"Oct";"Nov";"Dec"},0),H3165),""),"")</f>
        <v/>
      </c>
      <c r="CB3165" s="65"/>
    </row>
    <row r="3166" spans="1:80" x14ac:dyDescent="0.25">
      <c r="A3166" s="50"/>
      <c r="B3166" s="50"/>
      <c r="C3166" s="50"/>
      <c r="D3166" s="50"/>
      <c r="E3166" s="50"/>
      <c r="F3166" s="50"/>
      <c r="G3166" s="50"/>
      <c r="H3166" s="12"/>
      <c r="I3166" s="5"/>
      <c r="J3166" s="5"/>
      <c r="K3166" s="5"/>
      <c r="L3166" s="50"/>
      <c r="M3166" s="50"/>
      <c r="N3166" s="50"/>
      <c r="O3166" s="50"/>
      <c r="P3166" s="50"/>
      <c r="Q3166" s="5"/>
      <c r="R3166" s="65"/>
      <c r="AN3166" s="63" t="s">
        <v>6397</v>
      </c>
      <c r="AZ3166" s="37" t="str">
        <f>IFERROR(IF(COUNTA(H3166,I3166,J3166)=3,DATE(J3166,MATCH(I3166,{"Jan";"Feb";"Mar";"Apr";"May";"Jun";"Jul";"Aug";"Sep";"Oct";"Nov";"Dec"},0),H3166),""),"")</f>
        <v/>
      </c>
      <c r="CB3166" s="65"/>
    </row>
    <row r="3167" spans="1:80" x14ac:dyDescent="0.25">
      <c r="A3167" s="50"/>
      <c r="B3167" s="50"/>
      <c r="C3167" s="50"/>
      <c r="D3167" s="50"/>
      <c r="E3167" s="50"/>
      <c r="F3167" s="50"/>
      <c r="G3167" s="50"/>
      <c r="H3167" s="12" t="s">
        <v>92</v>
      </c>
      <c r="I3167" s="5"/>
      <c r="J3167" s="5"/>
      <c r="K3167" s="5"/>
      <c r="L3167" s="50"/>
      <c r="M3167" s="50"/>
      <c r="N3167" s="50"/>
      <c r="O3167" s="50"/>
      <c r="P3167" s="50"/>
      <c r="Q3167" s="5"/>
      <c r="R3167" s="65"/>
      <c r="AN3167" s="63" t="s">
        <v>6398</v>
      </c>
      <c r="AZ3167" s="37" t="str">
        <f>IFERROR(IF(COUNTA(H3167,I3167,J3167)=3,DATE(J3167,MATCH(I3167,{"Jan";"Feb";"Mar";"Apr";"May";"Jun";"Jul";"Aug";"Sep";"Oct";"Nov";"Dec"},0),H3167),""),"")</f>
        <v/>
      </c>
      <c r="CB3167" s="65"/>
    </row>
    <row r="3168" spans="1:80" x14ac:dyDescent="0.25">
      <c r="A3168" s="50"/>
      <c r="B3168" s="5"/>
      <c r="C3168" s="7" t="s">
        <v>186</v>
      </c>
      <c r="D3168" s="7"/>
      <c r="E3168" s="7"/>
      <c r="F3168" s="7" t="s">
        <v>315</v>
      </c>
      <c r="G3168" s="5"/>
      <c r="H3168" s="7" t="s">
        <v>47</v>
      </c>
      <c r="I3168" s="7" t="s">
        <v>48</v>
      </c>
      <c r="J3168" s="7" t="s">
        <v>49</v>
      </c>
      <c r="K3168" s="5"/>
      <c r="L3168" s="50"/>
      <c r="M3168" s="50"/>
      <c r="N3168" s="50"/>
      <c r="O3168" s="5"/>
      <c r="P3168" s="5"/>
      <c r="Q3168" s="5"/>
      <c r="R3168" s="65"/>
      <c r="AN3168" s="63" t="s">
        <v>6399</v>
      </c>
      <c r="AZ3168" s="37" t="str">
        <f>IFERROR(IF(COUNTA(H3168,I3168,J3168)=3,DATE(J3168,MATCH(I3168,{"Jan";"Feb";"Mar";"Apr";"May";"Jun";"Jul";"Aug";"Sep";"Oct";"Nov";"Dec"},0),H3168),""),"")</f>
        <v/>
      </c>
      <c r="CB3168" s="65"/>
    </row>
    <row r="3169" spans="1:80" x14ac:dyDescent="0.25">
      <c r="A3169" s="50"/>
      <c r="B3169" s="39" t="str">
        <f xml:space="preserve"> C3038&amp;" Non-Target Lesion (NT10)"</f>
        <v>V20 Non-Target Lesion (NT10)</v>
      </c>
      <c r="C3169" s="74"/>
      <c r="D3169" s="75"/>
      <c r="E3169" s="5"/>
      <c r="F3169" s="17"/>
      <c r="G3169" s="5"/>
      <c r="H3169" s="32"/>
      <c r="I3169" s="32"/>
      <c r="J3169" s="32"/>
      <c r="K3169" s="5"/>
      <c r="L3169" s="50"/>
      <c r="M3169" s="50"/>
      <c r="N3169" s="50"/>
      <c r="O3169" s="5"/>
      <c r="P3169" s="5"/>
      <c r="Q3169" s="5"/>
      <c r="R3169" s="65"/>
      <c r="AN3169" s="63" t="s">
        <v>6400</v>
      </c>
      <c r="AZ3169" s="37" t="str">
        <f>IFERROR(IF(COUNTA(H3169,I3169,J3169)=3,DATE(J3169,MATCH(I3169,{"Jan";"Feb";"Mar";"Apr";"May";"Jun";"Jul";"Aug";"Sep";"Oct";"Nov";"Dec"},0),H3169),""),"")</f>
        <v/>
      </c>
      <c r="CB3169" s="65"/>
    </row>
    <row r="3170" spans="1:80" x14ac:dyDescent="0.25">
      <c r="A3170" s="50"/>
      <c r="B3170" s="8" t="s">
        <v>3212</v>
      </c>
      <c r="C3170" s="8" t="s">
        <v>3213</v>
      </c>
      <c r="D3170" s="8"/>
      <c r="E3170" s="9"/>
      <c r="F3170" s="8" t="s">
        <v>3214</v>
      </c>
      <c r="G3170" s="9"/>
      <c r="H3170" s="8" t="s">
        <v>3215</v>
      </c>
      <c r="I3170" s="8" t="s">
        <v>3216</v>
      </c>
      <c r="J3170" s="8" t="s">
        <v>3217</v>
      </c>
      <c r="K3170" s="5"/>
      <c r="L3170" s="50"/>
      <c r="M3170" s="50"/>
      <c r="N3170" s="50"/>
      <c r="O3170" s="5"/>
      <c r="P3170" s="5"/>
      <c r="Q3170" s="5"/>
      <c r="R3170" s="65"/>
      <c r="AN3170" s="63" t="s">
        <v>6401</v>
      </c>
      <c r="AZ3170" s="37" t="str">
        <f>IFERROR(IF(COUNTA(H3170,I3170,J3170)=3,DATE(J3170,MATCH(I3170,{"Jan";"Feb";"Mar";"Apr";"May";"Jun";"Jul";"Aug";"Sep";"Oct";"Nov";"Dec"},0),H3170),""),"")</f>
        <v/>
      </c>
      <c r="CB3170" s="65"/>
    </row>
    <row r="3171" spans="1:80" x14ac:dyDescent="0.25">
      <c r="A3171" s="50"/>
      <c r="B3171" s="76" t="str">
        <f ca="1">BA3171&amp;BB3171&amp;BC3171&amp;BD3171&amp;BE3171&amp;BF3171&amp;BG3171&amp;BH3171&amp;BI3171&amp;BJ3171&amp;BK3171&amp;BL3171&amp;BM3171</f>
        <v/>
      </c>
      <c r="C3171" s="77"/>
      <c r="D3171" s="77"/>
      <c r="E3171" s="77"/>
      <c r="F3171" s="77"/>
      <c r="G3171" s="77"/>
      <c r="H3171" s="77"/>
      <c r="I3171" s="77"/>
      <c r="J3171" s="77"/>
      <c r="K3171" s="77"/>
      <c r="L3171" s="77"/>
      <c r="M3171" s="77"/>
      <c r="N3171" s="77"/>
      <c r="O3171" s="77"/>
      <c r="P3171" s="77"/>
      <c r="Q3171" s="5"/>
      <c r="R3171" s="65"/>
      <c r="AN3171" s="63" t="s">
        <v>6402</v>
      </c>
      <c r="AZ3171" s="37" t="str">
        <f>IFERROR(IF(COUNTA(H3171,I3171,J3171)=3,DATE(J3171,MATCH(I3171,{"Jan";"Feb";"Mar";"Apr";"May";"Jun";"Jul";"Aug";"Sep";"Oct";"Nov";"Dec"},0),H3171),""),"")</f>
        <v/>
      </c>
      <c r="BA3171" s="37" t="str">
        <f>IF(AND(C3041="",H3169="",C3169&lt;&gt;""),"Please enter a complete visit or assessment date.  ","")</f>
        <v/>
      </c>
      <c r="BB3171" s="37" t="str">
        <f>IF(C3169="","",IF(AND(COUNTA(C3041,D3041,E3041)&gt;1,COUNTA(C3041,D3041,E3041)&lt;3),"Please enter a complete visit date.  ",IF(COUNTA(C3041,D3041,E3041)=0,"",IF(COUNTIF(AN$2:AN$7306,C3041&amp;D3041&amp;E3041)&gt;0,"","Enter a valid visit date.  "))))</f>
        <v/>
      </c>
      <c r="BC3171" s="37" t="str">
        <f>IF(AND(COUNTA(H3169,I3169,J3169)&gt;1,COUNTA(H3169,I3169,J3169)&lt;3),"Please enter a complete assessment date.  ",IF(COUNTA(H3169,I3169,J3169)=0,"",IF(COUNTIF(AN$2:AN$7306,H3169&amp;I3169&amp;J3169)&gt;0,"","Enter a valid assessment date.  ")))</f>
        <v/>
      </c>
      <c r="BD3171" s="37" t="str">
        <f t="shared" ref="BD3171" si="1538">IF(AND(C3169="",H3169&amp;I3169&amp;H3169&amp;J3169&lt;&gt;""),"Information on this lesion exists, but no evaluation result is entered.  ","")</f>
        <v/>
      </c>
      <c r="BE3171" s="37" t="str">
        <f ca="1">IF(C3169="","",IF(AZ3041="","",IF(AZ3041&gt;NOW(),"Visit date is in the future.  ","")))</f>
        <v/>
      </c>
      <c r="BF3171" s="37" t="str">
        <f t="shared" ref="BF3171" ca="1" si="1539">IF(AZ3169&lt;&gt;"",IF(AZ3169&gt;NOW(),"Assessment date is in the future.  ",""),"")</f>
        <v/>
      </c>
      <c r="BG3171" s="37" t="str">
        <f t="shared" ref="BG3171" si="1540">IF(AND(C3169&lt;&gt;"",F3169&lt;&gt;""),"The result cannot be provided if indicated as Not Done.  ","")</f>
        <v/>
      </c>
      <c r="BH3171" s="37" t="str">
        <f>IF(AZ3041="","",IF(AZ3041&lt;=AZ3035,"Visit date is not after visit or assessment dates in the prior visit.  ",""))</f>
        <v/>
      </c>
      <c r="BI3171" s="37" t="str">
        <f>IF(AZ3169&lt;&gt;"",IF(AZ3169&lt;=AZ3035,"Assessment date is not after visit or assessment dates in the prior visit.  ",""),"")</f>
        <v/>
      </c>
      <c r="BJ3171" s="37" t="str">
        <f>IF(AND(C3038="",OR(C3169&lt;&gt;"",F3169&lt;&gt;"")),"The Visit ID is missing.  ","")</f>
        <v/>
      </c>
      <c r="BK3171" s="37" t="str">
        <f>IF(AND(OR(C3169&lt;&gt;"",F3169&lt;&gt;""),C$143=""),"No V0 lesion information exists for this same lesion (if you are adding a NEW lesion, go to New Lesion section).  ","")</f>
        <v/>
      </c>
      <c r="BM3171" s="37" t="str">
        <f>IF(AND(C3169&lt;&gt;"",COUNTIF(AJ$2:AJ$21,C3038)&gt;1),"Visit ID already used.  ","")</f>
        <v/>
      </c>
      <c r="CA3171" s="37" t="str">
        <f ca="1">IF(BA3171&amp;BB3171&amp;BC3171&amp;BD3171&amp;BE3171&amp;BF3171&amp;BG3171&amp;BH3171&amp;BI3171&amp;BJ3171&amp;BK3171&amp;BL3171&amp;BM3171&amp;BN3171&amp;BO3171&amp;BP3171&amp;BQ3171&amp;BR3171&amp;BS3171&amp;BT3171&amp;BU3171&amp;BV3171&amp;BW3171&amp;BX3171&amp;BY3171&amp;BZ3171&lt;&gt;"","V20Issue","V20Clean")</f>
        <v>V20Clean</v>
      </c>
      <c r="CB3171" s="65"/>
    </row>
    <row r="3172" spans="1:80" x14ac:dyDescent="0.25">
      <c r="A3172" s="50"/>
      <c r="B3172" s="77"/>
      <c r="C3172" s="77"/>
      <c r="D3172" s="77"/>
      <c r="E3172" s="77"/>
      <c r="F3172" s="77"/>
      <c r="G3172" s="77"/>
      <c r="H3172" s="77"/>
      <c r="I3172" s="77"/>
      <c r="J3172" s="77"/>
      <c r="K3172" s="77"/>
      <c r="L3172" s="77"/>
      <c r="M3172" s="77"/>
      <c r="N3172" s="77"/>
      <c r="O3172" s="77"/>
      <c r="P3172" s="77"/>
      <c r="Q3172" s="5"/>
      <c r="R3172" s="65"/>
      <c r="AN3172" s="63" t="s">
        <v>6403</v>
      </c>
      <c r="AZ3172" s="37" t="str">
        <f>IFERROR(IF(COUNTA(H3172,I3172,J3172)=3,DATE(J3172,MATCH(I3172,{"Jan";"Feb";"Mar";"Apr";"May";"Jun";"Jul";"Aug";"Sep";"Oct";"Nov";"Dec"},0),H3172),""),"")</f>
        <v/>
      </c>
      <c r="CB3172" s="65"/>
    </row>
    <row r="3173" spans="1:80" x14ac:dyDescent="0.25">
      <c r="A3173" s="50"/>
      <c r="B3173" s="50"/>
      <c r="C3173" s="18"/>
      <c r="D3173" s="18"/>
      <c r="E3173" s="18"/>
      <c r="F3173" s="18"/>
      <c r="G3173" s="18"/>
      <c r="H3173" s="18"/>
      <c r="I3173" s="18"/>
      <c r="J3173" s="50"/>
      <c r="K3173" s="50"/>
      <c r="L3173" s="50"/>
      <c r="M3173" s="50"/>
      <c r="N3173" s="50"/>
      <c r="O3173" s="50"/>
      <c r="P3173" s="50"/>
      <c r="Q3173" s="5"/>
      <c r="R3173" s="65"/>
      <c r="AN3173" s="63" t="s">
        <v>6404</v>
      </c>
      <c r="AZ3173" s="37" t="str">
        <f>IFERROR(IF(COUNTA(H3173,I3173,J3173)=3,DATE(J3173,MATCH(I3173,{"Jan";"Feb";"Mar";"Apr";"May";"Jun";"Jul";"Aug";"Sep";"Oct";"Nov";"Dec"},0),H3173),""),"")</f>
        <v/>
      </c>
      <c r="CB3173" s="65"/>
    </row>
    <row r="3174" spans="1:80" ht="29.25" customHeight="1" x14ac:dyDescent="0.35">
      <c r="A3174" s="50"/>
      <c r="B3174" s="78" t="s">
        <v>10538</v>
      </c>
      <c r="C3174" s="78"/>
      <c r="D3174" s="78"/>
      <c r="E3174" s="78"/>
      <c r="F3174" s="78"/>
      <c r="G3174" s="78"/>
      <c r="H3174" s="78"/>
      <c r="I3174" s="50"/>
      <c r="J3174" s="50"/>
      <c r="K3174" s="50"/>
      <c r="L3174" s="50"/>
      <c r="M3174" s="50"/>
      <c r="N3174" s="50"/>
      <c r="O3174" s="50"/>
      <c r="P3174" s="50"/>
      <c r="Q3174" s="5"/>
      <c r="R3174" s="65"/>
      <c r="AN3174" s="63" t="s">
        <v>6405</v>
      </c>
      <c r="AZ3174" s="37" t="str">
        <f>IFERROR(IF(COUNTA(H3174,I3174,J3174)=3,DATE(J3174,MATCH(I3174,{"Jan";"Feb";"Mar";"Apr";"May";"Jun";"Jul";"Aug";"Sep";"Oct";"Nov";"Dec"},0),H3174),""),"")</f>
        <v/>
      </c>
      <c r="CB3174" s="65"/>
    </row>
    <row r="3175" spans="1:80" ht="12" customHeight="1" x14ac:dyDescent="0.25">
      <c r="A3175" s="50"/>
      <c r="B3175" s="50"/>
      <c r="C3175" s="18"/>
      <c r="D3175" s="18"/>
      <c r="E3175" s="18"/>
      <c r="F3175" s="18"/>
      <c r="G3175" s="18"/>
      <c r="H3175" s="18"/>
      <c r="I3175" s="18"/>
      <c r="J3175" s="50"/>
      <c r="K3175" s="50"/>
      <c r="L3175" s="50"/>
      <c r="M3175" s="50"/>
      <c r="N3175" s="50"/>
      <c r="O3175" s="50"/>
      <c r="P3175" s="50"/>
      <c r="Q3175" s="5"/>
      <c r="R3175" s="65"/>
      <c r="AN3175" s="63" t="s">
        <v>6406</v>
      </c>
      <c r="AZ3175" s="37" t="str">
        <f>IFERROR(IF(COUNTA(H3175,I3175,J3175)=3,DATE(J3175,MATCH(I3175,{"Jan";"Feb";"Mar";"Apr";"May";"Jun";"Jul";"Aug";"Sep";"Oct";"Nov";"Dec"},0),H3175),""),"")</f>
        <v/>
      </c>
      <c r="CB3175" s="65"/>
    </row>
    <row r="3176" spans="1:80" x14ac:dyDescent="0.25">
      <c r="A3176" s="50"/>
      <c r="B3176" s="49"/>
      <c r="C3176" s="50"/>
      <c r="D3176" s="50"/>
      <c r="E3176" s="5"/>
      <c r="F3176" s="5"/>
      <c r="G3176" s="50"/>
      <c r="H3176" s="12" t="s">
        <v>92</v>
      </c>
      <c r="I3176" s="5"/>
      <c r="J3176" s="5"/>
      <c r="K3176" s="50"/>
      <c r="L3176" s="50"/>
      <c r="M3176" s="50"/>
      <c r="N3176" s="50"/>
      <c r="O3176" s="50"/>
      <c r="P3176" s="50"/>
      <c r="Q3176" s="5"/>
      <c r="R3176" s="65"/>
      <c r="AN3176" s="63" t="s">
        <v>6407</v>
      </c>
      <c r="AZ3176" s="37" t="str">
        <f>IFERROR(IF(COUNTA(H3176,I3176,J3176)=3,DATE(J3176,MATCH(I3176,{"Jan";"Feb";"Mar";"Apr";"May";"Jun";"Jul";"Aug";"Sep";"Oct";"Nov";"Dec"},0),H3176),""),"")</f>
        <v/>
      </c>
      <c r="CB3176" s="65"/>
    </row>
    <row r="3177" spans="1:80" ht="16.5" thickBot="1" x14ac:dyDescent="0.3">
      <c r="A3177" s="50"/>
      <c r="B3177" s="68" t="str">
        <f>C3038&amp;" TARGET TIMEPOINT RESPONSE:"</f>
        <v>V20 TARGET TIMEPOINT RESPONSE:</v>
      </c>
      <c r="C3177" s="69"/>
      <c r="D3177" s="50"/>
      <c r="E3177" s="5"/>
      <c r="F3177" s="5"/>
      <c r="G3177" s="5"/>
      <c r="H3177" s="7" t="s">
        <v>47</v>
      </c>
      <c r="I3177" s="7" t="s">
        <v>48</v>
      </c>
      <c r="J3177" s="7" t="s">
        <v>49</v>
      </c>
      <c r="K3177" s="50"/>
      <c r="L3177" s="50"/>
      <c r="M3177" s="50"/>
      <c r="N3177" s="50"/>
      <c r="O3177" s="50"/>
      <c r="P3177" s="50"/>
      <c r="Q3177" s="50"/>
      <c r="R3177" s="65"/>
      <c r="S3177" s="67"/>
      <c r="T3177" s="67"/>
      <c r="U3177" s="67"/>
      <c r="V3177" s="67"/>
      <c r="W3177" s="67"/>
      <c r="X3177" s="67"/>
      <c r="Y3177" s="67"/>
      <c r="Z3177" s="67"/>
      <c r="AA3177" s="67"/>
      <c r="AB3177" s="67"/>
      <c r="AC3177" s="67"/>
      <c r="AD3177" s="67"/>
      <c r="AE3177" s="67"/>
      <c r="AF3177" s="67"/>
      <c r="AG3177" s="67"/>
      <c r="AH3177" s="67"/>
      <c r="AI3177" s="67"/>
      <c r="AK3177" s="67"/>
      <c r="AL3177" s="67"/>
      <c r="AM3177" s="67"/>
      <c r="AN3177" s="63" t="s">
        <v>6408</v>
      </c>
      <c r="AO3177" s="67"/>
      <c r="AP3177" s="67"/>
      <c r="AQ3177" s="67"/>
      <c r="AR3177" s="67"/>
      <c r="AS3177" s="67"/>
      <c r="AT3177" s="67"/>
      <c r="AU3177" s="67"/>
      <c r="AV3177" s="67"/>
      <c r="AW3177" s="67"/>
      <c r="AX3177" s="67"/>
      <c r="AY3177" s="67"/>
      <c r="AZ3177" s="37" t="str">
        <f>IFERROR(IF(COUNTA(H3177,I3177,J3177)=3,DATE(J3177,MATCH(I3177,{"Jan";"Feb";"Mar";"Apr";"May";"Jun";"Jul";"Aug";"Sep";"Oct";"Nov";"Dec"},0),H3177),""),"")</f>
        <v/>
      </c>
      <c r="BA3177" s="67"/>
      <c r="BB3177" s="67"/>
      <c r="CB3177" s="65"/>
    </row>
    <row r="3178" spans="1:80" ht="15.75" thickBot="1" x14ac:dyDescent="0.3">
      <c r="A3178" s="50"/>
      <c r="B3178" s="70"/>
      <c r="C3178" s="79"/>
      <c r="D3178" s="50"/>
      <c r="E3178" s="5"/>
      <c r="F3178" s="5"/>
      <c r="G3178" s="5"/>
      <c r="H3178" s="32"/>
      <c r="I3178" s="32"/>
      <c r="J3178" s="32"/>
      <c r="K3178" s="50"/>
      <c r="L3178" s="72" t="str">
        <f ca="1">BA3178&amp;BB3178&amp;BC3178&amp;BD3178&amp;BE3178&amp;BF3178&amp;BG3178&amp;BH3178&amp;BI3178&amp;BJ3178&amp;BK3178</f>
        <v/>
      </c>
      <c r="M3178" s="73"/>
      <c r="N3178" s="73"/>
      <c r="O3178" s="73"/>
      <c r="P3178" s="73"/>
      <c r="Q3178" s="50"/>
      <c r="R3178" s="65"/>
      <c r="S3178" s="67"/>
      <c r="T3178" s="67"/>
      <c r="U3178" s="67"/>
      <c r="V3178" s="67"/>
      <c r="W3178" s="67"/>
      <c r="X3178" s="67"/>
      <c r="Y3178" s="67"/>
      <c r="Z3178" s="67"/>
      <c r="AA3178" s="67"/>
      <c r="AB3178" s="67"/>
      <c r="AC3178" s="67"/>
      <c r="AD3178" s="67"/>
      <c r="AE3178" s="67"/>
      <c r="AF3178" s="67"/>
      <c r="AG3178" s="67"/>
      <c r="AH3178" s="67"/>
      <c r="AI3178" s="67"/>
      <c r="AK3178" s="67"/>
      <c r="AL3178" s="67"/>
      <c r="AM3178" s="67"/>
      <c r="AN3178" s="63" t="s">
        <v>6409</v>
      </c>
      <c r="AO3178" s="67"/>
      <c r="AP3178" s="67"/>
      <c r="AQ3178" s="67"/>
      <c r="AR3178" s="67"/>
      <c r="AS3178" s="67"/>
      <c r="AT3178" s="67"/>
      <c r="AU3178" s="67"/>
      <c r="AV3178" s="67"/>
      <c r="AW3178" s="67"/>
      <c r="AX3178" s="67"/>
      <c r="AY3178" s="67"/>
      <c r="AZ3178" s="37" t="str">
        <f>IFERROR(IF(COUNTA(H3178,I3178,J3178)=3,DATE(J3178,MATCH(I3178,{"Jan";"Feb";"Mar";"Apr";"May";"Jun";"Jul";"Aug";"Sep";"Oct";"Nov";"Dec"},0),H3178),""),"")</f>
        <v/>
      </c>
      <c r="BA3178" s="37" t="str">
        <f>IF(AND(C3041="",H3178="",B3178&lt;&gt;""),"Please enter a complete visit or assessment date.  ","")</f>
        <v/>
      </c>
      <c r="BB3178" s="37" t="str">
        <f>IF(B3178="","",IF(AND(COUNTA(C3041,D3041,E3041)&gt;1,COUNTA(C3041,D3041,E3041)&lt;3),"Please enter a complete visit date.  ",IF(COUNTA(C3041,D3041,E3041)=0,"",IF(COUNTIF(AN$2:AN$7306,C3041&amp;D3041&amp;E3041)&gt;0,"","Enter a valid visit date.  "))))</f>
        <v/>
      </c>
      <c r="BC3178" s="37" t="str">
        <f>IF(AND(COUNTA(H3178,I3178,J3178)&gt;1,COUNTA(H3178,I3178,J3178)&lt;3),"Please enter a complete assessment date.  ",IF(COUNTA(H3178,I3178,J3178)=0,"",IF(COUNTIF(AN$2:AN$7306,H3178&amp;I3178&amp;J3178)&gt;0,"","Enter a valid assessment date.  ")))</f>
        <v/>
      </c>
      <c r="BD3178" s="37" t="str">
        <f>IF(AND(B3178="",H3178&amp;I3178&amp;J3178&lt;&gt;""),"Assessment date entered, but no response is entered.  ","")</f>
        <v/>
      </c>
      <c r="BE3178" s="37" t="str">
        <f ca="1">IF(B3178="","",IF(AZ3041="","",IF(AZ3041&gt;NOW(),"Visit date is in the future.  ","")))</f>
        <v/>
      </c>
      <c r="BF3178" s="37" t="str">
        <f ca="1">IF(AZ3178&lt;&gt;"",IF(AZ3178&gt;NOW(),"Assessment date is in the future.  ",""),"")</f>
        <v/>
      </c>
      <c r="BG3178" s="37" t="str">
        <f>IF(AND(B3178&lt;&gt;"",F3178&lt;&gt;""),"The response cannot be provided if indicated as Not Done.  ","")</f>
        <v/>
      </c>
      <c r="BH3178" s="37" t="str">
        <f>IF(AZ3041="","",IF(AZ3041&lt;=AZ3035,"Visit date is not after visit or assessment dates in the prior visit.  ",""))</f>
        <v/>
      </c>
      <c r="BI3178" s="37" t="str">
        <f>IF(AZ3178&lt;&gt;"",IF(AZ3178&lt;=AZ3035,"Assessment date is not after visit or assessment dates in the prior visit.  ",""),"")</f>
        <v/>
      </c>
      <c r="BJ3178" s="37" t="str">
        <f>IF(AND(C3038="",B3178&lt;&gt;""),"The Visit ID is missing.  ","")</f>
        <v/>
      </c>
      <c r="CA3178" s="37" t="str">
        <f ca="1">IF(BA3178&amp;BB3178&amp;BC3178&amp;BD3178&amp;BE3178&amp;BF3178&amp;BG3178&amp;BH3178&amp;BI3178&amp;BJ3178&amp;BK3178&amp;BL3178&amp;BM3178&amp;BN3178&amp;BO3178&amp;BP3178&amp;BQ3178&amp;BR3178&amp;BS3178&amp;BT3178&amp;BU3178&amp;BV3178&amp;BW3178&amp;BX3178&amp;BY3178&amp;BZ3178&lt;&gt;"","V20Issue","V20Clean")</f>
        <v>V20Clean</v>
      </c>
      <c r="CB3178" s="65"/>
    </row>
    <row r="3179" spans="1:80" x14ac:dyDescent="0.25">
      <c r="A3179" s="50"/>
      <c r="B3179" s="8" t="s">
        <v>3218</v>
      </c>
      <c r="C3179" s="50"/>
      <c r="D3179" s="50"/>
      <c r="E3179" s="5"/>
      <c r="F3179" s="5"/>
      <c r="G3179" s="9"/>
      <c r="H3179" s="8" t="s">
        <v>3219</v>
      </c>
      <c r="I3179" s="8" t="s">
        <v>3220</v>
      </c>
      <c r="J3179" s="8" t="s">
        <v>3221</v>
      </c>
      <c r="K3179" s="50"/>
      <c r="L3179" s="73"/>
      <c r="M3179" s="73"/>
      <c r="N3179" s="73"/>
      <c r="O3179" s="73"/>
      <c r="P3179" s="73"/>
      <c r="Q3179" s="50"/>
      <c r="R3179" s="65"/>
      <c r="S3179" s="67"/>
      <c r="T3179" s="67"/>
      <c r="U3179" s="67"/>
      <c r="V3179" s="67"/>
      <c r="W3179" s="67"/>
      <c r="X3179" s="67"/>
      <c r="Y3179" s="67"/>
      <c r="Z3179" s="67"/>
      <c r="AA3179" s="67"/>
      <c r="AB3179" s="67"/>
      <c r="AC3179" s="67"/>
      <c r="AD3179" s="67"/>
      <c r="AE3179" s="67"/>
      <c r="AF3179" s="67"/>
      <c r="AG3179" s="67"/>
      <c r="AH3179" s="67"/>
      <c r="AI3179" s="67"/>
      <c r="AK3179" s="67"/>
      <c r="AL3179" s="67"/>
      <c r="AM3179" s="67"/>
      <c r="AN3179" s="63" t="s">
        <v>6410</v>
      </c>
      <c r="AO3179" s="67"/>
      <c r="AP3179" s="67"/>
      <c r="AQ3179" s="67"/>
      <c r="AR3179" s="67"/>
      <c r="AS3179" s="67"/>
      <c r="AT3179" s="67"/>
      <c r="AU3179" s="67"/>
      <c r="AV3179" s="67"/>
      <c r="AW3179" s="67"/>
      <c r="AX3179" s="67"/>
      <c r="AY3179" s="67"/>
      <c r="AZ3179" s="37" t="str">
        <f>IFERROR(IF(COUNTA(H3179,I3179,J3179)=3,DATE(J3179,MATCH(I3179,{"Jan";"Feb";"Mar";"Apr";"May";"Jun";"Jul";"Aug";"Sep";"Oct";"Nov";"Dec"},0),H3179),""),"")</f>
        <v/>
      </c>
      <c r="BA3179" s="67"/>
      <c r="BB3179" s="67"/>
      <c r="CB3179" s="65"/>
    </row>
    <row r="3180" spans="1:80" x14ac:dyDescent="0.25">
      <c r="A3180" s="50"/>
      <c r="B3180" s="50"/>
      <c r="C3180" s="50"/>
      <c r="D3180" s="50"/>
      <c r="E3180" s="5"/>
      <c r="F3180" s="5"/>
      <c r="G3180" s="50"/>
      <c r="H3180" s="12" t="s">
        <v>92</v>
      </c>
      <c r="I3180" s="5"/>
      <c r="J3180" s="5"/>
      <c r="K3180" s="50"/>
      <c r="L3180" s="50"/>
      <c r="M3180" s="50"/>
      <c r="N3180" s="50"/>
      <c r="O3180" s="50"/>
      <c r="P3180" s="50"/>
      <c r="Q3180" s="50"/>
      <c r="R3180" s="65"/>
      <c r="S3180" s="67"/>
      <c r="T3180" s="67"/>
      <c r="U3180" s="67"/>
      <c r="V3180" s="67"/>
      <c r="W3180" s="67"/>
      <c r="X3180" s="67"/>
      <c r="Y3180" s="67"/>
      <c r="Z3180" s="67"/>
      <c r="AA3180" s="67"/>
      <c r="AB3180" s="67"/>
      <c r="AC3180" s="67"/>
      <c r="AD3180" s="67"/>
      <c r="AE3180" s="67"/>
      <c r="AF3180" s="67"/>
      <c r="AG3180" s="67"/>
      <c r="AH3180" s="67"/>
      <c r="AI3180" s="67"/>
      <c r="AK3180" s="67"/>
      <c r="AL3180" s="67"/>
      <c r="AM3180" s="67"/>
      <c r="AN3180" s="63" t="s">
        <v>6411</v>
      </c>
      <c r="AO3180" s="67"/>
      <c r="AP3180" s="67"/>
      <c r="AQ3180" s="67"/>
      <c r="AR3180" s="67"/>
      <c r="AS3180" s="67"/>
      <c r="AT3180" s="67"/>
      <c r="AU3180" s="67"/>
      <c r="AV3180" s="67"/>
      <c r="AW3180" s="67"/>
      <c r="AX3180" s="67"/>
      <c r="AY3180" s="67"/>
      <c r="AZ3180" s="37" t="str">
        <f>IFERROR(IF(COUNTA(H3180,I3180,J3180)=3,DATE(J3180,MATCH(I3180,{"Jan";"Feb";"Mar";"Apr";"May";"Jun";"Jul";"Aug";"Sep";"Oct";"Nov";"Dec"},0),H3180),""),"")</f>
        <v/>
      </c>
      <c r="BA3180" s="67"/>
      <c r="BB3180" s="67"/>
      <c r="CB3180" s="65"/>
    </row>
    <row r="3181" spans="1:80" ht="16.5" thickBot="1" x14ac:dyDescent="0.3">
      <c r="A3181" s="50"/>
      <c r="B3181" s="68" t="str">
        <f>C3038&amp;" NON-TARGET TIMEPOINT RESPONSE:"</f>
        <v>V20 NON-TARGET TIMEPOINT RESPONSE:</v>
      </c>
      <c r="C3181" s="69"/>
      <c r="D3181" s="50"/>
      <c r="E3181" s="5"/>
      <c r="F3181" s="5"/>
      <c r="G3181" s="5"/>
      <c r="H3181" s="7" t="s">
        <v>47</v>
      </c>
      <c r="I3181" s="7" t="s">
        <v>48</v>
      </c>
      <c r="J3181" s="7" t="s">
        <v>49</v>
      </c>
      <c r="K3181" s="50"/>
      <c r="L3181" s="50"/>
      <c r="M3181" s="50"/>
      <c r="N3181" s="50"/>
      <c r="O3181" s="50"/>
      <c r="P3181" s="50"/>
      <c r="Q3181" s="50"/>
      <c r="R3181" s="65"/>
      <c r="S3181" s="67"/>
      <c r="T3181" s="67"/>
      <c r="U3181" s="67"/>
      <c r="V3181" s="67"/>
      <c r="W3181" s="67"/>
      <c r="X3181" s="67"/>
      <c r="Y3181" s="67"/>
      <c r="Z3181" s="67"/>
      <c r="AA3181" s="67"/>
      <c r="AB3181" s="67"/>
      <c r="AC3181" s="67"/>
      <c r="AD3181" s="67"/>
      <c r="AE3181" s="67"/>
      <c r="AF3181" s="67"/>
      <c r="AG3181" s="67"/>
      <c r="AH3181" s="67"/>
      <c r="AI3181" s="67"/>
      <c r="AK3181" s="67"/>
      <c r="AL3181" s="67"/>
      <c r="AM3181" s="67"/>
      <c r="AN3181" s="63" t="s">
        <v>6412</v>
      </c>
      <c r="AO3181" s="67"/>
      <c r="AP3181" s="67"/>
      <c r="AQ3181" s="67"/>
      <c r="AR3181" s="67"/>
      <c r="AS3181" s="67"/>
      <c r="AT3181" s="67"/>
      <c r="AU3181" s="67"/>
      <c r="AV3181" s="67"/>
      <c r="AW3181" s="67"/>
      <c r="AX3181" s="67"/>
      <c r="AY3181" s="67"/>
      <c r="AZ3181" s="37" t="str">
        <f>IFERROR(IF(COUNTA(H3181,I3181,J3181)=3,DATE(J3181,MATCH(I3181,{"Jan";"Feb";"Mar";"Apr";"May";"Jun";"Jul";"Aug";"Sep";"Oct";"Nov";"Dec"},0),H3181),""),"")</f>
        <v/>
      </c>
      <c r="BA3181" s="67"/>
      <c r="BB3181" s="67"/>
      <c r="CB3181" s="65"/>
    </row>
    <row r="3182" spans="1:80" ht="15.75" thickBot="1" x14ac:dyDescent="0.3">
      <c r="A3182" s="50"/>
      <c r="B3182" s="70"/>
      <c r="C3182" s="79"/>
      <c r="D3182" s="50"/>
      <c r="E3182" s="5"/>
      <c r="F3182" s="5"/>
      <c r="G3182" s="5"/>
      <c r="H3182" s="32"/>
      <c r="I3182" s="32"/>
      <c r="J3182" s="32"/>
      <c r="K3182" s="50"/>
      <c r="L3182" s="72" t="str">
        <f ca="1">BA3182&amp;BB3182&amp;BC3182&amp;BD3182&amp;BE3182&amp;BF3182&amp;BG3182&amp;BH3182&amp;BI3182&amp;BJ3182&amp;BK3182</f>
        <v/>
      </c>
      <c r="M3182" s="73"/>
      <c r="N3182" s="73"/>
      <c r="O3182" s="73"/>
      <c r="P3182" s="73"/>
      <c r="Q3182" s="50"/>
      <c r="R3182" s="65"/>
      <c r="S3182" s="67"/>
      <c r="T3182" s="67"/>
      <c r="U3182" s="67"/>
      <c r="V3182" s="67"/>
      <c r="W3182" s="67"/>
      <c r="X3182" s="67"/>
      <c r="Y3182" s="67"/>
      <c r="Z3182" s="67"/>
      <c r="AA3182" s="67"/>
      <c r="AB3182" s="67"/>
      <c r="AC3182" s="67"/>
      <c r="AD3182" s="67"/>
      <c r="AE3182" s="67"/>
      <c r="AF3182" s="67"/>
      <c r="AG3182" s="67"/>
      <c r="AH3182" s="67"/>
      <c r="AI3182" s="67"/>
      <c r="AK3182" s="67"/>
      <c r="AL3182" s="67"/>
      <c r="AM3182" s="67"/>
      <c r="AN3182" s="63" t="s">
        <v>6413</v>
      </c>
      <c r="AO3182" s="67"/>
      <c r="AP3182" s="67"/>
      <c r="AQ3182" s="67"/>
      <c r="AR3182" s="67"/>
      <c r="AS3182" s="67"/>
      <c r="AT3182" s="67"/>
      <c r="AU3182" s="67"/>
      <c r="AV3182" s="67"/>
      <c r="AW3182" s="67"/>
      <c r="AX3182" s="67"/>
      <c r="AY3182" s="67"/>
      <c r="AZ3182" s="37" t="str">
        <f>IFERROR(IF(COUNTA(H3182,I3182,J3182)=3,DATE(J3182,MATCH(I3182,{"Jan";"Feb";"Mar";"Apr";"May";"Jun";"Jul";"Aug";"Sep";"Oct";"Nov";"Dec"},0),H3182),""),"")</f>
        <v/>
      </c>
      <c r="BA3182" s="37" t="str">
        <f>IF(AND(C3041="",H3182="",B3182&lt;&gt;""),"Please enter a complete visit or assessment date.  ","")</f>
        <v/>
      </c>
      <c r="BB3182" s="37" t="str">
        <f>IF(B3182="","",IF(AND(COUNTA(C3041,D3041,E3041)&gt;1,COUNTA(C3041,D3041,E3041)&lt;3),"Please enter a complete visit date.  ",IF(COUNTA(C3041,D3041,E3041)=0,"",IF(COUNTIF(AN$2:AN$7306,C3041&amp;D3041&amp;E3041)&gt;0,"","Enter a valid visit date.  "))))</f>
        <v/>
      </c>
      <c r="BC3182" s="37" t="str">
        <f>IF(AND(COUNTA(H3182,I3182,J3182)&gt;1,COUNTA(H3182,I3182,J3182)&lt;3),"Please enter a complete assessment date.  ",IF(COUNTA(H3182,I3182,J3182)=0,"",IF(COUNTIF(AN$2:AN$7306,H3182&amp;I3182&amp;J3182)&gt;0,"","Enter a valid assessment date.  ")))</f>
        <v/>
      </c>
      <c r="BD3182" s="37" t="str">
        <f t="shared" ref="BD3182" si="1541">IF(AND(B3182="",H3182&amp;I3182&amp;J3182&lt;&gt;""),"Assessment date entered, but no response is entered.  ","")</f>
        <v/>
      </c>
      <c r="BE3182" s="37" t="str">
        <f ca="1">IF(B3182="","",IF(AZ3041="","",IF(AZ3041&gt;NOW(),"Visit date is in the future.  ","")))</f>
        <v/>
      </c>
      <c r="BF3182" s="37" t="str">
        <f t="shared" ref="BF3182" ca="1" si="1542">IF(AZ3182&lt;&gt;"",IF(AZ3182&gt;NOW(),"Assessment date is in the future.  ",""),"")</f>
        <v/>
      </c>
      <c r="BG3182" s="37" t="str">
        <f t="shared" ref="BG3182" si="1543">IF(AND(B3182&lt;&gt;"",F3182&lt;&gt;""),"The response cannot be provided if indicated as Not Done.  ","")</f>
        <v/>
      </c>
      <c r="BH3182" s="37" t="str">
        <f>IF(AZ3041="","",IF(AZ3041&lt;=AZ3035,"Visit date is not after visit or assessment dates in the prior visit.  ",""))</f>
        <v/>
      </c>
      <c r="BI3182" s="37" t="str">
        <f>IF(AZ3182&lt;&gt;"",IF(AZ3182&lt;=AZ3035,"Assessment date is not after visit or assessment dates in the prior visit.  ",""),"")</f>
        <v/>
      </c>
      <c r="BJ3182" s="37" t="str">
        <f>IF(AND(C3038="",B3182&lt;&gt;""),"The Visit ID is missing.  ","")</f>
        <v/>
      </c>
      <c r="CA3182" s="37" t="str">
        <f ca="1">IF(BA3182&amp;BB3182&amp;BC3182&amp;BD3182&amp;BE3182&amp;BF3182&amp;BG3182&amp;BH3182&amp;BI3182&amp;BJ3182&amp;BK3182&amp;BL3182&amp;BM3182&amp;BN3182&amp;BO3182&amp;BP3182&amp;BQ3182&amp;BR3182&amp;BS3182&amp;BT3182&amp;BU3182&amp;BV3182&amp;BW3182&amp;BX3182&amp;BY3182&amp;BZ3182&lt;&gt;"","V20Issue","V20Clean")</f>
        <v>V20Clean</v>
      </c>
      <c r="CB3182" s="65"/>
    </row>
    <row r="3183" spans="1:80" x14ac:dyDescent="0.25">
      <c r="A3183" s="50"/>
      <c r="B3183" s="8" t="s">
        <v>3222</v>
      </c>
      <c r="C3183" s="50"/>
      <c r="D3183" s="50"/>
      <c r="E3183" s="5"/>
      <c r="F3183" s="5"/>
      <c r="G3183" s="9"/>
      <c r="H3183" s="8" t="s">
        <v>3223</v>
      </c>
      <c r="I3183" s="8" t="s">
        <v>3224</v>
      </c>
      <c r="J3183" s="8" t="s">
        <v>3225</v>
      </c>
      <c r="K3183" s="50"/>
      <c r="L3183" s="73"/>
      <c r="M3183" s="73"/>
      <c r="N3183" s="73"/>
      <c r="O3183" s="73"/>
      <c r="P3183" s="73"/>
      <c r="Q3183" s="50"/>
      <c r="R3183" s="65"/>
      <c r="S3183" s="67"/>
      <c r="T3183" s="67"/>
      <c r="U3183" s="67"/>
      <c r="V3183" s="67"/>
      <c r="W3183" s="67"/>
      <c r="X3183" s="67"/>
      <c r="Y3183" s="67"/>
      <c r="Z3183" s="67"/>
      <c r="AA3183" s="67"/>
      <c r="AB3183" s="67"/>
      <c r="AC3183" s="67"/>
      <c r="AD3183" s="67"/>
      <c r="AE3183" s="67"/>
      <c r="AF3183" s="67"/>
      <c r="AG3183" s="67"/>
      <c r="AH3183" s="67"/>
      <c r="AI3183" s="67"/>
      <c r="AK3183" s="67"/>
      <c r="AL3183" s="67"/>
      <c r="AM3183" s="67"/>
      <c r="AN3183" s="63" t="s">
        <v>6414</v>
      </c>
      <c r="AO3183" s="67"/>
      <c r="AP3183" s="67"/>
      <c r="AQ3183" s="67"/>
      <c r="AR3183" s="67"/>
      <c r="AS3183" s="67"/>
      <c r="AT3183" s="67"/>
      <c r="AU3183" s="67"/>
      <c r="AV3183" s="67"/>
      <c r="AW3183" s="67"/>
      <c r="AX3183" s="67"/>
      <c r="AY3183" s="67"/>
      <c r="AZ3183" s="37" t="str">
        <f>IFERROR(IF(COUNTA(H3183,I3183,J3183)=3,DATE(J3183,MATCH(I3183,{"Jan";"Feb";"Mar";"Apr";"May";"Jun";"Jul";"Aug";"Sep";"Oct";"Nov";"Dec"},0),H3183),""),"")</f>
        <v/>
      </c>
      <c r="BA3183" s="67"/>
      <c r="BB3183" s="67"/>
      <c r="CB3183" s="65"/>
    </row>
    <row r="3184" spans="1:80" x14ac:dyDescent="0.25">
      <c r="A3184" s="50"/>
      <c r="B3184" s="50"/>
      <c r="C3184" s="50"/>
      <c r="D3184" s="50"/>
      <c r="E3184" s="5"/>
      <c r="F3184" s="5"/>
      <c r="G3184" s="50"/>
      <c r="H3184" s="12" t="s">
        <v>92</v>
      </c>
      <c r="I3184" s="5"/>
      <c r="J3184" s="5"/>
      <c r="K3184" s="50"/>
      <c r="L3184" s="50"/>
      <c r="M3184" s="50"/>
      <c r="N3184" s="50"/>
      <c r="O3184" s="50"/>
      <c r="P3184" s="50"/>
      <c r="Q3184" s="50"/>
      <c r="R3184" s="65"/>
      <c r="S3184" s="67"/>
      <c r="T3184" s="67"/>
      <c r="U3184" s="67"/>
      <c r="V3184" s="67"/>
      <c r="W3184" s="67"/>
      <c r="X3184" s="67"/>
      <c r="Y3184" s="67"/>
      <c r="Z3184" s="67"/>
      <c r="AA3184" s="67"/>
      <c r="AB3184" s="67"/>
      <c r="AC3184" s="67"/>
      <c r="AD3184" s="67"/>
      <c r="AE3184" s="67"/>
      <c r="AF3184" s="67"/>
      <c r="AG3184" s="67"/>
      <c r="AH3184" s="67"/>
      <c r="AI3184" s="67"/>
      <c r="AK3184" s="67"/>
      <c r="AL3184" s="67"/>
      <c r="AM3184" s="67"/>
      <c r="AN3184" s="63" t="s">
        <v>6415</v>
      </c>
      <c r="AO3184" s="67"/>
      <c r="AP3184" s="67"/>
      <c r="AQ3184" s="67"/>
      <c r="AR3184" s="67"/>
      <c r="AS3184" s="67"/>
      <c r="AT3184" s="67"/>
      <c r="AU3184" s="67"/>
      <c r="AV3184" s="67"/>
      <c r="AW3184" s="67"/>
      <c r="AX3184" s="67"/>
      <c r="AY3184" s="67"/>
      <c r="AZ3184" s="37" t="str">
        <f>IFERROR(IF(COUNTA(H3184,I3184,J3184)=3,DATE(J3184,MATCH(I3184,{"Jan";"Feb";"Mar";"Apr";"May";"Jun";"Jul";"Aug";"Sep";"Oct";"Nov";"Dec"},0),H3184),""),"")</f>
        <v/>
      </c>
      <c r="BA3184" s="67"/>
      <c r="BB3184" s="67"/>
      <c r="CB3184" s="65"/>
    </row>
    <row r="3185" spans="1:80" ht="16.5" thickBot="1" x14ac:dyDescent="0.3">
      <c r="A3185" s="50"/>
      <c r="B3185" s="68" t="str">
        <f>C3038&amp;" OVERALL TIMEPOINT RESPONSE:"</f>
        <v>V20 OVERALL TIMEPOINT RESPONSE:</v>
      </c>
      <c r="C3185" s="69"/>
      <c r="D3185" s="50"/>
      <c r="E3185" s="5"/>
      <c r="F3185" s="5"/>
      <c r="G3185" s="5"/>
      <c r="H3185" s="7" t="s">
        <v>47</v>
      </c>
      <c r="I3185" s="7" t="s">
        <v>48</v>
      </c>
      <c r="J3185" s="7" t="s">
        <v>49</v>
      </c>
      <c r="K3185" s="50"/>
      <c r="L3185" s="50"/>
      <c r="M3185" s="50"/>
      <c r="N3185" s="50"/>
      <c r="O3185" s="50"/>
      <c r="P3185" s="50"/>
      <c r="Q3185" s="50"/>
      <c r="R3185" s="65"/>
      <c r="S3185" s="67"/>
      <c r="T3185" s="67"/>
      <c r="U3185" s="67"/>
      <c r="V3185" s="67"/>
      <c r="W3185" s="67"/>
      <c r="X3185" s="67"/>
      <c r="Y3185" s="67"/>
      <c r="Z3185" s="67"/>
      <c r="AA3185" s="67"/>
      <c r="AB3185" s="67"/>
      <c r="AC3185" s="67"/>
      <c r="AD3185" s="67"/>
      <c r="AE3185" s="67"/>
      <c r="AF3185" s="67"/>
      <c r="AG3185" s="67"/>
      <c r="AH3185" s="67"/>
      <c r="AI3185" s="67"/>
      <c r="AK3185" s="67"/>
      <c r="AL3185" s="67"/>
      <c r="AM3185" s="67"/>
      <c r="AN3185" s="63" t="s">
        <v>6416</v>
      </c>
      <c r="AO3185" s="67"/>
      <c r="AP3185" s="67"/>
      <c r="AQ3185" s="67"/>
      <c r="AR3185" s="67"/>
      <c r="AS3185" s="67"/>
      <c r="AT3185" s="67"/>
      <c r="AU3185" s="67"/>
      <c r="AV3185" s="67"/>
      <c r="AW3185" s="67"/>
      <c r="AX3185" s="67"/>
      <c r="AY3185" s="67"/>
      <c r="AZ3185" s="37" t="str">
        <f>IFERROR(IF(COUNTA(H3185,I3185,J3185)=3,DATE(J3185,MATCH(I3185,{"Jan";"Feb";"Mar";"Apr";"May";"Jun";"Jul";"Aug";"Sep";"Oct";"Nov";"Dec"},0),H3185),""),"")</f>
        <v/>
      </c>
      <c r="BA3185" s="67"/>
      <c r="BB3185" s="67"/>
      <c r="CB3185" s="65"/>
    </row>
    <row r="3186" spans="1:80" ht="15.75" thickBot="1" x14ac:dyDescent="0.3">
      <c r="A3186" s="50"/>
      <c r="B3186" s="70"/>
      <c r="C3186" s="71"/>
      <c r="D3186" s="42"/>
      <c r="E3186" s="5"/>
      <c r="F3186" s="5"/>
      <c r="G3186" s="5"/>
      <c r="H3186" s="32"/>
      <c r="I3186" s="32"/>
      <c r="J3186" s="32"/>
      <c r="K3186" s="50"/>
      <c r="L3186" s="72" t="str">
        <f ca="1">BA3186&amp;BB3186&amp;BC3186&amp;BD3186&amp;BE3186&amp;BF3186&amp;BG3186&amp;BH3186&amp;BI3186&amp;BJ3186&amp;BK3186</f>
        <v/>
      </c>
      <c r="M3186" s="73"/>
      <c r="N3186" s="73"/>
      <c r="O3186" s="73"/>
      <c r="P3186" s="73"/>
      <c r="Q3186" s="42"/>
      <c r="R3186" s="65"/>
      <c r="S3186" s="65"/>
      <c r="T3186" s="65"/>
      <c r="U3186" s="65"/>
      <c r="V3186" s="65"/>
      <c r="W3186" s="65"/>
      <c r="X3186" s="67"/>
      <c r="Y3186" s="67"/>
      <c r="Z3186" s="67"/>
      <c r="AA3186" s="67"/>
      <c r="AB3186" s="67"/>
      <c r="AC3186" s="67"/>
      <c r="AD3186" s="67"/>
      <c r="AE3186" s="67"/>
      <c r="AF3186" s="67"/>
      <c r="AG3186" s="67"/>
      <c r="AH3186" s="67"/>
      <c r="AI3186" s="67"/>
      <c r="AK3186" s="67"/>
      <c r="AL3186" s="67"/>
      <c r="AM3186" s="67"/>
      <c r="AN3186" s="63" t="s">
        <v>6417</v>
      </c>
      <c r="AO3186" s="67"/>
      <c r="AP3186" s="67"/>
      <c r="AQ3186" s="67"/>
      <c r="AR3186" s="67"/>
      <c r="AS3186" s="67"/>
      <c r="AT3186" s="67"/>
      <c r="AU3186" s="67"/>
      <c r="AV3186" s="67"/>
      <c r="AW3186" s="67"/>
      <c r="AX3186" s="67"/>
      <c r="AY3186" s="67"/>
      <c r="AZ3186" s="37" t="str">
        <f>IFERROR(IF(COUNTA(H3186,I3186,J3186)=3,DATE(J3186,MATCH(I3186,{"Jan";"Feb";"Mar";"Apr";"May";"Jun";"Jul";"Aug";"Sep";"Oct";"Nov";"Dec"},0),H3186),""),"")</f>
        <v/>
      </c>
      <c r="BA3186" s="37" t="str">
        <f>IF(AND(C3041="",H3186="",B3186&lt;&gt;""),"Please enter a complete visit or assessment date.  ","")</f>
        <v/>
      </c>
      <c r="BB3186" s="37" t="str">
        <f>IF(B3186="","",IF(AND(COUNTA(C3041,D3041,E3041)&gt;1,COUNTA(C3041,D3041,E3041)&lt;3),"Please enter a complete visit date.  ",IF(COUNTA(C3041,D3041,E3041)=0,"",IF(COUNTIF(AN$2:AN$7306,C3041&amp;D3041&amp;E3041)&gt;0,"","Enter a valid visit date.  "))))</f>
        <v/>
      </c>
      <c r="BC3186" s="37" t="str">
        <f>IF(AND(COUNTA(H3186,I3186,J3186)&gt;1,COUNTA(H3186,I3186,J3186)&lt;3),"Please enter a complete assessment date.  ",IF(COUNTA(H3186,I3186,J3186)=0,"",IF(COUNTIF(AN$2:AN$7306,H3186&amp;I3186&amp;J3186)&gt;0,"","Enter a valid assessment date.  ")))</f>
        <v/>
      </c>
      <c r="BD3186" s="37" t="str">
        <f t="shared" ref="BD3186" si="1544">IF(AND(B3186="",H3186&amp;I3186&amp;J3186&lt;&gt;""),"Assessment date entered, but no response is entered.  ","")</f>
        <v/>
      </c>
      <c r="BE3186" s="37" t="str">
        <f ca="1">IF(B3186="","",IF(AZ3041="","",IF(AZ3041&gt;NOW(),"Visit date is in the future.  ","")))</f>
        <v/>
      </c>
      <c r="BF3186" s="37" t="str">
        <f t="shared" ref="BF3186" ca="1" si="1545">IF(AZ3186&lt;&gt;"",IF(AZ3186&gt;NOW(),"Assessment date is in the future.  ",""),"")</f>
        <v/>
      </c>
      <c r="BG3186" s="37" t="str">
        <f t="shared" ref="BG3186" si="1546">IF(AND(B3186&lt;&gt;"",F3186&lt;&gt;""),"The response cannot be provided if indicated as Not Done.  ","")</f>
        <v/>
      </c>
      <c r="BH3186" s="37" t="str">
        <f>IF(AZ3041="","",IF(AZ3041&lt;=AZ3035,"Visit date is not after visit or assessment dates in the prior visit.  ",""))</f>
        <v/>
      </c>
      <c r="BI3186" s="37" t="str">
        <f>IF(AZ3186&lt;&gt;"",IF(AZ3186&lt;=AZ3035,"Assessment date is not after visit or assessment dates in the prior visit.  ",""),"")</f>
        <v/>
      </c>
      <c r="BJ3186" s="37" t="str">
        <f>IF(AND(C3038="",B3186&lt;&gt;""),"The Visit ID is missing.  ","")</f>
        <v/>
      </c>
      <c r="CA3186" s="37" t="str">
        <f ca="1">IF(BA3186&amp;BB3186&amp;BC3186&amp;BD3186&amp;BE3186&amp;BF3186&amp;BG3186&amp;BH3186&amp;BI3186&amp;BJ3186&amp;BK3186&amp;BL3186&amp;BM3186&amp;BN3186&amp;BO3186&amp;BP3186&amp;BQ3186&amp;BR3186&amp;BS3186&amp;BT3186&amp;BU3186&amp;BV3186&amp;BW3186&amp;BX3186&amp;BY3186&amp;BZ3186&lt;&gt;"","V20Issue","V20Clean")</f>
        <v>V20Clean</v>
      </c>
      <c r="CB3186" s="65"/>
    </row>
    <row r="3187" spans="1:80" x14ac:dyDescent="0.25">
      <c r="A3187" s="50"/>
      <c r="B3187" s="8" t="s">
        <v>3226</v>
      </c>
      <c r="C3187" s="50"/>
      <c r="D3187" s="42"/>
      <c r="E3187" s="5"/>
      <c r="F3187" s="5"/>
      <c r="G3187" s="9"/>
      <c r="H3187" s="8" t="s">
        <v>3227</v>
      </c>
      <c r="I3187" s="8" t="s">
        <v>3228</v>
      </c>
      <c r="J3187" s="8" t="s">
        <v>3229</v>
      </c>
      <c r="K3187" s="50"/>
      <c r="L3187" s="73"/>
      <c r="M3187" s="73"/>
      <c r="N3187" s="73"/>
      <c r="O3187" s="73"/>
      <c r="P3187" s="73"/>
      <c r="Q3187" s="42"/>
      <c r="R3187" s="65"/>
      <c r="S3187" s="65"/>
      <c r="T3187" s="65"/>
      <c r="U3187" s="65"/>
      <c r="V3187" s="65"/>
      <c r="W3187" s="65"/>
      <c r="X3187" s="67"/>
      <c r="Y3187" s="67"/>
      <c r="Z3187" s="67"/>
      <c r="AA3187" s="67"/>
      <c r="AB3187" s="67"/>
      <c r="AC3187" s="67"/>
      <c r="AD3187" s="67"/>
      <c r="AE3187" s="67"/>
      <c r="AF3187" s="67"/>
      <c r="AG3187" s="67"/>
      <c r="AH3187" s="67"/>
      <c r="AI3187" s="67"/>
      <c r="AK3187" s="67"/>
      <c r="AL3187" s="67"/>
      <c r="AM3187" s="67"/>
      <c r="AN3187" s="63" t="s">
        <v>6418</v>
      </c>
      <c r="AO3187" s="67"/>
      <c r="AP3187" s="67"/>
      <c r="AQ3187" s="67"/>
      <c r="AR3187" s="67"/>
      <c r="AS3187" s="67"/>
      <c r="AT3187" s="67"/>
      <c r="AU3187" s="67"/>
      <c r="AV3187" s="67"/>
      <c r="AW3187" s="67"/>
      <c r="AX3187" s="67" t="str">
        <f>C3038&amp;"Max"</f>
        <v>V20Max</v>
      </c>
      <c r="AY3187" s="37" t="s">
        <v>358</v>
      </c>
      <c r="AZ3187" s="37" t="str">
        <f>IF(MAX(AZ3037:AZ3169)=0,"",MAX(AZ3037:AZ3169))</f>
        <v/>
      </c>
      <c r="BA3187" s="67"/>
      <c r="BB3187" s="67"/>
      <c r="CA3187" s="37" t="str">
        <f t="shared" ref="CA3187:CA3188" si="1547">IF(BA3187&amp;BB3187&amp;BC3187&amp;BD3187&amp;BE3187&amp;BF3187&amp;BG3187&amp;BH3187&amp;BI3187&amp;BJ3187&amp;BK3187&amp;BL3187&amp;BM3187&amp;BN3187&amp;BO3187&amp;BP3187&amp;BQ3187&amp;BR3187&amp;BS3187&amp;BT3187&amp;BU3187&amp;BV3187&amp;BW3187&amp;BX3187&amp;BY3187&amp;BZ3187&lt;&gt;"","V20Issue","V20Clean")</f>
        <v>V20Clean</v>
      </c>
      <c r="CB3187" s="65"/>
    </row>
    <row r="3188" spans="1:80" x14ac:dyDescent="0.25">
      <c r="A3188" s="42"/>
      <c r="B3188" s="18"/>
      <c r="C3188" s="18"/>
      <c r="D3188" s="18"/>
      <c r="E3188" s="18"/>
      <c r="F3188" s="18"/>
      <c r="G3188" s="18"/>
      <c r="H3188" s="18"/>
      <c r="I3188" s="18"/>
      <c r="J3188" s="18"/>
      <c r="K3188" s="18"/>
      <c r="L3188" s="18"/>
      <c r="M3188" s="18"/>
      <c r="N3188" s="18"/>
      <c r="O3188" s="18"/>
      <c r="P3188" s="18"/>
      <c r="Q3188" s="42"/>
      <c r="R3188" s="65"/>
      <c r="S3188" s="65"/>
      <c r="T3188" s="65"/>
      <c r="U3188" s="65"/>
      <c r="V3188" s="65"/>
      <c r="W3188" s="65"/>
      <c r="X3188" s="65"/>
      <c r="Y3188" s="65"/>
      <c r="Z3188" s="65"/>
      <c r="AA3188" s="65"/>
      <c r="AB3188" s="65"/>
      <c r="AC3188" s="65"/>
      <c r="AD3188" s="65"/>
      <c r="AE3188" s="65"/>
      <c r="AF3188" s="65"/>
      <c r="AG3188" s="65"/>
      <c r="AH3188" s="65"/>
      <c r="AI3188" s="65"/>
      <c r="AJ3188" s="65"/>
      <c r="AK3188" s="65"/>
      <c r="AL3188" s="65"/>
      <c r="AM3188" s="65"/>
      <c r="AN3188" s="63" t="s">
        <v>6419</v>
      </c>
      <c r="AO3188" s="65"/>
      <c r="AP3188" s="65"/>
      <c r="AQ3188" s="65"/>
      <c r="AR3188" s="65"/>
      <c r="AS3188" s="65"/>
      <c r="AT3188" s="65"/>
      <c r="AU3188" s="65"/>
      <c r="AV3188" s="65"/>
      <c r="AW3188" s="65"/>
      <c r="AX3188" s="65" t="str">
        <f>C3038&amp;"Min"</f>
        <v>V20Min</v>
      </c>
      <c r="AY3188" s="65" t="s">
        <v>359</v>
      </c>
      <c r="AZ3188" s="37" t="str">
        <f>IF(MIN(AZ3037:AZ3169)=0,"",MIN(AZ3037:AZ3169))</f>
        <v/>
      </c>
      <c r="BA3188" s="67"/>
      <c r="BB3188" s="67"/>
      <c r="BD3188" s="65"/>
      <c r="BE3188" s="65"/>
      <c r="BF3188" s="65"/>
      <c r="BG3188" s="65"/>
      <c r="BH3188" s="65"/>
      <c r="BI3188" s="65"/>
      <c r="BK3188" s="65"/>
      <c r="BL3188" s="65"/>
      <c r="BM3188" s="65"/>
      <c r="BN3188" s="65"/>
      <c r="BO3188" s="65"/>
      <c r="BP3188" s="65"/>
      <c r="BQ3188" s="65"/>
      <c r="BR3188" s="65"/>
      <c r="BS3188" s="65"/>
      <c r="BT3188" s="65"/>
      <c r="BU3188" s="65"/>
      <c r="BV3188" s="65"/>
      <c r="BW3188" s="65"/>
      <c r="BX3188" s="65"/>
      <c r="BY3188" s="65"/>
      <c r="BZ3188" s="65"/>
      <c r="CA3188" s="37" t="str">
        <f t="shared" si="1547"/>
        <v>V20Clean</v>
      </c>
      <c r="CB3188" s="65"/>
    </row>
    <row r="3189" spans="1:80" ht="50.25" customHeight="1" x14ac:dyDescent="0.25">
      <c r="A3189" s="43"/>
      <c r="B3189" s="54" t="s">
        <v>3230</v>
      </c>
      <c r="C3189" s="44"/>
      <c r="D3189" s="44"/>
      <c r="E3189" s="44"/>
      <c r="F3189" s="45"/>
      <c r="G3189" s="43"/>
      <c r="H3189" s="43"/>
      <c r="I3189" s="43"/>
      <c r="J3189" s="44"/>
      <c r="K3189" s="43"/>
      <c r="L3189" s="44"/>
      <c r="M3189" s="43"/>
      <c r="N3189" s="44"/>
      <c r="O3189" s="46"/>
      <c r="P3189" s="46"/>
      <c r="Q3189" s="43"/>
      <c r="AN3189" s="63" t="s">
        <v>6420</v>
      </c>
      <c r="CA3189" s="37" t="str">
        <f>IF(BA3189&amp;BB3189&amp;BC3189&amp;BD3189&amp;BE3189&amp;BF3189&amp;BG3189&amp;BH3189&amp;BI3189&amp;BJ3189&amp;BK3189&amp;BL3189&amp;BM3189&amp;BN3189&amp;BO3189&amp;BP3189&amp;BQ3189&amp;BR3189&amp;BS3189&amp;BT3189&amp;BU3189&amp;BV3189&amp;BW3189&amp;BX3189&amp;BY3189&amp;BZ3189&lt;&gt;"","NEWIssue","NEWClean")</f>
        <v>NEWClean</v>
      </c>
      <c r="CB3189" s="65"/>
    </row>
    <row r="3190" spans="1:80" x14ac:dyDescent="0.25">
      <c r="A3190" s="43"/>
      <c r="B3190" s="43"/>
      <c r="C3190" s="44" t="s">
        <v>35</v>
      </c>
      <c r="D3190" s="44" t="s">
        <v>36</v>
      </c>
      <c r="E3190" s="44"/>
      <c r="F3190" s="44" t="s">
        <v>47</v>
      </c>
      <c r="G3190" s="44" t="s">
        <v>48</v>
      </c>
      <c r="H3190" s="44" t="s">
        <v>49</v>
      </c>
      <c r="I3190" s="43"/>
      <c r="J3190" s="44" t="s">
        <v>316</v>
      </c>
      <c r="K3190" s="43"/>
      <c r="L3190" s="44" t="s">
        <v>39</v>
      </c>
      <c r="M3190" s="43"/>
      <c r="N3190" s="44" t="s">
        <v>40</v>
      </c>
      <c r="O3190" s="46"/>
      <c r="P3190" s="44" t="s">
        <v>551</v>
      </c>
      <c r="Q3190" s="43"/>
      <c r="AN3190" s="63" t="s">
        <v>6421</v>
      </c>
      <c r="CA3190" s="37" t="str">
        <f t="shared" ref="CA3190:CA3233" si="1548">IF(BA3190&amp;BB3190&amp;BC3190&amp;BD3190&amp;BE3190&amp;BF3190&amp;BG3190&amp;BH3190&amp;BI3190&amp;BJ3190&amp;BK3190&amp;BL3190&amp;BM3190&amp;BN3190&amp;BO3190&amp;BP3190&amp;BQ3190&amp;BR3190&amp;BS3190&amp;BT3190&amp;BU3190&amp;BV3190&amp;BW3190&amp;BX3190&amp;BY3190&amp;BZ3190&lt;&gt;"","NEWIssue","NEWClean")</f>
        <v>NEWClean</v>
      </c>
      <c r="CB3190" s="65"/>
    </row>
    <row r="3191" spans="1:80" x14ac:dyDescent="0.25">
      <c r="A3191" s="43"/>
      <c r="B3191" s="44" t="s">
        <v>351</v>
      </c>
      <c r="C3191" s="16"/>
      <c r="D3191" s="15" t="s">
        <v>9</v>
      </c>
      <c r="E3191" s="43"/>
      <c r="F3191" s="32"/>
      <c r="G3191" s="32"/>
      <c r="H3191" s="32"/>
      <c r="I3191" s="43"/>
      <c r="J3191" s="17"/>
      <c r="K3191" s="43"/>
      <c r="L3191" s="17"/>
      <c r="M3191" s="43"/>
      <c r="N3191" s="17"/>
      <c r="O3191" s="46"/>
      <c r="P3191" s="17"/>
      <c r="Q3191" s="43"/>
      <c r="AN3191" s="63" t="s">
        <v>6422</v>
      </c>
      <c r="AZ3191" s="37" t="str">
        <f>IFERROR(IF(COUNTA(F3191,G3191,H3191)=3,DATE(H3191,MATCH(G3191,{"Jan";"Feb";"Mar";"Apr";"May";"Jun";"Jul";"Aug";"Sep";"Oct";"Nov";"Dec"},0),F3191),""),"")</f>
        <v/>
      </c>
      <c r="CA3191" s="37" t="str">
        <f t="shared" si="1548"/>
        <v>NEWClean</v>
      </c>
      <c r="CB3191" s="65"/>
    </row>
    <row r="3192" spans="1:80" x14ac:dyDescent="0.25">
      <c r="A3192" s="43"/>
      <c r="B3192" s="47" t="s">
        <v>352</v>
      </c>
      <c r="C3192" s="47" t="s">
        <v>353</v>
      </c>
      <c r="D3192" s="47" t="s">
        <v>354</v>
      </c>
      <c r="E3192" s="48"/>
      <c r="F3192" s="47" t="s">
        <v>355</v>
      </c>
      <c r="G3192" s="47" t="s">
        <v>356</v>
      </c>
      <c r="H3192" s="47" t="s">
        <v>357</v>
      </c>
      <c r="I3192" s="43"/>
      <c r="J3192" s="47" t="s">
        <v>10589</v>
      </c>
      <c r="K3192" s="48"/>
      <c r="L3192" s="47" t="s">
        <v>10590</v>
      </c>
      <c r="M3192" s="48"/>
      <c r="N3192" s="47" t="s">
        <v>10591</v>
      </c>
      <c r="O3192" s="46"/>
      <c r="P3192" s="47" t="s">
        <v>552</v>
      </c>
      <c r="Q3192" s="43"/>
      <c r="AN3192" s="63" t="s">
        <v>6423</v>
      </c>
      <c r="CA3192" s="37" t="str">
        <f t="shared" si="1548"/>
        <v>NEWClean</v>
      </c>
      <c r="CB3192" s="65"/>
    </row>
    <row r="3193" spans="1:80" x14ac:dyDescent="0.25">
      <c r="A3193" s="43"/>
      <c r="B3193" s="46"/>
      <c r="C3193" s="45" t="s">
        <v>350</v>
      </c>
      <c r="D3193" s="46"/>
      <c r="E3193" s="46"/>
      <c r="F3193" s="46"/>
      <c r="G3193" s="46"/>
      <c r="H3193" s="46"/>
      <c r="I3193" s="46"/>
      <c r="J3193" s="46"/>
      <c r="K3193" s="46"/>
      <c r="L3193" s="46"/>
      <c r="M3193" s="46"/>
      <c r="N3193" s="46"/>
      <c r="O3193" s="46"/>
      <c r="P3193" s="46"/>
      <c r="Q3193" s="43"/>
      <c r="AN3193" s="63" t="s">
        <v>6424</v>
      </c>
      <c r="AZ3193" s="37" t="str">
        <f>IFERROR(IF(COUNTA(H3193,I3193,J3193)=3,DATE(J3193,MATCH(I3193,{"Jan";"Feb";"Mar";"Apr";"May";"Jun";"Jul";"Aug";"Sep";"Oct";"Nov";"Dec"},0),H3193),""),"")</f>
        <v/>
      </c>
      <c r="CA3193" s="37" t="str">
        <f t="shared" si="1548"/>
        <v>NEWClean</v>
      </c>
      <c r="CB3193" s="65"/>
    </row>
    <row r="3194" spans="1:80" x14ac:dyDescent="0.25">
      <c r="A3194" s="43"/>
      <c r="B3194" s="46"/>
      <c r="C3194" s="44" t="s">
        <v>186</v>
      </c>
      <c r="D3194" s="44"/>
      <c r="E3194" s="46"/>
      <c r="F3194" s="101" t="str">
        <f ca="1">BA3194&amp;BB3194&amp;BC3194&amp;BD3194&amp;BE3194&amp;BF3194&amp;BG3194&amp;BH3194&amp;BI3194&amp;BJ3194&amp;BK3194&amp;BL3194</f>
        <v/>
      </c>
      <c r="G3194" s="102"/>
      <c r="H3194" s="102"/>
      <c r="I3194" s="102"/>
      <c r="J3194" s="102"/>
      <c r="K3194" s="102"/>
      <c r="L3194" s="102"/>
      <c r="M3194" s="102"/>
      <c r="N3194" s="102"/>
      <c r="O3194" s="102"/>
      <c r="P3194" s="102"/>
      <c r="Q3194" s="43"/>
      <c r="AN3194" s="63" t="s">
        <v>6425</v>
      </c>
      <c r="AX3194" s="37" t="e">
        <f>INDEX(AK$2:AK$21,MATCH(P3191,AJ$2:AJ$21,FALSE),1)</f>
        <v>#N/A</v>
      </c>
      <c r="AZ3194" s="37" t="str">
        <f>IFERROR(IF(COUNTA(H3194,I3194,J3194)=3,DATE(J3194,MATCH(I3194,{"Jan";"Feb";"Mar";"Apr";"May";"Jun";"Jul";"Aug";"Sep";"Oct";"Nov";"Dec"},0),H3194),""),"")</f>
        <v/>
      </c>
      <c r="BB3194" s="37" t="str">
        <f>IF(AND(C3191&lt;&gt;"",C3195&lt;&gt;""),"Select only a Size or Evaluation (not both).  ","")</f>
        <v/>
      </c>
      <c r="BC3194" s="37" t="str">
        <f>IF(AND(COUNTA(F3191,G3191,H3191)&gt;1,COUNTA(F3191,G3191,H3191)&lt;3),"Please enter a complete assessment date.  ",IF(COUNTA(F3191,G3191,H3191)=0,"",IF(COUNTIF(AN$2:AN$7306,F3191&amp;G3191&amp;H3191)&gt;0,"","Enter a valid assessment date.  ")))</f>
        <v/>
      </c>
      <c r="BD3194" s="37" t="str">
        <f>IF(AND(C3191="",C3195="",F3191&amp;G3191&amp;H3191&amp;J3191&amp;L3191&amp;N3191&amp;P3191&lt;&gt;""),"Information on this lesion exists, but no evaluation result is entered.  ","")</f>
        <v/>
      </c>
      <c r="BE3194" s="37" t="str">
        <f ca="1">IF(AND(C3191="",C3195=""),"",IF(AZ3191="","",IF(AZ3191&gt;NOW(),"Assessment date is in the future.  ","")))</f>
        <v/>
      </c>
      <c r="BF3194" s="37" t="str">
        <f>IF(AZ3191&lt;&gt;"",IF(AZ3191&lt;=AZ147,"Date of New lesion is not greater than the last assessment date from V0.  ",""),"")</f>
        <v/>
      </c>
      <c r="BG3194" s="37" t="str">
        <f>IF(AND(OR(C3191&lt;&gt;"",C3195&lt;&gt;""),F3191=""),"Assessment date is missing.  ","")</f>
        <v/>
      </c>
      <c r="BH3194" s="37" t="str">
        <f>IF(AX1394="","",IFERROR(IF(OR(AZ3191&lt;=INDEX(AZ$1:AZ$3193,MATCH("V"&amp;RIGHT(AX1394,LEN(AX1394)-1)-1&amp;"Max",AX$1:AX$3193,FALSE),1),AZ3191&gt;=INDEX(AZ$299:AZ$3193,MATCH("V"&amp;RIGHT(AX1394,LEN(AX1394)-1)+1&amp;"Min",AX$299:AX$3193,FALSE),1)),"Incorrect visit/assessment date: new lesion assessment date and associated visit (dropdown) overlaps with assessment dates of adjacent visits.  ",""),IF(AZ3191&lt;=INDEX(AZ$1:AZ$3193,MATCH("V"&amp;RIGHT(AX1394,LEN(AX1394)-1)-1&amp;"Max",AX$1:AX$3193,FALSE),1),"Incorrect visit/assessment date: new lesion assessment date and associated visit (dropdown) overlaps with assessment dates of adjacent visits.  ","")))</f>
        <v/>
      </c>
      <c r="BI3194" s="37" t="str">
        <f>IF(AND(OR(C3191&lt;&gt;"",C3195&lt;&gt;""),P3191=""),"Select a visit.  ","")</f>
        <v/>
      </c>
      <c r="BL3194" s="37" t="str">
        <f>IF(AND(C3191&lt;&gt;"",D3191=""),"Select a Unit.  ","")</f>
        <v/>
      </c>
      <c r="CA3194" s="37" t="str">
        <f t="shared" ca="1" si="1548"/>
        <v>NEWClean</v>
      </c>
      <c r="CB3194" s="65"/>
    </row>
    <row r="3195" spans="1:80" x14ac:dyDescent="0.25">
      <c r="A3195" s="43"/>
      <c r="B3195" s="46"/>
      <c r="C3195" s="74"/>
      <c r="D3195" s="75"/>
      <c r="E3195" s="46"/>
      <c r="F3195" s="102"/>
      <c r="G3195" s="102"/>
      <c r="H3195" s="102"/>
      <c r="I3195" s="102"/>
      <c r="J3195" s="102"/>
      <c r="K3195" s="102"/>
      <c r="L3195" s="102"/>
      <c r="M3195" s="102"/>
      <c r="N3195" s="102"/>
      <c r="O3195" s="102"/>
      <c r="P3195" s="102"/>
      <c r="Q3195" s="43"/>
      <c r="AN3195" s="63" t="s">
        <v>6426</v>
      </c>
      <c r="CA3195" s="37" t="str">
        <f t="shared" si="1548"/>
        <v>NEWClean</v>
      </c>
      <c r="CB3195" s="65"/>
    </row>
    <row r="3196" spans="1:80" x14ac:dyDescent="0.25">
      <c r="A3196" s="43"/>
      <c r="B3196" s="43"/>
      <c r="C3196" s="47" t="s">
        <v>546</v>
      </c>
      <c r="D3196" s="43"/>
      <c r="E3196" s="43"/>
      <c r="F3196" s="43"/>
      <c r="G3196" s="43"/>
      <c r="H3196" s="43"/>
      <c r="I3196" s="43"/>
      <c r="J3196" s="43"/>
      <c r="K3196" s="43"/>
      <c r="L3196" s="43"/>
      <c r="M3196" s="43"/>
      <c r="N3196" s="43"/>
      <c r="O3196" s="43"/>
      <c r="P3196" s="43"/>
      <c r="Q3196" s="43"/>
      <c r="AN3196" s="63" t="s">
        <v>6427</v>
      </c>
      <c r="CA3196" s="37" t="str">
        <f t="shared" si="1548"/>
        <v>NEWClean</v>
      </c>
      <c r="CB3196" s="65"/>
    </row>
    <row r="3197" spans="1:80" x14ac:dyDescent="0.25">
      <c r="A3197" s="43"/>
      <c r="B3197" s="43"/>
      <c r="C3197" s="43"/>
      <c r="D3197" s="43"/>
      <c r="E3197" s="43"/>
      <c r="F3197" s="43"/>
      <c r="G3197" s="43"/>
      <c r="H3197" s="43"/>
      <c r="I3197" s="43"/>
      <c r="J3197" s="43"/>
      <c r="K3197" s="43"/>
      <c r="L3197" s="43"/>
      <c r="M3197" s="43"/>
      <c r="N3197" s="43"/>
      <c r="O3197" s="43"/>
      <c r="P3197" s="43"/>
      <c r="Q3197" s="43"/>
      <c r="AN3197" s="63" t="s">
        <v>6428</v>
      </c>
      <c r="CA3197" s="37" t="str">
        <f t="shared" si="1548"/>
        <v>NEWClean</v>
      </c>
      <c r="CB3197" s="65"/>
    </row>
    <row r="3198" spans="1:80" x14ac:dyDescent="0.25">
      <c r="A3198" s="5"/>
      <c r="B3198" s="5"/>
      <c r="C3198" s="7"/>
      <c r="D3198" s="7"/>
      <c r="E3198" s="7"/>
      <c r="F3198" s="12"/>
      <c r="G3198" s="5"/>
      <c r="H3198" s="5"/>
      <c r="I3198" s="5"/>
      <c r="J3198" s="7"/>
      <c r="K3198" s="5"/>
      <c r="L3198" s="7"/>
      <c r="M3198" s="5"/>
      <c r="N3198" s="7"/>
      <c r="O3198" s="35"/>
      <c r="P3198" s="35"/>
      <c r="Q3198" s="5"/>
      <c r="AN3198" s="63" t="s">
        <v>6429</v>
      </c>
      <c r="CA3198" s="37" t="str">
        <f t="shared" si="1548"/>
        <v>NEWClean</v>
      </c>
      <c r="CB3198" s="65"/>
    </row>
    <row r="3199" spans="1:80" x14ac:dyDescent="0.25">
      <c r="A3199" s="5"/>
      <c r="B3199" s="5"/>
      <c r="C3199" s="7" t="s">
        <v>35</v>
      </c>
      <c r="D3199" s="7" t="s">
        <v>36</v>
      </c>
      <c r="E3199" s="7"/>
      <c r="F3199" s="7" t="s">
        <v>47</v>
      </c>
      <c r="G3199" s="7" t="s">
        <v>48</v>
      </c>
      <c r="H3199" s="7" t="s">
        <v>49</v>
      </c>
      <c r="I3199" s="5"/>
      <c r="J3199" s="7" t="s">
        <v>316</v>
      </c>
      <c r="K3199" s="5"/>
      <c r="L3199" s="7" t="s">
        <v>39</v>
      </c>
      <c r="M3199" s="5"/>
      <c r="N3199" s="7" t="s">
        <v>40</v>
      </c>
      <c r="O3199" s="35"/>
      <c r="P3199" s="7" t="s">
        <v>551</v>
      </c>
      <c r="Q3199" s="5"/>
      <c r="AN3199" s="63" t="s">
        <v>6430</v>
      </c>
      <c r="CA3199" s="37" t="str">
        <f t="shared" si="1548"/>
        <v>NEWClean</v>
      </c>
      <c r="CB3199" s="65"/>
    </row>
    <row r="3200" spans="1:80" x14ac:dyDescent="0.25">
      <c r="A3200" s="5"/>
      <c r="B3200" s="7" t="s">
        <v>518</v>
      </c>
      <c r="C3200" s="16"/>
      <c r="D3200" s="15" t="s">
        <v>9</v>
      </c>
      <c r="E3200" s="5"/>
      <c r="F3200" s="32"/>
      <c r="G3200" s="32"/>
      <c r="H3200" s="32"/>
      <c r="I3200" s="5"/>
      <c r="J3200" s="17"/>
      <c r="K3200" s="5"/>
      <c r="L3200" s="17"/>
      <c r="M3200" s="5"/>
      <c r="N3200" s="17"/>
      <c r="O3200" s="35"/>
      <c r="P3200" s="17"/>
      <c r="Q3200" s="5"/>
      <c r="AN3200" s="63" t="s">
        <v>6431</v>
      </c>
      <c r="AZ3200" s="37" t="str">
        <f>IFERROR(IF(COUNTA(F3200,G3200,H3200)=3,DATE(H3200,MATCH(G3200,{"Jan";"Feb";"Mar";"Apr";"May";"Jun";"Jul";"Aug";"Sep";"Oct";"Nov";"Dec"},0),F3200),""),"")</f>
        <v/>
      </c>
      <c r="CA3200" s="37" t="str">
        <f t="shared" si="1548"/>
        <v>NEWClean</v>
      </c>
      <c r="CB3200" s="65"/>
    </row>
    <row r="3201" spans="1:80" x14ac:dyDescent="0.25">
      <c r="A3201" s="5"/>
      <c r="B3201" s="8" t="s">
        <v>519</v>
      </c>
      <c r="C3201" s="8" t="s">
        <v>520</v>
      </c>
      <c r="D3201" s="8" t="s">
        <v>521</v>
      </c>
      <c r="E3201" s="9"/>
      <c r="F3201" s="8" t="s">
        <v>522</v>
      </c>
      <c r="G3201" s="8" t="s">
        <v>523</v>
      </c>
      <c r="H3201" s="8" t="s">
        <v>524</v>
      </c>
      <c r="I3201" s="5"/>
      <c r="J3201" s="8" t="s">
        <v>10592</v>
      </c>
      <c r="K3201" s="9"/>
      <c r="L3201" s="8" t="s">
        <v>10593</v>
      </c>
      <c r="M3201" s="9"/>
      <c r="N3201" s="8" t="s">
        <v>10594</v>
      </c>
      <c r="O3201" s="35"/>
      <c r="P3201" s="8" t="s">
        <v>556</v>
      </c>
      <c r="Q3201" s="5"/>
      <c r="AN3201" s="63" t="s">
        <v>6432</v>
      </c>
      <c r="CA3201" s="37" t="str">
        <f t="shared" si="1548"/>
        <v>NEWClean</v>
      </c>
      <c r="CB3201" s="65"/>
    </row>
    <row r="3202" spans="1:80" x14ac:dyDescent="0.25">
      <c r="A3202" s="5"/>
      <c r="B3202" s="35"/>
      <c r="C3202" s="12" t="s">
        <v>350</v>
      </c>
      <c r="D3202" s="35"/>
      <c r="E3202" s="35"/>
      <c r="F3202" s="35"/>
      <c r="G3202" s="35"/>
      <c r="H3202" s="35"/>
      <c r="I3202" s="35"/>
      <c r="J3202" s="35"/>
      <c r="K3202" s="35"/>
      <c r="L3202" s="35"/>
      <c r="M3202" s="35"/>
      <c r="N3202" s="35"/>
      <c r="O3202" s="35"/>
      <c r="P3202" s="35"/>
      <c r="Q3202" s="5"/>
      <c r="AN3202" s="63" t="s">
        <v>6433</v>
      </c>
      <c r="AZ3202" s="37" t="str">
        <f>IFERROR(IF(COUNTA(H3202,I3202,J3202)=3,DATE(J3202,MATCH(I3202,{"Jan";"Feb";"Mar";"Apr";"May";"Jun";"Jul";"Aug";"Sep";"Oct";"Nov";"Dec"},0),H3202),""),"")</f>
        <v/>
      </c>
      <c r="CA3202" s="37" t="str">
        <f t="shared" si="1548"/>
        <v>NEWClean</v>
      </c>
      <c r="CB3202" s="65"/>
    </row>
    <row r="3203" spans="1:80" x14ac:dyDescent="0.25">
      <c r="A3203" s="5"/>
      <c r="B3203" s="35"/>
      <c r="C3203" s="7" t="s">
        <v>186</v>
      </c>
      <c r="D3203" s="7"/>
      <c r="E3203" s="35"/>
      <c r="F3203" s="76" t="str">
        <f ca="1">BA3203&amp;BB3203&amp;BC3203&amp;BD3203&amp;BE3203&amp;BF3203&amp;BG3203&amp;BH3203&amp;BI3203&amp;BJ3203&amp;BK3203&amp;BL3203</f>
        <v/>
      </c>
      <c r="G3203" s="77"/>
      <c r="H3203" s="77"/>
      <c r="I3203" s="77"/>
      <c r="J3203" s="77"/>
      <c r="K3203" s="77"/>
      <c r="L3203" s="77"/>
      <c r="M3203" s="77"/>
      <c r="N3203" s="77"/>
      <c r="O3203" s="77"/>
      <c r="P3203" s="77"/>
      <c r="Q3203" s="5"/>
      <c r="AN3203" s="63" t="s">
        <v>6434</v>
      </c>
      <c r="AX3203" s="37" t="e">
        <f>INDEX(AK$2:AK$21,MATCH(P3200,AJ$2:AJ$21,FALSE),1)</f>
        <v>#N/A</v>
      </c>
      <c r="AZ3203" s="37" t="str">
        <f>IFERROR(IF(COUNTA(H3203,I3203,J3203)=3,DATE(J3203,MATCH(I3203,{"Jan";"Feb";"Mar";"Apr";"May";"Jun";"Jul";"Aug";"Sep";"Oct";"Nov";"Dec"},0),H3203),""),"")</f>
        <v/>
      </c>
      <c r="BB3203" s="37" t="str">
        <f>IF(AND(C3200&lt;&gt;"",C3204&lt;&gt;""),"Select only a Size or Evaluation (not both).  ","")</f>
        <v/>
      </c>
      <c r="BC3203" s="37" t="str">
        <f>IF(AND(COUNTA(F3200,G3200,H3200)&gt;1,COUNTA(F3200,G3200,H3200)&lt;3),"Please enter a complete assessment date.  ",IF(COUNTA(F3200,G3200,H3200)=0,"",IF(COUNTIF(AN$2:AN$7306,F3200&amp;G3200&amp;H3200)&gt;0,"","Enter a valid assessment date.  ")))</f>
        <v/>
      </c>
      <c r="BD3203" s="37" t="str">
        <f>IF(AND(C3200="",C3204="",F3200&amp;G3200&amp;H3200&amp;J3200&amp;L3200&amp;N3200&amp;P3200&lt;&gt;""),"Information on this lesion exists, but no evaluation result is entered.  ","")</f>
        <v/>
      </c>
      <c r="BE3203" s="37" t="str">
        <f ca="1">IF(AND(C3200="",C3204=""),"",IF(AZ3200="","",IF(AZ3200&gt;NOW(),"Assessment date is in the future.  ","")))</f>
        <v/>
      </c>
      <c r="BF3203" s="37" t="str">
        <f>IF(AZ3200&lt;&gt;"",IF(AZ3200&lt;=AZ156,"Date of New lesion is not greater than the last assessment date from V0.  ",""),"")</f>
        <v/>
      </c>
      <c r="BG3203" s="37" t="str">
        <f>IF(AND(OR(C3200&lt;&gt;"",C3204&lt;&gt;""),F3200=""),"Assessment date is missing.  ","")</f>
        <v/>
      </c>
      <c r="BH3203" s="37" t="str">
        <f>IF(AX1403="","",IFERROR(IF(OR(AZ3200&lt;=INDEX(AZ$1:AZ$3193,MATCH("V"&amp;RIGHT(AX1403,LEN(AX1403)-1)-1&amp;"Max",AX$1:AX$3193,FALSE),1),AZ3200&gt;=INDEX(AZ$299:AZ$3193,MATCH("V"&amp;RIGHT(AX1403,LEN(AX1403)-1)+1&amp;"Min",AX$299:AX$3193,FALSE),1)),"Incorrect visit/assessment date: new lesion assessment date and associated visit (dropdown) overlaps with assessment dates of adjacent visits.  ",""),IF(AZ3200&lt;=INDEX(AZ$1:AZ$3193,MATCH("V"&amp;RIGHT(AX1403,LEN(AX1403)-1)-1&amp;"Max",AX$1:AX$3193,FALSE),1),"Incorrect visit/assessment date: new lesion assessment date and associated visit (dropdown) overlaps with assessment dates of adjacent visits.  ","")))</f>
        <v/>
      </c>
      <c r="BI3203" s="37" t="str">
        <f>IF(AND(OR(C3200&lt;&gt;"",C3204&lt;&gt;""),P3200=""),"Select a visit.  ","")</f>
        <v/>
      </c>
      <c r="BL3203" s="37" t="str">
        <f>IF(AND(C3200&lt;&gt;"",D3200=""),"Select a Unit.  ","")</f>
        <v/>
      </c>
      <c r="CA3203" s="37" t="str">
        <f t="shared" ca="1" si="1548"/>
        <v>NEWClean</v>
      </c>
      <c r="CB3203" s="65"/>
    </row>
    <row r="3204" spans="1:80" x14ac:dyDescent="0.25">
      <c r="A3204" s="5"/>
      <c r="B3204" s="35"/>
      <c r="C3204" s="74"/>
      <c r="D3204" s="75"/>
      <c r="E3204" s="35"/>
      <c r="F3204" s="77"/>
      <c r="G3204" s="77"/>
      <c r="H3204" s="77"/>
      <c r="I3204" s="77"/>
      <c r="J3204" s="77"/>
      <c r="K3204" s="77"/>
      <c r="L3204" s="77"/>
      <c r="M3204" s="77"/>
      <c r="N3204" s="77"/>
      <c r="O3204" s="77"/>
      <c r="P3204" s="77"/>
      <c r="Q3204" s="5"/>
      <c r="AN3204" s="63" t="s">
        <v>6435</v>
      </c>
      <c r="CA3204" s="37" t="str">
        <f t="shared" si="1548"/>
        <v>NEWClean</v>
      </c>
      <c r="CB3204" s="65"/>
    </row>
    <row r="3205" spans="1:80" x14ac:dyDescent="0.25">
      <c r="A3205" s="5"/>
      <c r="B3205" s="5"/>
      <c r="C3205" s="8" t="s">
        <v>547</v>
      </c>
      <c r="D3205" s="5"/>
      <c r="E3205" s="5"/>
      <c r="F3205" s="5"/>
      <c r="G3205" s="5"/>
      <c r="H3205" s="5"/>
      <c r="I3205" s="5"/>
      <c r="J3205" s="5"/>
      <c r="K3205" s="5"/>
      <c r="L3205" s="5"/>
      <c r="M3205" s="5"/>
      <c r="N3205" s="5"/>
      <c r="O3205" s="5"/>
      <c r="P3205" s="5"/>
      <c r="Q3205" s="5"/>
      <c r="AN3205" s="63" t="s">
        <v>6436</v>
      </c>
      <c r="CA3205" s="37" t="str">
        <f t="shared" si="1548"/>
        <v>NEWClean</v>
      </c>
      <c r="CB3205" s="65"/>
    </row>
    <row r="3206" spans="1:80" x14ac:dyDescent="0.25">
      <c r="A3206" s="5"/>
      <c r="B3206" s="5"/>
      <c r="C3206" s="5"/>
      <c r="D3206" s="5"/>
      <c r="E3206" s="5"/>
      <c r="F3206" s="5"/>
      <c r="G3206" s="5"/>
      <c r="H3206" s="5"/>
      <c r="I3206" s="5"/>
      <c r="J3206" s="5"/>
      <c r="K3206" s="5"/>
      <c r="L3206" s="5"/>
      <c r="M3206" s="5"/>
      <c r="N3206" s="5"/>
      <c r="O3206" s="5"/>
      <c r="P3206" s="5"/>
      <c r="Q3206" s="5"/>
      <c r="AN3206" s="63" t="s">
        <v>6437</v>
      </c>
      <c r="CA3206" s="37" t="str">
        <f t="shared" si="1548"/>
        <v>NEWClean</v>
      </c>
      <c r="CB3206" s="65"/>
    </row>
    <row r="3207" spans="1:80" x14ac:dyDescent="0.25">
      <c r="A3207" s="43"/>
      <c r="B3207" s="43"/>
      <c r="C3207" s="44"/>
      <c r="D3207" s="44"/>
      <c r="E3207" s="44"/>
      <c r="F3207" s="45"/>
      <c r="G3207" s="43"/>
      <c r="H3207" s="43"/>
      <c r="I3207" s="43"/>
      <c r="J3207" s="44"/>
      <c r="K3207" s="43"/>
      <c r="L3207" s="44"/>
      <c r="M3207" s="43"/>
      <c r="N3207" s="44"/>
      <c r="O3207" s="46"/>
      <c r="P3207" s="46"/>
      <c r="Q3207" s="43"/>
      <c r="AN3207" s="63" t="s">
        <v>6438</v>
      </c>
      <c r="CA3207" s="37" t="str">
        <f t="shared" si="1548"/>
        <v>NEWClean</v>
      </c>
      <c r="CB3207" s="65"/>
    </row>
    <row r="3208" spans="1:80" x14ac:dyDescent="0.25">
      <c r="A3208" s="43"/>
      <c r="B3208" s="43"/>
      <c r="C3208" s="44" t="s">
        <v>35</v>
      </c>
      <c r="D3208" s="44" t="s">
        <v>36</v>
      </c>
      <c r="E3208" s="44"/>
      <c r="F3208" s="44" t="s">
        <v>47</v>
      </c>
      <c r="G3208" s="44" t="s">
        <v>48</v>
      </c>
      <c r="H3208" s="44" t="s">
        <v>49</v>
      </c>
      <c r="I3208" s="43"/>
      <c r="J3208" s="44" t="s">
        <v>316</v>
      </c>
      <c r="K3208" s="43"/>
      <c r="L3208" s="44" t="s">
        <v>39</v>
      </c>
      <c r="M3208" s="43"/>
      <c r="N3208" s="44" t="s">
        <v>40</v>
      </c>
      <c r="O3208" s="46"/>
      <c r="P3208" s="44" t="s">
        <v>551</v>
      </c>
      <c r="Q3208" s="43"/>
      <c r="AN3208" s="63" t="s">
        <v>6439</v>
      </c>
      <c r="CA3208" s="37" t="str">
        <f t="shared" si="1548"/>
        <v>NEWClean</v>
      </c>
      <c r="CB3208" s="65"/>
    </row>
    <row r="3209" spans="1:80" x14ac:dyDescent="0.25">
      <c r="A3209" s="43"/>
      <c r="B3209" s="44" t="s">
        <v>525</v>
      </c>
      <c r="C3209" s="16"/>
      <c r="D3209" s="15" t="s">
        <v>9</v>
      </c>
      <c r="E3209" s="43"/>
      <c r="F3209" s="32"/>
      <c r="G3209" s="32"/>
      <c r="H3209" s="32"/>
      <c r="I3209" s="43"/>
      <c r="J3209" s="17"/>
      <c r="K3209" s="43"/>
      <c r="L3209" s="17"/>
      <c r="M3209" s="43"/>
      <c r="N3209" s="17"/>
      <c r="O3209" s="46"/>
      <c r="P3209" s="17"/>
      <c r="Q3209" s="43"/>
      <c r="AN3209" s="63" t="s">
        <v>6440</v>
      </c>
      <c r="AZ3209" s="37" t="str">
        <f>IFERROR(IF(COUNTA(F3209,G3209,H3209)=3,DATE(H3209,MATCH(G3209,{"Jan";"Feb";"Mar";"Apr";"May";"Jun";"Jul";"Aug";"Sep";"Oct";"Nov";"Dec"},0),F3209),""),"")</f>
        <v/>
      </c>
      <c r="CA3209" s="37" t="str">
        <f t="shared" si="1548"/>
        <v>NEWClean</v>
      </c>
      <c r="CB3209" s="65"/>
    </row>
    <row r="3210" spans="1:80" x14ac:dyDescent="0.25">
      <c r="A3210" s="43"/>
      <c r="B3210" s="47" t="s">
        <v>526</v>
      </c>
      <c r="C3210" s="47" t="s">
        <v>548</v>
      </c>
      <c r="D3210" s="47" t="s">
        <v>528</v>
      </c>
      <c r="E3210" s="48"/>
      <c r="F3210" s="47" t="s">
        <v>529</v>
      </c>
      <c r="G3210" s="47" t="s">
        <v>530</v>
      </c>
      <c r="H3210" s="47" t="s">
        <v>531</v>
      </c>
      <c r="I3210" s="43"/>
      <c r="J3210" s="47" t="s">
        <v>10595</v>
      </c>
      <c r="K3210" s="48"/>
      <c r="L3210" s="47" t="s">
        <v>10596</v>
      </c>
      <c r="M3210" s="48"/>
      <c r="N3210" s="47" t="s">
        <v>10597</v>
      </c>
      <c r="O3210" s="46"/>
      <c r="P3210" s="47" t="s">
        <v>557</v>
      </c>
      <c r="Q3210" s="43"/>
      <c r="AN3210" s="63" t="s">
        <v>6441</v>
      </c>
      <c r="CA3210" s="37" t="str">
        <f t="shared" si="1548"/>
        <v>NEWClean</v>
      </c>
      <c r="CB3210" s="65"/>
    </row>
    <row r="3211" spans="1:80" x14ac:dyDescent="0.25">
      <c r="A3211" s="43"/>
      <c r="B3211" s="46"/>
      <c r="C3211" s="45" t="s">
        <v>350</v>
      </c>
      <c r="D3211" s="46"/>
      <c r="E3211" s="46"/>
      <c r="F3211" s="46"/>
      <c r="G3211" s="46"/>
      <c r="H3211" s="46"/>
      <c r="I3211" s="46"/>
      <c r="J3211" s="46"/>
      <c r="K3211" s="46"/>
      <c r="L3211" s="46"/>
      <c r="M3211" s="46"/>
      <c r="N3211" s="46"/>
      <c r="O3211" s="46"/>
      <c r="P3211" s="46"/>
      <c r="Q3211" s="43"/>
      <c r="AN3211" s="63" t="s">
        <v>6442</v>
      </c>
      <c r="AZ3211" s="37" t="str">
        <f>IFERROR(IF(COUNTA(H3211,I3211,J3211)=3,DATE(J3211,MATCH(I3211,{"Jan";"Feb";"Mar";"Apr";"May";"Jun";"Jul";"Aug";"Sep";"Oct";"Nov";"Dec"},0),H3211),""),"")</f>
        <v/>
      </c>
      <c r="CA3211" s="37" t="str">
        <f t="shared" si="1548"/>
        <v>NEWClean</v>
      </c>
      <c r="CB3211" s="65"/>
    </row>
    <row r="3212" spans="1:80" x14ac:dyDescent="0.25">
      <c r="A3212" s="43"/>
      <c r="B3212" s="46"/>
      <c r="C3212" s="44" t="s">
        <v>186</v>
      </c>
      <c r="D3212" s="44"/>
      <c r="E3212" s="46"/>
      <c r="F3212" s="101" t="str">
        <f ca="1">BA3212&amp;BB3212&amp;BC3212&amp;BD3212&amp;BE3212&amp;BF3212&amp;BG3212&amp;BH3212&amp;BI3212&amp;BJ3212&amp;BK3212&amp;BL3212</f>
        <v/>
      </c>
      <c r="G3212" s="102"/>
      <c r="H3212" s="102"/>
      <c r="I3212" s="102"/>
      <c r="J3212" s="102"/>
      <c r="K3212" s="102"/>
      <c r="L3212" s="102"/>
      <c r="M3212" s="102"/>
      <c r="N3212" s="102"/>
      <c r="O3212" s="102"/>
      <c r="P3212" s="102"/>
      <c r="Q3212" s="43"/>
      <c r="AN3212" s="63" t="s">
        <v>6443</v>
      </c>
      <c r="AX3212" s="37" t="e">
        <f>INDEX(AK$2:AK$21,MATCH(P3209,AJ$2:AJ$21,FALSE),1)</f>
        <v>#N/A</v>
      </c>
      <c r="AZ3212" s="37" t="str">
        <f>IFERROR(IF(COUNTA(H3212,I3212,J3212)=3,DATE(J3212,MATCH(I3212,{"Jan";"Feb";"Mar";"Apr";"May";"Jun";"Jul";"Aug";"Sep";"Oct";"Nov";"Dec"},0),H3212),""),"")</f>
        <v/>
      </c>
      <c r="BB3212" s="37" t="str">
        <f>IF(AND(C3209&lt;&gt;"",C3213&lt;&gt;""),"Select only a Size or Evaluation (not both).  ","")</f>
        <v/>
      </c>
      <c r="BC3212" s="37" t="str">
        <f>IF(AND(COUNTA(F3209,G3209,H3209)&gt;1,COUNTA(F3209,G3209,H3209)&lt;3),"Please enter a complete assessment date.  ",IF(COUNTA(F3209,G3209,H3209)=0,"",IF(COUNTIF(AN$2:AN$7306,F3209&amp;G3209&amp;H3209)&gt;0,"","Enter a valid assessment date.  ")))</f>
        <v/>
      </c>
      <c r="BD3212" s="37" t="str">
        <f>IF(AND(C3209="",C3213="",F3209&amp;G3209&amp;H3209&amp;J3209&amp;L3209&amp;N3209&amp;P3209&lt;&gt;""),"Information on this lesion exists, but no evaluation result is entered.  ","")</f>
        <v/>
      </c>
      <c r="BE3212" s="37" t="str">
        <f ca="1">IF(AND(C3209="",C3213=""),"",IF(AZ3209="","",IF(AZ3209&gt;NOW(),"Assessment date is in the future.  ","")))</f>
        <v/>
      </c>
      <c r="BF3212" s="37" t="str">
        <f>IF(AZ3209&lt;&gt;"",IF(AZ3209&lt;=AZ165,"Date of New lesion is not greater than the last assessment date from V0.  ",""),"")</f>
        <v/>
      </c>
      <c r="BG3212" s="37" t="str">
        <f>IF(AND(OR(C3209&lt;&gt;"",C3213&lt;&gt;""),F3209=""),"Assessment date is missing.  ","")</f>
        <v/>
      </c>
      <c r="BH3212" s="37" t="str">
        <f>IF(AX1412="","",IFERROR(IF(OR(AZ3209&lt;=INDEX(AZ$1:AZ$3193,MATCH("V"&amp;RIGHT(AX1412,LEN(AX1412)-1)-1&amp;"Max",AX$1:AX$3193,FALSE),1),AZ3209&gt;=INDEX(AZ$299:AZ$3193,MATCH("V"&amp;RIGHT(AX1412,LEN(AX1412)-1)+1&amp;"Min",AX$299:AX$3193,FALSE),1)),"Incorrect visit/assessment date: new lesion assessment date and associated visit (dropdown) overlaps with assessment dates of adjacent visits.  ",""),IF(AZ3209&lt;=INDEX(AZ$1:AZ$3193,MATCH("V"&amp;RIGHT(AX1412,LEN(AX1412)-1)-1&amp;"Max",AX$1:AX$3193,FALSE),1),"Incorrect visit/assessment date: new lesion assessment date and associated visit (dropdown) overlaps with assessment dates of adjacent visits.  ","")))</f>
        <v/>
      </c>
      <c r="BL3212" s="37" t="str">
        <f>IF(AND(C3209&lt;&gt;"",D3209=""),"Select a Unit.  ","")</f>
        <v/>
      </c>
      <c r="CA3212" s="37" t="str">
        <f t="shared" ca="1" si="1548"/>
        <v>NEWClean</v>
      </c>
      <c r="CB3212" s="65"/>
    </row>
    <row r="3213" spans="1:80" x14ac:dyDescent="0.25">
      <c r="A3213" s="43"/>
      <c r="B3213" s="46"/>
      <c r="C3213" s="74"/>
      <c r="D3213" s="75"/>
      <c r="E3213" s="46"/>
      <c r="F3213" s="102"/>
      <c r="G3213" s="102"/>
      <c r="H3213" s="102"/>
      <c r="I3213" s="102"/>
      <c r="J3213" s="102"/>
      <c r="K3213" s="102"/>
      <c r="L3213" s="102"/>
      <c r="M3213" s="102"/>
      <c r="N3213" s="102"/>
      <c r="O3213" s="102"/>
      <c r="P3213" s="102"/>
      <c r="Q3213" s="43"/>
      <c r="AN3213" s="63" t="s">
        <v>6444</v>
      </c>
      <c r="CA3213" s="37" t="str">
        <f t="shared" si="1548"/>
        <v>NEWClean</v>
      </c>
      <c r="CB3213" s="65"/>
    </row>
    <row r="3214" spans="1:80" x14ac:dyDescent="0.25">
      <c r="A3214" s="43"/>
      <c r="B3214" s="43"/>
      <c r="C3214" s="47" t="s">
        <v>527</v>
      </c>
      <c r="D3214" s="43"/>
      <c r="E3214" s="43"/>
      <c r="F3214" s="43"/>
      <c r="G3214" s="43"/>
      <c r="H3214" s="43"/>
      <c r="I3214" s="43"/>
      <c r="J3214" s="43"/>
      <c r="K3214" s="43"/>
      <c r="L3214" s="43"/>
      <c r="M3214" s="43"/>
      <c r="N3214" s="43"/>
      <c r="O3214" s="43"/>
      <c r="P3214" s="43"/>
      <c r="Q3214" s="43"/>
      <c r="AN3214" s="63" t="s">
        <v>6445</v>
      </c>
      <c r="CA3214" s="37" t="str">
        <f t="shared" si="1548"/>
        <v>NEWClean</v>
      </c>
      <c r="CB3214" s="65"/>
    </row>
    <row r="3215" spans="1:80" x14ac:dyDescent="0.25">
      <c r="A3215" s="43"/>
      <c r="B3215" s="43"/>
      <c r="C3215" s="43"/>
      <c r="D3215" s="43"/>
      <c r="E3215" s="43"/>
      <c r="F3215" s="43"/>
      <c r="G3215" s="43"/>
      <c r="H3215" s="43"/>
      <c r="I3215" s="43"/>
      <c r="J3215" s="43"/>
      <c r="K3215" s="43"/>
      <c r="L3215" s="43"/>
      <c r="M3215" s="43"/>
      <c r="N3215" s="43"/>
      <c r="O3215" s="43"/>
      <c r="P3215" s="43"/>
      <c r="Q3215" s="43"/>
      <c r="AN3215" s="63" t="s">
        <v>6446</v>
      </c>
      <c r="CA3215" s="37" t="str">
        <f t="shared" si="1548"/>
        <v>NEWClean</v>
      </c>
      <c r="CB3215" s="65"/>
    </row>
    <row r="3216" spans="1:80" x14ac:dyDescent="0.25">
      <c r="A3216" s="5"/>
      <c r="B3216" s="5"/>
      <c r="C3216" s="7"/>
      <c r="D3216" s="7"/>
      <c r="E3216" s="7"/>
      <c r="F3216" s="12"/>
      <c r="G3216" s="5"/>
      <c r="H3216" s="5"/>
      <c r="I3216" s="5"/>
      <c r="J3216" s="7"/>
      <c r="K3216" s="5"/>
      <c r="L3216" s="7"/>
      <c r="M3216" s="5"/>
      <c r="N3216" s="7"/>
      <c r="O3216" s="35"/>
      <c r="P3216" s="35"/>
      <c r="Q3216" s="5"/>
      <c r="AN3216" s="63" t="s">
        <v>6447</v>
      </c>
      <c r="CA3216" s="37" t="str">
        <f t="shared" si="1548"/>
        <v>NEWClean</v>
      </c>
      <c r="CB3216" s="65"/>
    </row>
    <row r="3217" spans="1:80" x14ac:dyDescent="0.25">
      <c r="A3217" s="5"/>
      <c r="B3217" s="5"/>
      <c r="C3217" s="7" t="s">
        <v>35</v>
      </c>
      <c r="D3217" s="7" t="s">
        <v>36</v>
      </c>
      <c r="E3217" s="7"/>
      <c r="F3217" s="7" t="s">
        <v>47</v>
      </c>
      <c r="G3217" s="7" t="s">
        <v>48</v>
      </c>
      <c r="H3217" s="7" t="s">
        <v>49</v>
      </c>
      <c r="I3217" s="5"/>
      <c r="J3217" s="7" t="s">
        <v>316</v>
      </c>
      <c r="K3217" s="5"/>
      <c r="L3217" s="7" t="s">
        <v>39</v>
      </c>
      <c r="M3217" s="5"/>
      <c r="N3217" s="7" t="s">
        <v>40</v>
      </c>
      <c r="O3217" s="35"/>
      <c r="P3217" s="7" t="s">
        <v>551</v>
      </c>
      <c r="Q3217" s="5"/>
      <c r="AN3217" s="63" t="s">
        <v>6448</v>
      </c>
      <c r="CA3217" s="37" t="str">
        <f t="shared" si="1548"/>
        <v>NEWClean</v>
      </c>
      <c r="CB3217" s="65"/>
    </row>
    <row r="3218" spans="1:80" x14ac:dyDescent="0.25">
      <c r="A3218" s="5"/>
      <c r="B3218" s="7" t="s">
        <v>532</v>
      </c>
      <c r="C3218" s="16"/>
      <c r="D3218" s="15" t="s">
        <v>9</v>
      </c>
      <c r="E3218" s="5"/>
      <c r="F3218" s="32"/>
      <c r="G3218" s="32"/>
      <c r="H3218" s="32"/>
      <c r="I3218" s="5"/>
      <c r="J3218" s="17"/>
      <c r="K3218" s="5"/>
      <c r="L3218" s="17"/>
      <c r="M3218" s="5"/>
      <c r="N3218" s="17"/>
      <c r="O3218" s="35"/>
      <c r="P3218" s="17"/>
      <c r="Q3218" s="5"/>
      <c r="AN3218" s="63" t="s">
        <v>6449</v>
      </c>
      <c r="AZ3218" s="37" t="str">
        <f>IFERROR(IF(COUNTA(F3218,G3218,H3218)=3,DATE(H3218,MATCH(G3218,{"Jan";"Feb";"Mar";"Apr";"May";"Jun";"Jul";"Aug";"Sep";"Oct";"Nov";"Dec"},0),F3218),""),"")</f>
        <v/>
      </c>
      <c r="CA3218" s="37" t="str">
        <f t="shared" si="1548"/>
        <v>NEWClean</v>
      </c>
      <c r="CB3218" s="65"/>
    </row>
    <row r="3219" spans="1:80" x14ac:dyDescent="0.25">
      <c r="A3219" s="5"/>
      <c r="B3219" s="8" t="s">
        <v>533</v>
      </c>
      <c r="C3219" s="8" t="s">
        <v>534</v>
      </c>
      <c r="D3219" s="8" t="s">
        <v>535</v>
      </c>
      <c r="E3219" s="9"/>
      <c r="F3219" s="8" t="s">
        <v>536</v>
      </c>
      <c r="G3219" s="8" t="s">
        <v>537</v>
      </c>
      <c r="H3219" s="8" t="s">
        <v>538</v>
      </c>
      <c r="I3219" s="5"/>
      <c r="J3219" s="8" t="s">
        <v>10598</v>
      </c>
      <c r="K3219" s="9"/>
      <c r="L3219" s="8" t="s">
        <v>10599</v>
      </c>
      <c r="M3219" s="9"/>
      <c r="N3219" s="8" t="s">
        <v>10600</v>
      </c>
      <c r="O3219" s="35"/>
      <c r="P3219" s="8" t="s">
        <v>558</v>
      </c>
      <c r="Q3219" s="5"/>
      <c r="AN3219" s="63" t="s">
        <v>6450</v>
      </c>
      <c r="CA3219" s="37" t="str">
        <f t="shared" si="1548"/>
        <v>NEWClean</v>
      </c>
      <c r="CB3219" s="65"/>
    </row>
    <row r="3220" spans="1:80" x14ac:dyDescent="0.25">
      <c r="A3220" s="5"/>
      <c r="B3220" s="35"/>
      <c r="C3220" s="12" t="s">
        <v>350</v>
      </c>
      <c r="D3220" s="35"/>
      <c r="E3220" s="35"/>
      <c r="F3220" s="35"/>
      <c r="G3220" s="35"/>
      <c r="H3220" s="35"/>
      <c r="I3220" s="35"/>
      <c r="J3220" s="35"/>
      <c r="K3220" s="35"/>
      <c r="L3220" s="35"/>
      <c r="M3220" s="35"/>
      <c r="N3220" s="35"/>
      <c r="O3220" s="35"/>
      <c r="P3220" s="35"/>
      <c r="Q3220" s="5"/>
      <c r="AN3220" s="63" t="s">
        <v>6451</v>
      </c>
      <c r="AZ3220" s="37" t="str">
        <f>IFERROR(IF(COUNTA(H3220,I3220,J3220)=3,DATE(J3220,MATCH(I3220,{"Jan";"Feb";"Mar";"Apr";"May";"Jun";"Jul";"Aug";"Sep";"Oct";"Nov";"Dec"},0),H3220),""),"")</f>
        <v/>
      </c>
      <c r="CA3220" s="37" t="str">
        <f t="shared" si="1548"/>
        <v>NEWClean</v>
      </c>
      <c r="CB3220" s="65"/>
    </row>
    <row r="3221" spans="1:80" x14ac:dyDescent="0.25">
      <c r="A3221" s="5"/>
      <c r="B3221" s="35"/>
      <c r="C3221" s="7" t="s">
        <v>186</v>
      </c>
      <c r="D3221" s="7"/>
      <c r="E3221" s="35"/>
      <c r="F3221" s="76" t="str">
        <f ca="1">BA3221&amp;BB3221&amp;BC3221&amp;BD3221&amp;BE3221&amp;BF3221&amp;BG3221&amp;BH3221&amp;BI3221&amp;BJ3221&amp;BK3221&amp;BL3221</f>
        <v/>
      </c>
      <c r="G3221" s="77"/>
      <c r="H3221" s="77"/>
      <c r="I3221" s="77"/>
      <c r="J3221" s="77"/>
      <c r="K3221" s="77"/>
      <c r="L3221" s="77"/>
      <c r="M3221" s="77"/>
      <c r="N3221" s="77"/>
      <c r="O3221" s="77"/>
      <c r="P3221" s="77"/>
      <c r="Q3221" s="5"/>
      <c r="AN3221" s="63" t="s">
        <v>6452</v>
      </c>
      <c r="AX3221" s="37" t="e">
        <f>INDEX(AK$2:AK$21,MATCH(P3218,AJ$2:AJ$21,FALSE),1)</f>
        <v>#N/A</v>
      </c>
      <c r="AZ3221" s="37" t="str">
        <f>IFERROR(IF(COUNTA(H3221,I3221,J3221)=3,DATE(J3221,MATCH(I3221,{"Jan";"Feb";"Mar";"Apr";"May";"Jun";"Jul";"Aug";"Sep";"Oct";"Nov";"Dec"},0),H3221),""),"")</f>
        <v/>
      </c>
      <c r="BB3221" s="37" t="str">
        <f>IF(AND(C3218&lt;&gt;"",C3222&lt;&gt;""),"Select only a Size or Evaluation (not both).  ","")</f>
        <v/>
      </c>
      <c r="BC3221" s="37" t="str">
        <f>IF(AND(COUNTA(F3218,G3218,H3218)&gt;1,COUNTA(F3218,G3218,H3218)&lt;3),"Please enter a complete assessment date.  ",IF(COUNTA(F3218,G3218,H3218)=0,"",IF(COUNTIF(AN$2:AN$7306,F3218&amp;G3218&amp;H3218)&gt;0,"","Enter a valid assessment date.  ")))</f>
        <v/>
      </c>
      <c r="BD3221" s="37" t="str">
        <f>IF(AND(C3218="",C3222="",F3218&amp;G3218&amp;H3218&amp;J3218&amp;L3218&amp;N3218&amp;P3218&lt;&gt;""),"Information on this lesion exists, but no evaluation result is entered.  ","")</f>
        <v/>
      </c>
      <c r="BE3221" s="37" t="str">
        <f ca="1">IF(AND(C3218="",C3222=""),"",IF(AZ3218="","",IF(AZ3218&gt;NOW(),"Assessment date is in the future.  ","")))</f>
        <v/>
      </c>
      <c r="BF3221" s="37" t="str">
        <f>IF(AZ3218&lt;&gt;"",IF(AZ3218&lt;=AZ174,"Date of New lesion is not greater than the last assessment date from V0.  ",""),"")</f>
        <v/>
      </c>
      <c r="BG3221" s="37" t="str">
        <f>IF(AND(OR(C3218&lt;&gt;"",C3222&lt;&gt;""),F3218=""),"Assessment date is missing.  ","")</f>
        <v/>
      </c>
      <c r="BH3221" s="37" t="str">
        <f>IF(AX1421="","",IFERROR(IF(OR(AZ3218&lt;=INDEX(AZ$1:AZ$3193,MATCH("V"&amp;RIGHT(AX1421,LEN(AX1421)-1)-1&amp;"Max",AX$1:AX$3193,FALSE),1),AZ3218&gt;=INDEX(AZ$299:AZ$3193,MATCH("V"&amp;RIGHT(AX1421,LEN(AX1421)-1)+1&amp;"Min",AX$299:AX$3193,FALSE),1)),"Incorrect visit/assessment date: new lesion assessment date and associated visit (dropdown) overlaps with assessment dates of adjacent visits.  ",""),IF(AZ3218&lt;=INDEX(AZ$1:AZ$3193,MATCH("V"&amp;RIGHT(AX1421,LEN(AX1421)-1)-1&amp;"Max",AX$1:AX$3193,FALSE),1),"Incorrect visit/assessment date: new lesion assessment date and associated visit (dropdown) overlaps with assessment dates of adjacent visits.  ","")))</f>
        <v/>
      </c>
      <c r="BL3221" s="37" t="str">
        <f>IF(AND(C3218&lt;&gt;"",D3218=""),"Select a Unit.  ","")</f>
        <v/>
      </c>
      <c r="CA3221" s="37" t="str">
        <f t="shared" ca="1" si="1548"/>
        <v>NEWClean</v>
      </c>
      <c r="CB3221" s="65"/>
    </row>
    <row r="3222" spans="1:80" x14ac:dyDescent="0.25">
      <c r="A3222" s="5"/>
      <c r="B3222" s="35"/>
      <c r="C3222" s="74"/>
      <c r="D3222" s="75"/>
      <c r="E3222" s="35"/>
      <c r="F3222" s="77"/>
      <c r="G3222" s="77"/>
      <c r="H3222" s="77"/>
      <c r="I3222" s="77"/>
      <c r="J3222" s="77"/>
      <c r="K3222" s="77"/>
      <c r="L3222" s="77"/>
      <c r="M3222" s="77"/>
      <c r="N3222" s="77"/>
      <c r="O3222" s="77"/>
      <c r="P3222" s="77"/>
      <c r="Q3222" s="5"/>
      <c r="AN3222" s="63" t="s">
        <v>6453</v>
      </c>
      <c r="CA3222" s="37" t="str">
        <f t="shared" si="1548"/>
        <v>NEWClean</v>
      </c>
      <c r="CB3222" s="65"/>
    </row>
    <row r="3223" spans="1:80" x14ac:dyDescent="0.25">
      <c r="A3223" s="5"/>
      <c r="B3223" s="5"/>
      <c r="C3223" s="8" t="s">
        <v>549</v>
      </c>
      <c r="D3223" s="5"/>
      <c r="E3223" s="5"/>
      <c r="F3223" s="5"/>
      <c r="G3223" s="5"/>
      <c r="H3223" s="5"/>
      <c r="I3223" s="5"/>
      <c r="J3223" s="5"/>
      <c r="K3223" s="5"/>
      <c r="L3223" s="5"/>
      <c r="M3223" s="5"/>
      <c r="N3223" s="5"/>
      <c r="O3223" s="5"/>
      <c r="P3223" s="5"/>
      <c r="Q3223" s="5"/>
      <c r="AN3223" s="63" t="s">
        <v>6454</v>
      </c>
      <c r="CA3223" s="37" t="str">
        <f t="shared" si="1548"/>
        <v>NEWClean</v>
      </c>
      <c r="CB3223" s="65"/>
    </row>
    <row r="3224" spans="1:80" x14ac:dyDescent="0.25">
      <c r="A3224" s="5"/>
      <c r="B3224" s="5"/>
      <c r="C3224" s="5"/>
      <c r="D3224" s="5"/>
      <c r="E3224" s="5"/>
      <c r="F3224" s="5"/>
      <c r="G3224" s="5"/>
      <c r="H3224" s="5"/>
      <c r="I3224" s="5"/>
      <c r="J3224" s="5"/>
      <c r="K3224" s="5"/>
      <c r="L3224" s="5"/>
      <c r="M3224" s="5"/>
      <c r="N3224" s="5"/>
      <c r="O3224" s="5"/>
      <c r="P3224" s="5"/>
      <c r="Q3224" s="5"/>
      <c r="AN3224" s="63" t="s">
        <v>6455</v>
      </c>
      <c r="CA3224" s="37" t="str">
        <f t="shared" si="1548"/>
        <v>NEWClean</v>
      </c>
      <c r="CB3224" s="65"/>
    </row>
    <row r="3225" spans="1:80" x14ac:dyDescent="0.25">
      <c r="A3225" s="43"/>
      <c r="B3225" s="43"/>
      <c r="C3225" s="44"/>
      <c r="D3225" s="44"/>
      <c r="E3225" s="44"/>
      <c r="F3225" s="45"/>
      <c r="G3225" s="43"/>
      <c r="H3225" s="43"/>
      <c r="I3225" s="43"/>
      <c r="J3225" s="44"/>
      <c r="K3225" s="43"/>
      <c r="L3225" s="44"/>
      <c r="M3225" s="43"/>
      <c r="N3225" s="44"/>
      <c r="O3225" s="46"/>
      <c r="P3225" s="46"/>
      <c r="Q3225" s="43"/>
      <c r="AN3225" s="63" t="s">
        <v>6456</v>
      </c>
      <c r="CA3225" s="37" t="str">
        <f t="shared" si="1548"/>
        <v>NEWClean</v>
      </c>
      <c r="CB3225" s="65"/>
    </row>
    <row r="3226" spans="1:80" x14ac:dyDescent="0.25">
      <c r="A3226" s="43"/>
      <c r="B3226" s="43"/>
      <c r="C3226" s="44" t="s">
        <v>35</v>
      </c>
      <c r="D3226" s="44" t="s">
        <v>36</v>
      </c>
      <c r="E3226" s="44"/>
      <c r="F3226" s="44" t="s">
        <v>47</v>
      </c>
      <c r="G3226" s="44" t="s">
        <v>48</v>
      </c>
      <c r="H3226" s="44" t="s">
        <v>49</v>
      </c>
      <c r="I3226" s="43"/>
      <c r="J3226" s="44" t="s">
        <v>316</v>
      </c>
      <c r="K3226" s="43"/>
      <c r="L3226" s="44" t="s">
        <v>39</v>
      </c>
      <c r="M3226" s="43"/>
      <c r="N3226" s="44" t="s">
        <v>40</v>
      </c>
      <c r="O3226" s="46"/>
      <c r="P3226" s="44" t="s">
        <v>551</v>
      </c>
      <c r="Q3226" s="43"/>
      <c r="AN3226" s="63" t="s">
        <v>6457</v>
      </c>
      <c r="CA3226" s="37" t="str">
        <f t="shared" si="1548"/>
        <v>NEWClean</v>
      </c>
      <c r="CB3226" s="65"/>
    </row>
    <row r="3227" spans="1:80" x14ac:dyDescent="0.25">
      <c r="A3227" s="43"/>
      <c r="B3227" s="44" t="s">
        <v>539</v>
      </c>
      <c r="C3227" s="16"/>
      <c r="D3227" s="15" t="s">
        <v>9</v>
      </c>
      <c r="E3227" s="43"/>
      <c r="F3227" s="32"/>
      <c r="G3227" s="32"/>
      <c r="H3227" s="32"/>
      <c r="I3227" s="43"/>
      <c r="J3227" s="17"/>
      <c r="K3227" s="43"/>
      <c r="L3227" s="17"/>
      <c r="M3227" s="43"/>
      <c r="N3227" s="17"/>
      <c r="O3227" s="46"/>
      <c r="P3227" s="17"/>
      <c r="Q3227" s="43"/>
      <c r="AN3227" s="63" t="s">
        <v>6458</v>
      </c>
      <c r="AZ3227" s="37" t="str">
        <f>IFERROR(IF(COUNTA(F3227,G3227,H3227)=3,DATE(H3227,MATCH(G3227,{"Jan";"Feb";"Mar";"Apr";"May";"Jun";"Jul";"Aug";"Sep";"Oct";"Nov";"Dec"},0),F3227),""),"")</f>
        <v/>
      </c>
      <c r="CA3227" s="37" t="str">
        <f t="shared" si="1548"/>
        <v>NEWClean</v>
      </c>
      <c r="CB3227" s="65"/>
    </row>
    <row r="3228" spans="1:80" x14ac:dyDescent="0.25">
      <c r="A3228" s="43"/>
      <c r="B3228" s="47" t="s">
        <v>540</v>
      </c>
      <c r="C3228" s="47" t="s">
        <v>541</v>
      </c>
      <c r="D3228" s="47" t="s">
        <v>542</v>
      </c>
      <c r="E3228" s="48"/>
      <c r="F3228" s="47" t="s">
        <v>543</v>
      </c>
      <c r="G3228" s="47" t="s">
        <v>544</v>
      </c>
      <c r="H3228" s="47" t="s">
        <v>545</v>
      </c>
      <c r="I3228" s="43"/>
      <c r="J3228" s="47" t="s">
        <v>10601</v>
      </c>
      <c r="K3228" s="48"/>
      <c r="L3228" s="47" t="s">
        <v>10602</v>
      </c>
      <c r="M3228" s="48"/>
      <c r="N3228" s="47" t="s">
        <v>10603</v>
      </c>
      <c r="O3228" s="46"/>
      <c r="P3228" s="47" t="s">
        <v>559</v>
      </c>
      <c r="Q3228" s="43"/>
      <c r="AN3228" s="63" t="s">
        <v>6459</v>
      </c>
      <c r="CA3228" s="37" t="str">
        <f t="shared" si="1548"/>
        <v>NEWClean</v>
      </c>
      <c r="CB3228" s="65"/>
    </row>
    <row r="3229" spans="1:80" x14ac:dyDescent="0.25">
      <c r="A3229" s="43"/>
      <c r="B3229" s="46"/>
      <c r="C3229" s="45" t="s">
        <v>350</v>
      </c>
      <c r="D3229" s="46"/>
      <c r="E3229" s="46"/>
      <c r="F3229" s="46"/>
      <c r="G3229" s="46"/>
      <c r="H3229" s="46"/>
      <c r="I3229" s="46"/>
      <c r="J3229" s="46"/>
      <c r="K3229" s="46"/>
      <c r="L3229" s="46"/>
      <c r="M3229" s="46"/>
      <c r="N3229" s="46"/>
      <c r="O3229" s="46"/>
      <c r="P3229" s="46"/>
      <c r="Q3229" s="43"/>
      <c r="AN3229" s="63" t="s">
        <v>6460</v>
      </c>
      <c r="AZ3229" s="37" t="str">
        <f>IFERROR(IF(COUNTA(H3229,I3229,J3229)=3,DATE(J3229,MATCH(I3229,{"Jan";"Feb";"Mar";"Apr";"May";"Jun";"Jul";"Aug";"Sep";"Oct";"Nov";"Dec"},0),H3229),""),"")</f>
        <v/>
      </c>
      <c r="CA3229" s="37" t="str">
        <f t="shared" si="1548"/>
        <v>NEWClean</v>
      </c>
      <c r="CB3229" s="65"/>
    </row>
    <row r="3230" spans="1:80" x14ac:dyDescent="0.25">
      <c r="A3230" s="43"/>
      <c r="B3230" s="46"/>
      <c r="C3230" s="44" t="s">
        <v>186</v>
      </c>
      <c r="D3230" s="44"/>
      <c r="E3230" s="46"/>
      <c r="F3230" s="101" t="str">
        <f ca="1">BA3230&amp;BB3230&amp;BC3230&amp;BD3230&amp;BE3230&amp;BF3230&amp;BG3230&amp;BH3230&amp;BI3230&amp;BJ3230&amp;BK3230&amp;BL3230</f>
        <v/>
      </c>
      <c r="G3230" s="102"/>
      <c r="H3230" s="102"/>
      <c r="I3230" s="102"/>
      <c r="J3230" s="102"/>
      <c r="K3230" s="102"/>
      <c r="L3230" s="102"/>
      <c r="M3230" s="102"/>
      <c r="N3230" s="102"/>
      <c r="O3230" s="102"/>
      <c r="P3230" s="102"/>
      <c r="Q3230" s="43"/>
      <c r="AN3230" s="63" t="s">
        <v>6461</v>
      </c>
      <c r="AX3230" s="37" t="e">
        <f>INDEX(AK$2:AK$21,MATCH(P3227,AJ$2:AJ$21,FALSE),1)</f>
        <v>#N/A</v>
      </c>
      <c r="AZ3230" s="37" t="str">
        <f>IFERROR(IF(COUNTA(H3230,I3230,J3230)=3,DATE(J3230,MATCH(I3230,{"Jan";"Feb";"Mar";"Apr";"May";"Jun";"Jul";"Aug";"Sep";"Oct";"Nov";"Dec"},0),H3230),""),"")</f>
        <v/>
      </c>
      <c r="BB3230" s="37" t="str">
        <f>IF(AND(C3227&lt;&gt;"",C3231&lt;&gt;""),"Select only a Size or Evaluation (not both).  ","")</f>
        <v/>
      </c>
      <c r="BC3230" s="37" t="str">
        <f>IF(AND(COUNTA(F3227,G3227,H3227)&gt;1,COUNTA(F3227,G3227,H3227)&lt;3),"Please enter a complete assessment date.  ",IF(COUNTA(F3227,G3227,H3227)=0,"",IF(COUNTIF(AN$2:AN$7306,F3227&amp;G3227&amp;H3227)&gt;0,"","Enter a valid assessment date.  ")))</f>
        <v/>
      </c>
      <c r="BD3230" s="37" t="str">
        <f>IF(AND(C3227="",C3231="",F3227&amp;G3227&amp;H3227&amp;J3227&amp;L3227&amp;N3227&amp;P3227&lt;&gt;""),"Information on this lesion exists, but no evaluation result is entered.  ","")</f>
        <v/>
      </c>
      <c r="BE3230" s="37" t="str">
        <f ca="1">IF(AND(C3227="",C3231=""),"",IF(AZ3227="","",IF(AZ3227&gt;NOW(),"Assessment date is in the future.  ","")))</f>
        <v/>
      </c>
      <c r="BF3230" s="37" t="str">
        <f>IF(AZ3227&lt;&gt;"",IF(AZ3227&lt;=AZ183,"Date of New lesion is not greater than the last assessment date from V0.  ",""),"")</f>
        <v/>
      </c>
      <c r="BG3230" s="37" t="str">
        <f>IF(AND(OR(C3227&lt;&gt;"",C3231&lt;&gt;""),F3227=""),"Assessment date is missing.  ","")</f>
        <v/>
      </c>
      <c r="BH3230" s="37" t="str">
        <f>IF(AX1430="","",IFERROR(IF(OR(AZ3227&lt;=INDEX(AZ$1:AZ$3193,MATCH("V"&amp;RIGHT(AX1430,LEN(AX1430)-1)-1&amp;"Max",AX$1:AX$3193,FALSE),1),AZ3227&gt;=INDEX(AZ$299:AZ$3193,MATCH("V"&amp;RIGHT(AX1430,LEN(AX1430)-1)+1&amp;"Min",AX$299:AX$3193,FALSE),1)),"Incorrect visit/assessment date: new lesion assessment date and associated visit (dropdown) overlaps with assessment dates of adjacent visits.  ",""),IF(AZ3227&lt;=INDEX(AZ$1:AZ$3193,MATCH("V"&amp;RIGHT(AX1430,LEN(AX1430)-1)-1&amp;"Max",AX$1:AX$3193,FALSE),1),"Incorrect visit/assessment date: new lesion assessment date and associated visit (dropdown) overlaps with assessment dates of adjacent visits.  ","")))</f>
        <v/>
      </c>
      <c r="BL3230" s="37" t="str">
        <f>IF(AND(C3227&lt;&gt;"",D3227=""),"Select a Unit.  ","")</f>
        <v/>
      </c>
      <c r="CA3230" s="37" t="str">
        <f t="shared" ca="1" si="1548"/>
        <v>NEWClean</v>
      </c>
      <c r="CB3230" s="65"/>
    </row>
    <row r="3231" spans="1:80" x14ac:dyDescent="0.25">
      <c r="A3231" s="43"/>
      <c r="B3231" s="46"/>
      <c r="C3231" s="74"/>
      <c r="D3231" s="75"/>
      <c r="E3231" s="46"/>
      <c r="F3231" s="102"/>
      <c r="G3231" s="102"/>
      <c r="H3231" s="102"/>
      <c r="I3231" s="102"/>
      <c r="J3231" s="102"/>
      <c r="K3231" s="102"/>
      <c r="L3231" s="102"/>
      <c r="M3231" s="102"/>
      <c r="N3231" s="102"/>
      <c r="O3231" s="102"/>
      <c r="P3231" s="102"/>
      <c r="Q3231" s="43"/>
      <c r="AN3231" s="63" t="s">
        <v>6462</v>
      </c>
      <c r="CA3231" s="37" t="str">
        <f t="shared" si="1548"/>
        <v>NEWClean</v>
      </c>
      <c r="CB3231" s="65"/>
    </row>
    <row r="3232" spans="1:80" x14ac:dyDescent="0.25">
      <c r="A3232" s="43"/>
      <c r="B3232" s="43"/>
      <c r="C3232" s="47" t="s">
        <v>550</v>
      </c>
      <c r="D3232" s="43"/>
      <c r="E3232" s="43"/>
      <c r="F3232" s="43"/>
      <c r="G3232" s="43"/>
      <c r="H3232" s="43"/>
      <c r="I3232" s="43"/>
      <c r="J3232" s="43"/>
      <c r="K3232" s="43"/>
      <c r="L3232" s="43"/>
      <c r="M3232" s="43"/>
      <c r="N3232" s="43"/>
      <c r="O3232" s="43"/>
      <c r="P3232" s="43"/>
      <c r="Q3232" s="43"/>
      <c r="AN3232" s="63" t="s">
        <v>6463</v>
      </c>
      <c r="CA3232" s="37" t="str">
        <f t="shared" si="1548"/>
        <v>NEWClean</v>
      </c>
      <c r="CB3232" s="65"/>
    </row>
    <row r="3233" spans="1:80" x14ac:dyDescent="0.25">
      <c r="A3233" s="43"/>
      <c r="B3233" s="43"/>
      <c r="C3233" s="43"/>
      <c r="D3233" s="43"/>
      <c r="E3233" s="43"/>
      <c r="F3233" s="43"/>
      <c r="G3233" s="43"/>
      <c r="H3233" s="43"/>
      <c r="I3233" s="43"/>
      <c r="J3233" s="43"/>
      <c r="K3233" s="43"/>
      <c r="L3233" s="43"/>
      <c r="M3233" s="43"/>
      <c r="N3233" s="43"/>
      <c r="O3233" s="43"/>
      <c r="P3233" s="43"/>
      <c r="Q3233" s="43"/>
      <c r="AN3233" s="63" t="s">
        <v>6464</v>
      </c>
      <c r="CA3233" s="37" t="str">
        <f t="shared" si="1548"/>
        <v>NEWClean</v>
      </c>
      <c r="CB3233" s="65"/>
    </row>
    <row r="3234" spans="1:80" hidden="1" x14ac:dyDescent="0.25">
      <c r="AN3234" s="63" t="s">
        <v>6465</v>
      </c>
    </row>
    <row r="3235" spans="1:80" hidden="1" x14ac:dyDescent="0.25">
      <c r="AN3235" s="63" t="s">
        <v>6466</v>
      </c>
    </row>
    <row r="3236" spans="1:80" hidden="1" x14ac:dyDescent="0.25">
      <c r="AN3236" s="63" t="s">
        <v>6467</v>
      </c>
    </row>
    <row r="3237" spans="1:80" hidden="1" x14ac:dyDescent="0.25">
      <c r="AN3237" s="63" t="s">
        <v>6468</v>
      </c>
    </row>
    <row r="3238" spans="1:80" hidden="1" x14ac:dyDescent="0.25">
      <c r="AN3238" s="63" t="s">
        <v>6469</v>
      </c>
    </row>
    <row r="3239" spans="1:80" hidden="1" x14ac:dyDescent="0.25">
      <c r="AN3239" s="63" t="s">
        <v>6470</v>
      </c>
    </row>
    <row r="3240" spans="1:80" hidden="1" x14ac:dyDescent="0.25">
      <c r="AN3240" s="63" t="s">
        <v>6471</v>
      </c>
    </row>
    <row r="3241" spans="1:80" hidden="1" x14ac:dyDescent="0.25">
      <c r="AN3241" s="63" t="s">
        <v>6472</v>
      </c>
    </row>
    <row r="3242" spans="1:80" hidden="1" x14ac:dyDescent="0.25">
      <c r="AN3242" s="63" t="s">
        <v>6473</v>
      </c>
    </row>
    <row r="3243" spans="1:80" hidden="1" x14ac:dyDescent="0.25">
      <c r="AN3243" s="63" t="s">
        <v>6474</v>
      </c>
    </row>
    <row r="3244" spans="1:80" hidden="1" x14ac:dyDescent="0.25">
      <c r="AN3244" s="63" t="s">
        <v>6475</v>
      </c>
    </row>
    <row r="3245" spans="1:80" hidden="1" x14ac:dyDescent="0.25">
      <c r="AN3245" s="63" t="s">
        <v>6476</v>
      </c>
    </row>
    <row r="3246" spans="1:80" hidden="1" x14ac:dyDescent="0.25">
      <c r="AN3246" s="63" t="s">
        <v>6477</v>
      </c>
    </row>
    <row r="3247" spans="1:80" hidden="1" x14ac:dyDescent="0.25">
      <c r="AN3247" s="63" t="s">
        <v>6478</v>
      </c>
    </row>
    <row r="3248" spans="1:80" hidden="1" x14ac:dyDescent="0.25">
      <c r="AN3248" s="63" t="s">
        <v>6479</v>
      </c>
    </row>
    <row r="3249" spans="40:40" hidden="1" x14ac:dyDescent="0.25">
      <c r="AN3249" s="63" t="s">
        <v>6480</v>
      </c>
    </row>
    <row r="3250" spans="40:40" hidden="1" x14ac:dyDescent="0.25">
      <c r="AN3250" s="63" t="s">
        <v>6481</v>
      </c>
    </row>
    <row r="3251" spans="40:40" hidden="1" x14ac:dyDescent="0.25">
      <c r="AN3251" s="63" t="s">
        <v>6482</v>
      </c>
    </row>
    <row r="3252" spans="40:40" hidden="1" x14ac:dyDescent="0.25">
      <c r="AN3252" s="63" t="s">
        <v>6483</v>
      </c>
    </row>
    <row r="3253" spans="40:40" hidden="1" x14ac:dyDescent="0.25">
      <c r="AN3253" s="63" t="s">
        <v>6484</v>
      </c>
    </row>
    <row r="3254" spans="40:40" hidden="1" x14ac:dyDescent="0.25">
      <c r="AN3254" s="63" t="s">
        <v>6485</v>
      </c>
    </row>
    <row r="3255" spans="40:40" hidden="1" x14ac:dyDescent="0.25">
      <c r="AN3255" s="63" t="s">
        <v>6486</v>
      </c>
    </row>
    <row r="3256" spans="40:40" hidden="1" x14ac:dyDescent="0.25">
      <c r="AN3256" s="63" t="s">
        <v>6487</v>
      </c>
    </row>
    <row r="3257" spans="40:40" hidden="1" x14ac:dyDescent="0.25">
      <c r="AN3257" s="63" t="s">
        <v>6488</v>
      </c>
    </row>
    <row r="3258" spans="40:40" hidden="1" x14ac:dyDescent="0.25">
      <c r="AN3258" s="63" t="s">
        <v>6489</v>
      </c>
    </row>
    <row r="3259" spans="40:40" hidden="1" x14ac:dyDescent="0.25">
      <c r="AN3259" s="63" t="s">
        <v>6490</v>
      </c>
    </row>
    <row r="3260" spans="40:40" hidden="1" x14ac:dyDescent="0.25">
      <c r="AN3260" s="63" t="s">
        <v>6491</v>
      </c>
    </row>
    <row r="3261" spans="40:40" hidden="1" x14ac:dyDescent="0.25">
      <c r="AN3261" s="63" t="s">
        <v>6492</v>
      </c>
    </row>
    <row r="3262" spans="40:40" hidden="1" x14ac:dyDescent="0.25">
      <c r="AN3262" s="63" t="s">
        <v>6493</v>
      </c>
    </row>
    <row r="3263" spans="40:40" hidden="1" x14ac:dyDescent="0.25">
      <c r="AN3263" s="63" t="s">
        <v>6494</v>
      </c>
    </row>
    <row r="3264" spans="40:40" hidden="1" x14ac:dyDescent="0.25">
      <c r="AN3264" s="63" t="s">
        <v>6495</v>
      </c>
    </row>
    <row r="3265" spans="40:40" hidden="1" x14ac:dyDescent="0.25">
      <c r="AN3265" s="63" t="s">
        <v>6496</v>
      </c>
    </row>
    <row r="3266" spans="40:40" hidden="1" x14ac:dyDescent="0.25">
      <c r="AN3266" s="63" t="s">
        <v>6497</v>
      </c>
    </row>
    <row r="3267" spans="40:40" hidden="1" x14ac:dyDescent="0.25">
      <c r="AN3267" s="63" t="s">
        <v>6498</v>
      </c>
    </row>
    <row r="3268" spans="40:40" hidden="1" x14ac:dyDescent="0.25">
      <c r="AN3268" s="63" t="s">
        <v>6499</v>
      </c>
    </row>
    <row r="3269" spans="40:40" hidden="1" x14ac:dyDescent="0.25">
      <c r="AN3269" s="63" t="s">
        <v>6500</v>
      </c>
    </row>
    <row r="3270" spans="40:40" hidden="1" x14ac:dyDescent="0.25">
      <c r="AN3270" s="63" t="s">
        <v>6501</v>
      </c>
    </row>
    <row r="3271" spans="40:40" hidden="1" x14ac:dyDescent="0.25">
      <c r="AN3271" s="63" t="s">
        <v>6502</v>
      </c>
    </row>
    <row r="3272" spans="40:40" hidden="1" x14ac:dyDescent="0.25">
      <c r="AN3272" s="63" t="s">
        <v>6503</v>
      </c>
    </row>
    <row r="3273" spans="40:40" hidden="1" x14ac:dyDescent="0.25">
      <c r="AN3273" s="63" t="s">
        <v>6504</v>
      </c>
    </row>
    <row r="3274" spans="40:40" hidden="1" x14ac:dyDescent="0.25">
      <c r="AN3274" s="63" t="s">
        <v>6505</v>
      </c>
    </row>
    <row r="3275" spans="40:40" hidden="1" x14ac:dyDescent="0.25">
      <c r="AN3275" s="63" t="s">
        <v>6506</v>
      </c>
    </row>
    <row r="3276" spans="40:40" hidden="1" x14ac:dyDescent="0.25">
      <c r="AN3276" s="63" t="s">
        <v>6507</v>
      </c>
    </row>
    <row r="3277" spans="40:40" hidden="1" x14ac:dyDescent="0.25">
      <c r="AN3277" s="63" t="s">
        <v>6508</v>
      </c>
    </row>
    <row r="3278" spans="40:40" hidden="1" x14ac:dyDescent="0.25">
      <c r="AN3278" s="63" t="s">
        <v>6509</v>
      </c>
    </row>
    <row r="3279" spans="40:40" hidden="1" x14ac:dyDescent="0.25">
      <c r="AN3279" s="63" t="s">
        <v>6510</v>
      </c>
    </row>
    <row r="3280" spans="40:40" hidden="1" x14ac:dyDescent="0.25">
      <c r="AN3280" s="63" t="s">
        <v>6511</v>
      </c>
    </row>
    <row r="3281" spans="40:40" hidden="1" x14ac:dyDescent="0.25">
      <c r="AN3281" s="63" t="s">
        <v>6512</v>
      </c>
    </row>
    <row r="3282" spans="40:40" hidden="1" x14ac:dyDescent="0.25">
      <c r="AN3282" s="63" t="s">
        <v>6513</v>
      </c>
    </row>
    <row r="3283" spans="40:40" hidden="1" x14ac:dyDescent="0.25">
      <c r="AN3283" s="63" t="s">
        <v>6514</v>
      </c>
    </row>
    <row r="3284" spans="40:40" hidden="1" x14ac:dyDescent="0.25">
      <c r="AN3284" s="63" t="s">
        <v>6515</v>
      </c>
    </row>
    <row r="3285" spans="40:40" hidden="1" x14ac:dyDescent="0.25">
      <c r="AN3285" s="63" t="s">
        <v>6516</v>
      </c>
    </row>
    <row r="3286" spans="40:40" hidden="1" x14ac:dyDescent="0.25">
      <c r="AN3286" s="63" t="s">
        <v>6517</v>
      </c>
    </row>
    <row r="3287" spans="40:40" hidden="1" x14ac:dyDescent="0.25">
      <c r="AN3287" s="63" t="s">
        <v>6518</v>
      </c>
    </row>
    <row r="3288" spans="40:40" hidden="1" x14ac:dyDescent="0.25">
      <c r="AN3288" s="63" t="s">
        <v>6519</v>
      </c>
    </row>
    <row r="3289" spans="40:40" hidden="1" x14ac:dyDescent="0.25">
      <c r="AN3289" s="63" t="s">
        <v>6520</v>
      </c>
    </row>
    <row r="3290" spans="40:40" hidden="1" x14ac:dyDescent="0.25">
      <c r="AN3290" s="63" t="s">
        <v>6521</v>
      </c>
    </row>
    <row r="3291" spans="40:40" hidden="1" x14ac:dyDescent="0.25">
      <c r="AN3291" s="63" t="s">
        <v>6522</v>
      </c>
    </row>
    <row r="3292" spans="40:40" hidden="1" x14ac:dyDescent="0.25">
      <c r="AN3292" s="63" t="s">
        <v>6523</v>
      </c>
    </row>
    <row r="3293" spans="40:40" hidden="1" x14ac:dyDescent="0.25">
      <c r="AN3293" s="63" t="s">
        <v>6524</v>
      </c>
    </row>
    <row r="3294" spans="40:40" hidden="1" x14ac:dyDescent="0.25">
      <c r="AN3294" s="63" t="s">
        <v>6525</v>
      </c>
    </row>
    <row r="3295" spans="40:40" hidden="1" x14ac:dyDescent="0.25">
      <c r="AN3295" s="63" t="s">
        <v>6526</v>
      </c>
    </row>
    <row r="3296" spans="40:40" hidden="1" x14ac:dyDescent="0.25">
      <c r="AN3296" s="63" t="s">
        <v>6527</v>
      </c>
    </row>
    <row r="3297" spans="40:40" hidden="1" x14ac:dyDescent="0.25">
      <c r="AN3297" s="63" t="s">
        <v>6528</v>
      </c>
    </row>
    <row r="3298" spans="40:40" hidden="1" x14ac:dyDescent="0.25">
      <c r="AN3298" s="63" t="s">
        <v>6529</v>
      </c>
    </row>
    <row r="3299" spans="40:40" hidden="1" x14ac:dyDescent="0.25">
      <c r="AN3299" s="63" t="s">
        <v>6530</v>
      </c>
    </row>
    <row r="3300" spans="40:40" hidden="1" x14ac:dyDescent="0.25">
      <c r="AN3300" s="63" t="s">
        <v>6531</v>
      </c>
    </row>
    <row r="3301" spans="40:40" hidden="1" x14ac:dyDescent="0.25">
      <c r="AN3301" s="63" t="s">
        <v>6532</v>
      </c>
    </row>
    <row r="3302" spans="40:40" hidden="1" x14ac:dyDescent="0.25">
      <c r="AN3302" s="63" t="s">
        <v>6533</v>
      </c>
    </row>
    <row r="3303" spans="40:40" hidden="1" x14ac:dyDescent="0.25">
      <c r="AN3303" s="63" t="s">
        <v>6534</v>
      </c>
    </row>
    <row r="3304" spans="40:40" hidden="1" x14ac:dyDescent="0.25">
      <c r="AN3304" s="63" t="s">
        <v>6535</v>
      </c>
    </row>
    <row r="3305" spans="40:40" hidden="1" x14ac:dyDescent="0.25">
      <c r="AN3305" s="63" t="s">
        <v>6536</v>
      </c>
    </row>
    <row r="3306" spans="40:40" hidden="1" x14ac:dyDescent="0.25">
      <c r="AN3306" s="63" t="s">
        <v>6537</v>
      </c>
    </row>
    <row r="3307" spans="40:40" hidden="1" x14ac:dyDescent="0.25">
      <c r="AN3307" s="63" t="s">
        <v>6538</v>
      </c>
    </row>
    <row r="3308" spans="40:40" hidden="1" x14ac:dyDescent="0.25">
      <c r="AN3308" s="63" t="s">
        <v>6539</v>
      </c>
    </row>
    <row r="3309" spans="40:40" hidden="1" x14ac:dyDescent="0.25">
      <c r="AN3309" s="63" t="s">
        <v>6540</v>
      </c>
    </row>
    <row r="3310" spans="40:40" hidden="1" x14ac:dyDescent="0.25">
      <c r="AN3310" s="63" t="s">
        <v>6541</v>
      </c>
    </row>
    <row r="3311" spans="40:40" hidden="1" x14ac:dyDescent="0.25">
      <c r="AN3311" s="63" t="s">
        <v>6542</v>
      </c>
    </row>
    <row r="3312" spans="40:40" hidden="1" x14ac:dyDescent="0.25">
      <c r="AN3312" s="63" t="s">
        <v>6543</v>
      </c>
    </row>
    <row r="3313" spans="40:40" hidden="1" x14ac:dyDescent="0.25">
      <c r="AN3313" s="63" t="s">
        <v>6544</v>
      </c>
    </row>
    <row r="3314" spans="40:40" hidden="1" x14ac:dyDescent="0.25">
      <c r="AN3314" s="63" t="s">
        <v>6545</v>
      </c>
    </row>
    <row r="3315" spans="40:40" hidden="1" x14ac:dyDescent="0.25">
      <c r="AN3315" s="63" t="s">
        <v>6546</v>
      </c>
    </row>
    <row r="3316" spans="40:40" hidden="1" x14ac:dyDescent="0.25">
      <c r="AN3316" s="63" t="s">
        <v>6547</v>
      </c>
    </row>
    <row r="3317" spans="40:40" hidden="1" x14ac:dyDescent="0.25">
      <c r="AN3317" s="63" t="s">
        <v>6548</v>
      </c>
    </row>
    <row r="3318" spans="40:40" hidden="1" x14ac:dyDescent="0.25">
      <c r="AN3318" s="63" t="s">
        <v>6549</v>
      </c>
    </row>
    <row r="3319" spans="40:40" hidden="1" x14ac:dyDescent="0.25">
      <c r="AN3319" s="63" t="s">
        <v>6550</v>
      </c>
    </row>
    <row r="3320" spans="40:40" hidden="1" x14ac:dyDescent="0.25">
      <c r="AN3320" s="63" t="s">
        <v>6551</v>
      </c>
    </row>
    <row r="3321" spans="40:40" hidden="1" x14ac:dyDescent="0.25">
      <c r="AN3321" s="63" t="s">
        <v>6552</v>
      </c>
    </row>
    <row r="3322" spans="40:40" hidden="1" x14ac:dyDescent="0.25">
      <c r="AN3322" s="63" t="s">
        <v>6553</v>
      </c>
    </row>
    <row r="3323" spans="40:40" hidden="1" x14ac:dyDescent="0.25">
      <c r="AN3323" s="63" t="s">
        <v>6554</v>
      </c>
    </row>
    <row r="3324" spans="40:40" hidden="1" x14ac:dyDescent="0.25">
      <c r="AN3324" s="63" t="s">
        <v>6555</v>
      </c>
    </row>
    <row r="3325" spans="40:40" hidden="1" x14ac:dyDescent="0.25">
      <c r="AN3325" s="63" t="s">
        <v>6556</v>
      </c>
    </row>
    <row r="3326" spans="40:40" hidden="1" x14ac:dyDescent="0.25">
      <c r="AN3326" s="63" t="s">
        <v>6557</v>
      </c>
    </row>
    <row r="3327" spans="40:40" hidden="1" x14ac:dyDescent="0.25">
      <c r="AN3327" s="63" t="s">
        <v>6558</v>
      </c>
    </row>
    <row r="3328" spans="40:40" hidden="1" x14ac:dyDescent="0.25">
      <c r="AN3328" s="63" t="s">
        <v>6559</v>
      </c>
    </row>
    <row r="3329" spans="40:40" hidden="1" x14ac:dyDescent="0.25">
      <c r="AN3329" s="63" t="s">
        <v>6560</v>
      </c>
    </row>
    <row r="3330" spans="40:40" hidden="1" x14ac:dyDescent="0.25">
      <c r="AN3330" s="63" t="s">
        <v>6561</v>
      </c>
    </row>
    <row r="3331" spans="40:40" hidden="1" x14ac:dyDescent="0.25">
      <c r="AN3331" s="63" t="s">
        <v>6562</v>
      </c>
    </row>
    <row r="3332" spans="40:40" hidden="1" x14ac:dyDescent="0.25">
      <c r="AN3332" s="63" t="s">
        <v>6563</v>
      </c>
    </row>
    <row r="3333" spans="40:40" hidden="1" x14ac:dyDescent="0.25">
      <c r="AN3333" s="63" t="s">
        <v>6564</v>
      </c>
    </row>
    <row r="3334" spans="40:40" hidden="1" x14ac:dyDescent="0.25">
      <c r="AN3334" s="63" t="s">
        <v>6565</v>
      </c>
    </row>
    <row r="3335" spans="40:40" hidden="1" x14ac:dyDescent="0.25">
      <c r="AN3335" s="63" t="s">
        <v>6566</v>
      </c>
    </row>
    <row r="3336" spans="40:40" hidden="1" x14ac:dyDescent="0.25">
      <c r="AN3336" s="63" t="s">
        <v>6567</v>
      </c>
    </row>
    <row r="3337" spans="40:40" hidden="1" x14ac:dyDescent="0.25">
      <c r="AN3337" s="63" t="s">
        <v>6568</v>
      </c>
    </row>
    <row r="3338" spans="40:40" hidden="1" x14ac:dyDescent="0.25">
      <c r="AN3338" s="63" t="s">
        <v>6569</v>
      </c>
    </row>
    <row r="3339" spans="40:40" hidden="1" x14ac:dyDescent="0.25">
      <c r="AN3339" s="63" t="s">
        <v>6570</v>
      </c>
    </row>
    <row r="3340" spans="40:40" hidden="1" x14ac:dyDescent="0.25">
      <c r="AN3340" s="63" t="s">
        <v>6571</v>
      </c>
    </row>
    <row r="3341" spans="40:40" hidden="1" x14ac:dyDescent="0.25">
      <c r="AN3341" s="63" t="s">
        <v>6572</v>
      </c>
    </row>
    <row r="3342" spans="40:40" hidden="1" x14ac:dyDescent="0.25">
      <c r="AN3342" s="63" t="s">
        <v>6573</v>
      </c>
    </row>
    <row r="3343" spans="40:40" hidden="1" x14ac:dyDescent="0.25">
      <c r="AN3343" s="63" t="s">
        <v>6574</v>
      </c>
    </row>
    <row r="3344" spans="40:40" hidden="1" x14ac:dyDescent="0.25">
      <c r="AN3344" s="63" t="s">
        <v>6575</v>
      </c>
    </row>
    <row r="3345" spans="40:40" hidden="1" x14ac:dyDescent="0.25">
      <c r="AN3345" s="63" t="s">
        <v>6576</v>
      </c>
    </row>
    <row r="3346" spans="40:40" hidden="1" x14ac:dyDescent="0.25">
      <c r="AN3346" s="63" t="s">
        <v>6577</v>
      </c>
    </row>
    <row r="3347" spans="40:40" hidden="1" x14ac:dyDescent="0.25">
      <c r="AN3347" s="63" t="s">
        <v>6578</v>
      </c>
    </row>
    <row r="3348" spans="40:40" hidden="1" x14ac:dyDescent="0.25">
      <c r="AN3348" s="63" t="s">
        <v>6579</v>
      </c>
    </row>
    <row r="3349" spans="40:40" hidden="1" x14ac:dyDescent="0.25">
      <c r="AN3349" s="63" t="s">
        <v>6580</v>
      </c>
    </row>
    <row r="3350" spans="40:40" hidden="1" x14ac:dyDescent="0.25">
      <c r="AN3350" s="63" t="s">
        <v>6581</v>
      </c>
    </row>
    <row r="3351" spans="40:40" hidden="1" x14ac:dyDescent="0.25">
      <c r="AN3351" s="63" t="s">
        <v>6582</v>
      </c>
    </row>
    <row r="3352" spans="40:40" hidden="1" x14ac:dyDescent="0.25">
      <c r="AN3352" s="63" t="s">
        <v>6583</v>
      </c>
    </row>
    <row r="3353" spans="40:40" hidden="1" x14ac:dyDescent="0.25">
      <c r="AN3353" s="63" t="s">
        <v>6584</v>
      </c>
    </row>
    <row r="3354" spans="40:40" hidden="1" x14ac:dyDescent="0.25">
      <c r="AN3354" s="63" t="s">
        <v>6585</v>
      </c>
    </row>
    <row r="3355" spans="40:40" hidden="1" x14ac:dyDescent="0.25">
      <c r="AN3355" s="63" t="s">
        <v>6586</v>
      </c>
    </row>
    <row r="3356" spans="40:40" hidden="1" x14ac:dyDescent="0.25">
      <c r="AN3356" s="63" t="s">
        <v>6587</v>
      </c>
    </row>
    <row r="3357" spans="40:40" hidden="1" x14ac:dyDescent="0.25">
      <c r="AN3357" s="63" t="s">
        <v>6588</v>
      </c>
    </row>
    <row r="3358" spans="40:40" hidden="1" x14ac:dyDescent="0.25">
      <c r="AN3358" s="63" t="s">
        <v>6589</v>
      </c>
    </row>
    <row r="3359" spans="40:40" hidden="1" x14ac:dyDescent="0.25">
      <c r="AN3359" s="63" t="s">
        <v>6590</v>
      </c>
    </row>
    <row r="3360" spans="40:40" hidden="1" x14ac:dyDescent="0.25">
      <c r="AN3360" s="63" t="s">
        <v>6591</v>
      </c>
    </row>
    <row r="3361" spans="40:40" hidden="1" x14ac:dyDescent="0.25">
      <c r="AN3361" s="63" t="s">
        <v>6592</v>
      </c>
    </row>
    <row r="3362" spans="40:40" hidden="1" x14ac:dyDescent="0.25">
      <c r="AN3362" s="63" t="s">
        <v>6593</v>
      </c>
    </row>
    <row r="3363" spans="40:40" hidden="1" x14ac:dyDescent="0.25">
      <c r="AN3363" s="63" t="s">
        <v>6594</v>
      </c>
    </row>
    <row r="3364" spans="40:40" hidden="1" x14ac:dyDescent="0.25">
      <c r="AN3364" s="63" t="s">
        <v>6595</v>
      </c>
    </row>
    <row r="3365" spans="40:40" hidden="1" x14ac:dyDescent="0.25">
      <c r="AN3365" s="63" t="s">
        <v>6596</v>
      </c>
    </row>
    <row r="3366" spans="40:40" hidden="1" x14ac:dyDescent="0.25">
      <c r="AN3366" s="63" t="s">
        <v>6597</v>
      </c>
    </row>
    <row r="3367" spans="40:40" hidden="1" x14ac:dyDescent="0.25">
      <c r="AN3367" s="63" t="s">
        <v>6598</v>
      </c>
    </row>
    <row r="3368" spans="40:40" hidden="1" x14ac:dyDescent="0.25">
      <c r="AN3368" s="63" t="s">
        <v>6599</v>
      </c>
    </row>
    <row r="3369" spans="40:40" hidden="1" x14ac:dyDescent="0.25">
      <c r="AN3369" s="63" t="s">
        <v>6600</v>
      </c>
    </row>
    <row r="3370" spans="40:40" hidden="1" x14ac:dyDescent="0.25">
      <c r="AN3370" s="63" t="s">
        <v>6601</v>
      </c>
    </row>
    <row r="3371" spans="40:40" hidden="1" x14ac:dyDescent="0.25">
      <c r="AN3371" s="63" t="s">
        <v>6602</v>
      </c>
    </row>
    <row r="3372" spans="40:40" hidden="1" x14ac:dyDescent="0.25">
      <c r="AN3372" s="63" t="s">
        <v>6603</v>
      </c>
    </row>
    <row r="3373" spans="40:40" hidden="1" x14ac:dyDescent="0.25">
      <c r="AN3373" s="63" t="s">
        <v>6604</v>
      </c>
    </row>
    <row r="3374" spans="40:40" hidden="1" x14ac:dyDescent="0.25">
      <c r="AN3374" s="63" t="s">
        <v>6605</v>
      </c>
    </row>
    <row r="3375" spans="40:40" hidden="1" x14ac:dyDescent="0.25">
      <c r="AN3375" s="63" t="s">
        <v>6606</v>
      </c>
    </row>
    <row r="3376" spans="40:40" hidden="1" x14ac:dyDescent="0.25">
      <c r="AN3376" s="63" t="s">
        <v>6607</v>
      </c>
    </row>
    <row r="3377" spans="40:40" hidden="1" x14ac:dyDescent="0.25">
      <c r="AN3377" s="63" t="s">
        <v>6608</v>
      </c>
    </row>
    <row r="3378" spans="40:40" hidden="1" x14ac:dyDescent="0.25">
      <c r="AN3378" s="63" t="s">
        <v>6609</v>
      </c>
    </row>
    <row r="3379" spans="40:40" hidden="1" x14ac:dyDescent="0.25">
      <c r="AN3379" s="63" t="s">
        <v>6610</v>
      </c>
    </row>
    <row r="3380" spans="40:40" hidden="1" x14ac:dyDescent="0.25">
      <c r="AN3380" s="63" t="s">
        <v>6611</v>
      </c>
    </row>
    <row r="3381" spans="40:40" hidden="1" x14ac:dyDescent="0.25">
      <c r="AN3381" s="63" t="s">
        <v>6612</v>
      </c>
    </row>
    <row r="3382" spans="40:40" hidden="1" x14ac:dyDescent="0.25">
      <c r="AN3382" s="63" t="s">
        <v>6613</v>
      </c>
    </row>
    <row r="3383" spans="40:40" hidden="1" x14ac:dyDescent="0.25">
      <c r="AN3383" s="63" t="s">
        <v>6614</v>
      </c>
    </row>
    <row r="3384" spans="40:40" hidden="1" x14ac:dyDescent="0.25">
      <c r="AN3384" s="63" t="s">
        <v>6615</v>
      </c>
    </row>
    <row r="3385" spans="40:40" hidden="1" x14ac:dyDescent="0.25">
      <c r="AN3385" s="63" t="s">
        <v>6616</v>
      </c>
    </row>
    <row r="3386" spans="40:40" hidden="1" x14ac:dyDescent="0.25">
      <c r="AN3386" s="63" t="s">
        <v>6617</v>
      </c>
    </row>
    <row r="3387" spans="40:40" hidden="1" x14ac:dyDescent="0.25">
      <c r="AN3387" s="63" t="s">
        <v>6618</v>
      </c>
    </row>
    <row r="3388" spans="40:40" hidden="1" x14ac:dyDescent="0.25">
      <c r="AN3388" s="63" t="s">
        <v>6619</v>
      </c>
    </row>
    <row r="3389" spans="40:40" hidden="1" x14ac:dyDescent="0.25">
      <c r="AN3389" s="63" t="s">
        <v>6620</v>
      </c>
    </row>
    <row r="3390" spans="40:40" hidden="1" x14ac:dyDescent="0.25">
      <c r="AN3390" s="63" t="s">
        <v>6621</v>
      </c>
    </row>
    <row r="3391" spans="40:40" hidden="1" x14ac:dyDescent="0.25">
      <c r="AN3391" s="63" t="s">
        <v>6622</v>
      </c>
    </row>
    <row r="3392" spans="40:40" hidden="1" x14ac:dyDescent="0.25">
      <c r="AN3392" s="63" t="s">
        <v>6623</v>
      </c>
    </row>
    <row r="3393" spans="40:40" hidden="1" x14ac:dyDescent="0.25">
      <c r="AN3393" s="63" t="s">
        <v>6624</v>
      </c>
    </row>
    <row r="3394" spans="40:40" hidden="1" x14ac:dyDescent="0.25">
      <c r="AN3394" s="63" t="s">
        <v>6625</v>
      </c>
    </row>
    <row r="3395" spans="40:40" hidden="1" x14ac:dyDescent="0.25">
      <c r="AN3395" s="63" t="s">
        <v>6626</v>
      </c>
    </row>
    <row r="3396" spans="40:40" hidden="1" x14ac:dyDescent="0.25">
      <c r="AN3396" s="63" t="s">
        <v>6627</v>
      </c>
    </row>
    <row r="3397" spans="40:40" hidden="1" x14ac:dyDescent="0.25">
      <c r="AN3397" s="63" t="s">
        <v>6628</v>
      </c>
    </row>
    <row r="3398" spans="40:40" hidden="1" x14ac:dyDescent="0.25">
      <c r="AN3398" s="63" t="s">
        <v>6629</v>
      </c>
    </row>
    <row r="3399" spans="40:40" hidden="1" x14ac:dyDescent="0.25">
      <c r="AN3399" s="63" t="s">
        <v>6630</v>
      </c>
    </row>
    <row r="3400" spans="40:40" hidden="1" x14ac:dyDescent="0.25">
      <c r="AN3400" s="63" t="s">
        <v>6631</v>
      </c>
    </row>
    <row r="3401" spans="40:40" hidden="1" x14ac:dyDescent="0.25">
      <c r="AN3401" s="63" t="s">
        <v>6632</v>
      </c>
    </row>
    <row r="3402" spans="40:40" hidden="1" x14ac:dyDescent="0.25">
      <c r="AN3402" s="63" t="s">
        <v>6633</v>
      </c>
    </row>
    <row r="3403" spans="40:40" hidden="1" x14ac:dyDescent="0.25">
      <c r="AN3403" s="63" t="s">
        <v>6634</v>
      </c>
    </row>
    <row r="3404" spans="40:40" hidden="1" x14ac:dyDescent="0.25">
      <c r="AN3404" s="63" t="s">
        <v>6635</v>
      </c>
    </row>
    <row r="3405" spans="40:40" hidden="1" x14ac:dyDescent="0.25">
      <c r="AN3405" s="63" t="s">
        <v>6636</v>
      </c>
    </row>
    <row r="3406" spans="40:40" hidden="1" x14ac:dyDescent="0.25">
      <c r="AN3406" s="63" t="s">
        <v>6637</v>
      </c>
    </row>
    <row r="3407" spans="40:40" hidden="1" x14ac:dyDescent="0.25">
      <c r="AN3407" s="63" t="s">
        <v>6638</v>
      </c>
    </row>
    <row r="3408" spans="40:40" hidden="1" x14ac:dyDescent="0.25">
      <c r="AN3408" s="63" t="s">
        <v>6639</v>
      </c>
    </row>
    <row r="3409" spans="40:40" hidden="1" x14ac:dyDescent="0.25">
      <c r="AN3409" s="63" t="s">
        <v>6640</v>
      </c>
    </row>
    <row r="3410" spans="40:40" hidden="1" x14ac:dyDescent="0.25">
      <c r="AN3410" s="63" t="s">
        <v>6641</v>
      </c>
    </row>
    <row r="3411" spans="40:40" hidden="1" x14ac:dyDescent="0.25">
      <c r="AN3411" s="63" t="s">
        <v>6642</v>
      </c>
    </row>
    <row r="3412" spans="40:40" hidden="1" x14ac:dyDescent="0.25">
      <c r="AN3412" s="63" t="s">
        <v>6643</v>
      </c>
    </row>
    <row r="3413" spans="40:40" hidden="1" x14ac:dyDescent="0.25">
      <c r="AN3413" s="63" t="s">
        <v>6644</v>
      </c>
    </row>
    <row r="3414" spans="40:40" hidden="1" x14ac:dyDescent="0.25">
      <c r="AN3414" s="63" t="s">
        <v>6645</v>
      </c>
    </row>
    <row r="3415" spans="40:40" hidden="1" x14ac:dyDescent="0.25">
      <c r="AN3415" s="63" t="s">
        <v>6646</v>
      </c>
    </row>
    <row r="3416" spans="40:40" hidden="1" x14ac:dyDescent="0.25">
      <c r="AN3416" s="63" t="s">
        <v>6647</v>
      </c>
    </row>
    <row r="3417" spans="40:40" hidden="1" x14ac:dyDescent="0.25">
      <c r="AN3417" s="63" t="s">
        <v>6648</v>
      </c>
    </row>
    <row r="3418" spans="40:40" hidden="1" x14ac:dyDescent="0.25">
      <c r="AN3418" s="63" t="s">
        <v>6649</v>
      </c>
    </row>
    <row r="3419" spans="40:40" hidden="1" x14ac:dyDescent="0.25">
      <c r="AN3419" s="63" t="s">
        <v>6650</v>
      </c>
    </row>
    <row r="3420" spans="40:40" hidden="1" x14ac:dyDescent="0.25">
      <c r="AN3420" s="63" t="s">
        <v>6651</v>
      </c>
    </row>
    <row r="3421" spans="40:40" hidden="1" x14ac:dyDescent="0.25">
      <c r="AN3421" s="63" t="s">
        <v>6652</v>
      </c>
    </row>
    <row r="3422" spans="40:40" hidden="1" x14ac:dyDescent="0.25">
      <c r="AN3422" s="63" t="s">
        <v>6653</v>
      </c>
    </row>
    <row r="3423" spans="40:40" hidden="1" x14ac:dyDescent="0.25">
      <c r="AN3423" s="63" t="s">
        <v>6654</v>
      </c>
    </row>
    <row r="3424" spans="40:40" hidden="1" x14ac:dyDescent="0.25">
      <c r="AN3424" s="63" t="s">
        <v>6655</v>
      </c>
    </row>
    <row r="3425" spans="40:40" hidden="1" x14ac:dyDescent="0.25">
      <c r="AN3425" s="63" t="s">
        <v>6656</v>
      </c>
    </row>
    <row r="3426" spans="40:40" hidden="1" x14ac:dyDescent="0.25">
      <c r="AN3426" s="63" t="s">
        <v>6657</v>
      </c>
    </row>
    <row r="3427" spans="40:40" hidden="1" x14ac:dyDescent="0.25">
      <c r="AN3427" s="63" t="s">
        <v>6658</v>
      </c>
    </row>
    <row r="3428" spans="40:40" hidden="1" x14ac:dyDescent="0.25">
      <c r="AN3428" s="63" t="s">
        <v>6659</v>
      </c>
    </row>
    <row r="3429" spans="40:40" hidden="1" x14ac:dyDescent="0.25">
      <c r="AN3429" s="63" t="s">
        <v>6660</v>
      </c>
    </row>
    <row r="3430" spans="40:40" hidden="1" x14ac:dyDescent="0.25">
      <c r="AN3430" s="63" t="s">
        <v>6661</v>
      </c>
    </row>
    <row r="3431" spans="40:40" hidden="1" x14ac:dyDescent="0.25">
      <c r="AN3431" s="63" t="s">
        <v>6662</v>
      </c>
    </row>
    <row r="3432" spans="40:40" hidden="1" x14ac:dyDescent="0.25">
      <c r="AN3432" s="63" t="s">
        <v>6663</v>
      </c>
    </row>
    <row r="3433" spans="40:40" hidden="1" x14ac:dyDescent="0.25">
      <c r="AN3433" s="63" t="s">
        <v>6664</v>
      </c>
    </row>
    <row r="3434" spans="40:40" hidden="1" x14ac:dyDescent="0.25">
      <c r="AN3434" s="63" t="s">
        <v>6665</v>
      </c>
    </row>
    <row r="3435" spans="40:40" hidden="1" x14ac:dyDescent="0.25">
      <c r="AN3435" s="63" t="s">
        <v>6666</v>
      </c>
    </row>
    <row r="3436" spans="40:40" hidden="1" x14ac:dyDescent="0.25">
      <c r="AN3436" s="63" t="s">
        <v>6667</v>
      </c>
    </row>
    <row r="3437" spans="40:40" hidden="1" x14ac:dyDescent="0.25">
      <c r="AN3437" s="63" t="s">
        <v>6668</v>
      </c>
    </row>
    <row r="3438" spans="40:40" hidden="1" x14ac:dyDescent="0.25">
      <c r="AN3438" s="63" t="s">
        <v>6669</v>
      </c>
    </row>
    <row r="3439" spans="40:40" hidden="1" x14ac:dyDescent="0.25">
      <c r="AN3439" s="63" t="s">
        <v>6670</v>
      </c>
    </row>
    <row r="3440" spans="40:40" hidden="1" x14ac:dyDescent="0.25">
      <c r="AN3440" s="63" t="s">
        <v>6671</v>
      </c>
    </row>
    <row r="3441" spans="40:40" hidden="1" x14ac:dyDescent="0.25">
      <c r="AN3441" s="63" t="s">
        <v>6672</v>
      </c>
    </row>
    <row r="3442" spans="40:40" hidden="1" x14ac:dyDescent="0.25">
      <c r="AN3442" s="63" t="s">
        <v>6673</v>
      </c>
    </row>
    <row r="3443" spans="40:40" hidden="1" x14ac:dyDescent="0.25">
      <c r="AN3443" s="63" t="s">
        <v>6674</v>
      </c>
    </row>
    <row r="3444" spans="40:40" hidden="1" x14ac:dyDescent="0.25">
      <c r="AN3444" s="63" t="s">
        <v>6675</v>
      </c>
    </row>
    <row r="3445" spans="40:40" hidden="1" x14ac:dyDescent="0.25">
      <c r="AN3445" s="63" t="s">
        <v>6676</v>
      </c>
    </row>
    <row r="3446" spans="40:40" hidden="1" x14ac:dyDescent="0.25">
      <c r="AN3446" s="63" t="s">
        <v>6677</v>
      </c>
    </row>
    <row r="3447" spans="40:40" hidden="1" x14ac:dyDescent="0.25">
      <c r="AN3447" s="63" t="s">
        <v>6678</v>
      </c>
    </row>
    <row r="3448" spans="40:40" hidden="1" x14ac:dyDescent="0.25">
      <c r="AN3448" s="63" t="s">
        <v>6679</v>
      </c>
    </row>
    <row r="3449" spans="40:40" hidden="1" x14ac:dyDescent="0.25">
      <c r="AN3449" s="63" t="s">
        <v>6680</v>
      </c>
    </row>
    <row r="3450" spans="40:40" hidden="1" x14ac:dyDescent="0.25">
      <c r="AN3450" s="63" t="s">
        <v>6681</v>
      </c>
    </row>
    <row r="3451" spans="40:40" hidden="1" x14ac:dyDescent="0.25">
      <c r="AN3451" s="63" t="s">
        <v>6682</v>
      </c>
    </row>
    <row r="3452" spans="40:40" hidden="1" x14ac:dyDescent="0.25">
      <c r="AN3452" s="63" t="s">
        <v>6683</v>
      </c>
    </row>
    <row r="3453" spans="40:40" hidden="1" x14ac:dyDescent="0.25">
      <c r="AN3453" s="63" t="s">
        <v>6684</v>
      </c>
    </row>
    <row r="3454" spans="40:40" hidden="1" x14ac:dyDescent="0.25">
      <c r="AN3454" s="63" t="s">
        <v>6685</v>
      </c>
    </row>
    <row r="3455" spans="40:40" hidden="1" x14ac:dyDescent="0.25">
      <c r="AN3455" s="63" t="s">
        <v>6686</v>
      </c>
    </row>
    <row r="3456" spans="40:40" hidden="1" x14ac:dyDescent="0.25">
      <c r="AN3456" s="63" t="s">
        <v>6687</v>
      </c>
    </row>
    <row r="3457" spans="40:40" hidden="1" x14ac:dyDescent="0.25">
      <c r="AN3457" s="63" t="s">
        <v>6688</v>
      </c>
    </row>
    <row r="3458" spans="40:40" hidden="1" x14ac:dyDescent="0.25">
      <c r="AN3458" s="63" t="s">
        <v>6689</v>
      </c>
    </row>
    <row r="3459" spans="40:40" hidden="1" x14ac:dyDescent="0.25">
      <c r="AN3459" s="63" t="s">
        <v>6690</v>
      </c>
    </row>
    <row r="3460" spans="40:40" hidden="1" x14ac:dyDescent="0.25">
      <c r="AN3460" s="63" t="s">
        <v>6691</v>
      </c>
    </row>
    <row r="3461" spans="40:40" hidden="1" x14ac:dyDescent="0.25">
      <c r="AN3461" s="63" t="s">
        <v>6692</v>
      </c>
    </row>
    <row r="3462" spans="40:40" hidden="1" x14ac:dyDescent="0.25">
      <c r="AN3462" s="63" t="s">
        <v>6693</v>
      </c>
    </row>
    <row r="3463" spans="40:40" hidden="1" x14ac:dyDescent="0.25">
      <c r="AN3463" s="63" t="s">
        <v>6694</v>
      </c>
    </row>
    <row r="3464" spans="40:40" hidden="1" x14ac:dyDescent="0.25">
      <c r="AN3464" s="63" t="s">
        <v>6695</v>
      </c>
    </row>
    <row r="3465" spans="40:40" hidden="1" x14ac:dyDescent="0.25">
      <c r="AN3465" s="63" t="s">
        <v>6696</v>
      </c>
    </row>
    <row r="3466" spans="40:40" hidden="1" x14ac:dyDescent="0.25">
      <c r="AN3466" s="63" t="s">
        <v>6697</v>
      </c>
    </row>
    <row r="3467" spans="40:40" hidden="1" x14ac:dyDescent="0.25">
      <c r="AN3467" s="63" t="s">
        <v>6698</v>
      </c>
    </row>
    <row r="3468" spans="40:40" hidden="1" x14ac:dyDescent="0.25">
      <c r="AN3468" s="63" t="s">
        <v>6699</v>
      </c>
    </row>
    <row r="3469" spans="40:40" hidden="1" x14ac:dyDescent="0.25">
      <c r="AN3469" s="63" t="s">
        <v>6700</v>
      </c>
    </row>
    <row r="3470" spans="40:40" hidden="1" x14ac:dyDescent="0.25">
      <c r="AN3470" s="63" t="s">
        <v>6701</v>
      </c>
    </row>
    <row r="3471" spans="40:40" hidden="1" x14ac:dyDescent="0.25">
      <c r="AN3471" s="63" t="s">
        <v>6702</v>
      </c>
    </row>
    <row r="3472" spans="40:40" hidden="1" x14ac:dyDescent="0.25">
      <c r="AN3472" s="63" t="s">
        <v>6703</v>
      </c>
    </row>
    <row r="3473" spans="40:40" hidden="1" x14ac:dyDescent="0.25">
      <c r="AN3473" s="63" t="s">
        <v>6704</v>
      </c>
    </row>
    <row r="3474" spans="40:40" hidden="1" x14ac:dyDescent="0.25">
      <c r="AN3474" s="63" t="s">
        <v>6705</v>
      </c>
    </row>
    <row r="3475" spans="40:40" hidden="1" x14ac:dyDescent="0.25">
      <c r="AN3475" s="63" t="s">
        <v>6706</v>
      </c>
    </row>
    <row r="3476" spans="40:40" hidden="1" x14ac:dyDescent="0.25">
      <c r="AN3476" s="63" t="s">
        <v>6707</v>
      </c>
    </row>
    <row r="3477" spans="40:40" hidden="1" x14ac:dyDescent="0.25">
      <c r="AN3477" s="63" t="s">
        <v>6708</v>
      </c>
    </row>
    <row r="3478" spans="40:40" hidden="1" x14ac:dyDescent="0.25">
      <c r="AN3478" s="63" t="s">
        <v>6709</v>
      </c>
    </row>
    <row r="3479" spans="40:40" hidden="1" x14ac:dyDescent="0.25">
      <c r="AN3479" s="63" t="s">
        <v>6710</v>
      </c>
    </row>
    <row r="3480" spans="40:40" hidden="1" x14ac:dyDescent="0.25">
      <c r="AN3480" s="63" t="s">
        <v>6711</v>
      </c>
    </row>
    <row r="3481" spans="40:40" hidden="1" x14ac:dyDescent="0.25">
      <c r="AN3481" s="63" t="s">
        <v>6712</v>
      </c>
    </row>
    <row r="3482" spans="40:40" hidden="1" x14ac:dyDescent="0.25">
      <c r="AN3482" s="63" t="s">
        <v>6713</v>
      </c>
    </row>
    <row r="3483" spans="40:40" hidden="1" x14ac:dyDescent="0.25">
      <c r="AN3483" s="63" t="s">
        <v>6714</v>
      </c>
    </row>
    <row r="3484" spans="40:40" hidden="1" x14ac:dyDescent="0.25">
      <c r="AN3484" s="63" t="s">
        <v>6715</v>
      </c>
    </row>
    <row r="3485" spans="40:40" hidden="1" x14ac:dyDescent="0.25">
      <c r="AN3485" s="63" t="s">
        <v>6716</v>
      </c>
    </row>
    <row r="3486" spans="40:40" hidden="1" x14ac:dyDescent="0.25">
      <c r="AN3486" s="63" t="s">
        <v>6717</v>
      </c>
    </row>
    <row r="3487" spans="40:40" hidden="1" x14ac:dyDescent="0.25">
      <c r="AN3487" s="63" t="s">
        <v>6718</v>
      </c>
    </row>
    <row r="3488" spans="40:40" hidden="1" x14ac:dyDescent="0.25">
      <c r="AN3488" s="63" t="s">
        <v>6719</v>
      </c>
    </row>
    <row r="3489" spans="40:40" hidden="1" x14ac:dyDescent="0.25">
      <c r="AN3489" s="63" t="s">
        <v>6720</v>
      </c>
    </row>
    <row r="3490" spans="40:40" hidden="1" x14ac:dyDescent="0.25">
      <c r="AN3490" s="63" t="s">
        <v>6721</v>
      </c>
    </row>
    <row r="3491" spans="40:40" hidden="1" x14ac:dyDescent="0.25">
      <c r="AN3491" s="63" t="s">
        <v>6722</v>
      </c>
    </row>
    <row r="3492" spans="40:40" hidden="1" x14ac:dyDescent="0.25">
      <c r="AN3492" s="63" t="s">
        <v>6723</v>
      </c>
    </row>
    <row r="3493" spans="40:40" hidden="1" x14ac:dyDescent="0.25">
      <c r="AN3493" s="63" t="s">
        <v>6724</v>
      </c>
    </row>
    <row r="3494" spans="40:40" hidden="1" x14ac:dyDescent="0.25">
      <c r="AN3494" s="63" t="s">
        <v>6725</v>
      </c>
    </row>
    <row r="3495" spans="40:40" hidden="1" x14ac:dyDescent="0.25">
      <c r="AN3495" s="63" t="s">
        <v>6726</v>
      </c>
    </row>
    <row r="3496" spans="40:40" hidden="1" x14ac:dyDescent="0.25">
      <c r="AN3496" s="63" t="s">
        <v>6727</v>
      </c>
    </row>
    <row r="3497" spans="40:40" hidden="1" x14ac:dyDescent="0.25">
      <c r="AN3497" s="63" t="s">
        <v>6728</v>
      </c>
    </row>
    <row r="3498" spans="40:40" hidden="1" x14ac:dyDescent="0.25">
      <c r="AN3498" s="63" t="s">
        <v>6729</v>
      </c>
    </row>
    <row r="3499" spans="40:40" hidden="1" x14ac:dyDescent="0.25">
      <c r="AN3499" s="63" t="s">
        <v>6730</v>
      </c>
    </row>
    <row r="3500" spans="40:40" hidden="1" x14ac:dyDescent="0.25">
      <c r="AN3500" s="63" t="s">
        <v>6731</v>
      </c>
    </row>
    <row r="3501" spans="40:40" hidden="1" x14ac:dyDescent="0.25">
      <c r="AN3501" s="63" t="s">
        <v>6732</v>
      </c>
    </row>
    <row r="3502" spans="40:40" hidden="1" x14ac:dyDescent="0.25">
      <c r="AN3502" s="63" t="s">
        <v>6733</v>
      </c>
    </row>
    <row r="3503" spans="40:40" hidden="1" x14ac:dyDescent="0.25">
      <c r="AN3503" s="63" t="s">
        <v>6734</v>
      </c>
    </row>
    <row r="3504" spans="40:40" hidden="1" x14ac:dyDescent="0.25">
      <c r="AN3504" s="63" t="s">
        <v>6735</v>
      </c>
    </row>
    <row r="3505" spans="40:40" hidden="1" x14ac:dyDescent="0.25">
      <c r="AN3505" s="63" t="s">
        <v>6736</v>
      </c>
    </row>
    <row r="3506" spans="40:40" hidden="1" x14ac:dyDescent="0.25">
      <c r="AN3506" s="63" t="s">
        <v>6737</v>
      </c>
    </row>
    <row r="3507" spans="40:40" hidden="1" x14ac:dyDescent="0.25">
      <c r="AN3507" s="63" t="s">
        <v>6738</v>
      </c>
    </row>
    <row r="3508" spans="40:40" hidden="1" x14ac:dyDescent="0.25">
      <c r="AN3508" s="63" t="s">
        <v>6739</v>
      </c>
    </row>
    <row r="3509" spans="40:40" hidden="1" x14ac:dyDescent="0.25">
      <c r="AN3509" s="63" t="s">
        <v>6740</v>
      </c>
    </row>
    <row r="3510" spans="40:40" hidden="1" x14ac:dyDescent="0.25">
      <c r="AN3510" s="63" t="s">
        <v>6741</v>
      </c>
    </row>
    <row r="3511" spans="40:40" hidden="1" x14ac:dyDescent="0.25">
      <c r="AN3511" s="63" t="s">
        <v>6742</v>
      </c>
    </row>
    <row r="3512" spans="40:40" hidden="1" x14ac:dyDescent="0.25">
      <c r="AN3512" s="63" t="s">
        <v>6743</v>
      </c>
    </row>
    <row r="3513" spans="40:40" hidden="1" x14ac:dyDescent="0.25">
      <c r="AN3513" s="63" t="s">
        <v>6744</v>
      </c>
    </row>
    <row r="3514" spans="40:40" hidden="1" x14ac:dyDescent="0.25">
      <c r="AN3514" s="63" t="s">
        <v>6745</v>
      </c>
    </row>
    <row r="3515" spans="40:40" hidden="1" x14ac:dyDescent="0.25">
      <c r="AN3515" s="63" t="s">
        <v>6746</v>
      </c>
    </row>
    <row r="3516" spans="40:40" hidden="1" x14ac:dyDescent="0.25">
      <c r="AN3516" s="63" t="s">
        <v>6747</v>
      </c>
    </row>
    <row r="3517" spans="40:40" hidden="1" x14ac:dyDescent="0.25">
      <c r="AN3517" s="63" t="s">
        <v>6748</v>
      </c>
    </row>
    <row r="3518" spans="40:40" hidden="1" x14ac:dyDescent="0.25">
      <c r="AN3518" s="63" t="s">
        <v>6749</v>
      </c>
    </row>
    <row r="3519" spans="40:40" hidden="1" x14ac:dyDescent="0.25">
      <c r="AN3519" s="63" t="s">
        <v>6750</v>
      </c>
    </row>
    <row r="3520" spans="40:40" hidden="1" x14ac:dyDescent="0.25">
      <c r="AN3520" s="63" t="s">
        <v>6751</v>
      </c>
    </row>
    <row r="3521" spans="40:40" hidden="1" x14ac:dyDescent="0.25">
      <c r="AN3521" s="63" t="s">
        <v>6752</v>
      </c>
    </row>
    <row r="3522" spans="40:40" hidden="1" x14ac:dyDescent="0.25">
      <c r="AN3522" s="63" t="s">
        <v>6753</v>
      </c>
    </row>
    <row r="3523" spans="40:40" hidden="1" x14ac:dyDescent="0.25">
      <c r="AN3523" s="63" t="s">
        <v>6754</v>
      </c>
    </row>
    <row r="3524" spans="40:40" hidden="1" x14ac:dyDescent="0.25">
      <c r="AN3524" s="63" t="s">
        <v>6755</v>
      </c>
    </row>
    <row r="3525" spans="40:40" hidden="1" x14ac:dyDescent="0.25">
      <c r="AN3525" s="63" t="s">
        <v>6756</v>
      </c>
    </row>
    <row r="3526" spans="40:40" hidden="1" x14ac:dyDescent="0.25">
      <c r="AN3526" s="63" t="s">
        <v>6757</v>
      </c>
    </row>
    <row r="3527" spans="40:40" hidden="1" x14ac:dyDescent="0.25">
      <c r="AN3527" s="63" t="s">
        <v>6758</v>
      </c>
    </row>
    <row r="3528" spans="40:40" hidden="1" x14ac:dyDescent="0.25">
      <c r="AN3528" s="63" t="s">
        <v>6759</v>
      </c>
    </row>
    <row r="3529" spans="40:40" hidden="1" x14ac:dyDescent="0.25">
      <c r="AN3529" s="63" t="s">
        <v>6760</v>
      </c>
    </row>
    <row r="3530" spans="40:40" hidden="1" x14ac:dyDescent="0.25">
      <c r="AN3530" s="63" t="s">
        <v>6761</v>
      </c>
    </row>
    <row r="3531" spans="40:40" hidden="1" x14ac:dyDescent="0.25">
      <c r="AN3531" s="63" t="s">
        <v>6762</v>
      </c>
    </row>
    <row r="3532" spans="40:40" hidden="1" x14ac:dyDescent="0.25">
      <c r="AN3532" s="63" t="s">
        <v>6763</v>
      </c>
    </row>
    <row r="3533" spans="40:40" hidden="1" x14ac:dyDescent="0.25">
      <c r="AN3533" s="63" t="s">
        <v>6764</v>
      </c>
    </row>
    <row r="3534" spans="40:40" hidden="1" x14ac:dyDescent="0.25">
      <c r="AN3534" s="63" t="s">
        <v>6765</v>
      </c>
    </row>
    <row r="3535" spans="40:40" hidden="1" x14ac:dyDescent="0.25">
      <c r="AN3535" s="63" t="s">
        <v>6766</v>
      </c>
    </row>
    <row r="3536" spans="40:40" hidden="1" x14ac:dyDescent="0.25">
      <c r="AN3536" s="63" t="s">
        <v>6767</v>
      </c>
    </row>
    <row r="3537" spans="40:40" hidden="1" x14ac:dyDescent="0.25">
      <c r="AN3537" s="63" t="s">
        <v>6768</v>
      </c>
    </row>
    <row r="3538" spans="40:40" hidden="1" x14ac:dyDescent="0.25">
      <c r="AN3538" s="63" t="s">
        <v>6769</v>
      </c>
    </row>
    <row r="3539" spans="40:40" hidden="1" x14ac:dyDescent="0.25">
      <c r="AN3539" s="63" t="s">
        <v>6770</v>
      </c>
    </row>
    <row r="3540" spans="40:40" hidden="1" x14ac:dyDescent="0.25">
      <c r="AN3540" s="63" t="s">
        <v>6771</v>
      </c>
    </row>
    <row r="3541" spans="40:40" hidden="1" x14ac:dyDescent="0.25">
      <c r="AN3541" s="63" t="s">
        <v>6772</v>
      </c>
    </row>
    <row r="3542" spans="40:40" hidden="1" x14ac:dyDescent="0.25">
      <c r="AN3542" s="63" t="s">
        <v>6773</v>
      </c>
    </row>
    <row r="3543" spans="40:40" hidden="1" x14ac:dyDescent="0.25">
      <c r="AN3543" s="63" t="s">
        <v>6774</v>
      </c>
    </row>
    <row r="3544" spans="40:40" hidden="1" x14ac:dyDescent="0.25">
      <c r="AN3544" s="63" t="s">
        <v>6775</v>
      </c>
    </row>
    <row r="3545" spans="40:40" hidden="1" x14ac:dyDescent="0.25">
      <c r="AN3545" s="63" t="s">
        <v>6776</v>
      </c>
    </row>
    <row r="3546" spans="40:40" hidden="1" x14ac:dyDescent="0.25">
      <c r="AN3546" s="63" t="s">
        <v>6777</v>
      </c>
    </row>
    <row r="3547" spans="40:40" hidden="1" x14ac:dyDescent="0.25">
      <c r="AN3547" s="63" t="s">
        <v>6778</v>
      </c>
    </row>
    <row r="3548" spans="40:40" hidden="1" x14ac:dyDescent="0.25">
      <c r="AN3548" s="63" t="s">
        <v>6779</v>
      </c>
    </row>
    <row r="3549" spans="40:40" hidden="1" x14ac:dyDescent="0.25">
      <c r="AN3549" s="63" t="s">
        <v>6780</v>
      </c>
    </row>
    <row r="3550" spans="40:40" hidden="1" x14ac:dyDescent="0.25">
      <c r="AN3550" s="63" t="s">
        <v>6781</v>
      </c>
    </row>
    <row r="3551" spans="40:40" hidden="1" x14ac:dyDescent="0.25">
      <c r="AN3551" s="63" t="s">
        <v>6782</v>
      </c>
    </row>
    <row r="3552" spans="40:40" hidden="1" x14ac:dyDescent="0.25">
      <c r="AN3552" s="63" t="s">
        <v>6783</v>
      </c>
    </row>
    <row r="3553" spans="40:40" hidden="1" x14ac:dyDescent="0.25">
      <c r="AN3553" s="63" t="s">
        <v>6784</v>
      </c>
    </row>
    <row r="3554" spans="40:40" hidden="1" x14ac:dyDescent="0.25">
      <c r="AN3554" s="63" t="s">
        <v>6785</v>
      </c>
    </row>
    <row r="3555" spans="40:40" hidden="1" x14ac:dyDescent="0.25">
      <c r="AN3555" s="63" t="s">
        <v>6786</v>
      </c>
    </row>
    <row r="3556" spans="40:40" hidden="1" x14ac:dyDescent="0.25">
      <c r="AN3556" s="63" t="s">
        <v>6787</v>
      </c>
    </row>
    <row r="3557" spans="40:40" hidden="1" x14ac:dyDescent="0.25">
      <c r="AN3557" s="63" t="s">
        <v>6788</v>
      </c>
    </row>
    <row r="3558" spans="40:40" hidden="1" x14ac:dyDescent="0.25">
      <c r="AN3558" s="63" t="s">
        <v>6789</v>
      </c>
    </row>
    <row r="3559" spans="40:40" hidden="1" x14ac:dyDescent="0.25">
      <c r="AN3559" s="63" t="s">
        <v>6790</v>
      </c>
    </row>
    <row r="3560" spans="40:40" hidden="1" x14ac:dyDescent="0.25">
      <c r="AN3560" s="63" t="s">
        <v>6791</v>
      </c>
    </row>
    <row r="3561" spans="40:40" hidden="1" x14ac:dyDescent="0.25">
      <c r="AN3561" s="63" t="s">
        <v>6792</v>
      </c>
    </row>
    <row r="3562" spans="40:40" hidden="1" x14ac:dyDescent="0.25">
      <c r="AN3562" s="63" t="s">
        <v>6793</v>
      </c>
    </row>
    <row r="3563" spans="40:40" hidden="1" x14ac:dyDescent="0.25">
      <c r="AN3563" s="63" t="s">
        <v>6794</v>
      </c>
    </row>
    <row r="3564" spans="40:40" hidden="1" x14ac:dyDescent="0.25">
      <c r="AN3564" s="63" t="s">
        <v>6795</v>
      </c>
    </row>
    <row r="3565" spans="40:40" hidden="1" x14ac:dyDescent="0.25">
      <c r="AN3565" s="63" t="s">
        <v>6796</v>
      </c>
    </row>
    <row r="3566" spans="40:40" hidden="1" x14ac:dyDescent="0.25">
      <c r="AN3566" s="63" t="s">
        <v>6797</v>
      </c>
    </row>
    <row r="3567" spans="40:40" hidden="1" x14ac:dyDescent="0.25">
      <c r="AN3567" s="63" t="s">
        <v>6798</v>
      </c>
    </row>
    <row r="3568" spans="40:40" hidden="1" x14ac:dyDescent="0.25">
      <c r="AN3568" s="63" t="s">
        <v>6799</v>
      </c>
    </row>
    <row r="3569" spans="40:40" hidden="1" x14ac:dyDescent="0.25">
      <c r="AN3569" s="63" t="s">
        <v>6800</v>
      </c>
    </row>
    <row r="3570" spans="40:40" hidden="1" x14ac:dyDescent="0.25">
      <c r="AN3570" s="63" t="s">
        <v>6801</v>
      </c>
    </row>
    <row r="3571" spans="40:40" hidden="1" x14ac:dyDescent="0.25">
      <c r="AN3571" s="63" t="s">
        <v>6802</v>
      </c>
    </row>
    <row r="3572" spans="40:40" hidden="1" x14ac:dyDescent="0.25">
      <c r="AN3572" s="63" t="s">
        <v>6803</v>
      </c>
    </row>
    <row r="3573" spans="40:40" hidden="1" x14ac:dyDescent="0.25">
      <c r="AN3573" s="63" t="s">
        <v>6804</v>
      </c>
    </row>
    <row r="3574" spans="40:40" hidden="1" x14ac:dyDescent="0.25">
      <c r="AN3574" s="63" t="s">
        <v>6805</v>
      </c>
    </row>
    <row r="3575" spans="40:40" hidden="1" x14ac:dyDescent="0.25">
      <c r="AN3575" s="63" t="s">
        <v>6806</v>
      </c>
    </row>
    <row r="3576" spans="40:40" hidden="1" x14ac:dyDescent="0.25">
      <c r="AN3576" s="63" t="s">
        <v>6807</v>
      </c>
    </row>
    <row r="3577" spans="40:40" hidden="1" x14ac:dyDescent="0.25">
      <c r="AN3577" s="63" t="s">
        <v>6808</v>
      </c>
    </row>
    <row r="3578" spans="40:40" hidden="1" x14ac:dyDescent="0.25">
      <c r="AN3578" s="63" t="s">
        <v>6809</v>
      </c>
    </row>
    <row r="3579" spans="40:40" hidden="1" x14ac:dyDescent="0.25">
      <c r="AN3579" s="63" t="s">
        <v>6810</v>
      </c>
    </row>
    <row r="3580" spans="40:40" hidden="1" x14ac:dyDescent="0.25">
      <c r="AN3580" s="63" t="s">
        <v>6811</v>
      </c>
    </row>
    <row r="3581" spans="40:40" hidden="1" x14ac:dyDescent="0.25">
      <c r="AN3581" s="63" t="s">
        <v>6812</v>
      </c>
    </row>
    <row r="3582" spans="40:40" hidden="1" x14ac:dyDescent="0.25">
      <c r="AN3582" s="63" t="s">
        <v>6813</v>
      </c>
    </row>
    <row r="3583" spans="40:40" hidden="1" x14ac:dyDescent="0.25">
      <c r="AN3583" s="63" t="s">
        <v>6814</v>
      </c>
    </row>
    <row r="3584" spans="40:40" hidden="1" x14ac:dyDescent="0.25">
      <c r="AN3584" s="63" t="s">
        <v>6815</v>
      </c>
    </row>
    <row r="3585" spans="40:40" hidden="1" x14ac:dyDescent="0.25">
      <c r="AN3585" s="63" t="s">
        <v>6816</v>
      </c>
    </row>
    <row r="3586" spans="40:40" hidden="1" x14ac:dyDescent="0.25">
      <c r="AN3586" s="63" t="s">
        <v>6817</v>
      </c>
    </row>
    <row r="3587" spans="40:40" hidden="1" x14ac:dyDescent="0.25">
      <c r="AN3587" s="63" t="s">
        <v>6818</v>
      </c>
    </row>
    <row r="3588" spans="40:40" hidden="1" x14ac:dyDescent="0.25">
      <c r="AN3588" s="63" t="s">
        <v>6819</v>
      </c>
    </row>
    <row r="3589" spans="40:40" hidden="1" x14ac:dyDescent="0.25">
      <c r="AN3589" s="63" t="s">
        <v>6820</v>
      </c>
    </row>
    <row r="3590" spans="40:40" hidden="1" x14ac:dyDescent="0.25">
      <c r="AN3590" s="63" t="s">
        <v>6821</v>
      </c>
    </row>
    <row r="3591" spans="40:40" hidden="1" x14ac:dyDescent="0.25">
      <c r="AN3591" s="63" t="s">
        <v>6822</v>
      </c>
    </row>
    <row r="3592" spans="40:40" hidden="1" x14ac:dyDescent="0.25">
      <c r="AN3592" s="63" t="s">
        <v>6823</v>
      </c>
    </row>
    <row r="3593" spans="40:40" hidden="1" x14ac:dyDescent="0.25">
      <c r="AN3593" s="63" t="s">
        <v>6824</v>
      </c>
    </row>
    <row r="3594" spans="40:40" hidden="1" x14ac:dyDescent="0.25">
      <c r="AN3594" s="63" t="s">
        <v>6825</v>
      </c>
    </row>
    <row r="3595" spans="40:40" hidden="1" x14ac:dyDescent="0.25">
      <c r="AN3595" s="63" t="s">
        <v>6826</v>
      </c>
    </row>
    <row r="3596" spans="40:40" hidden="1" x14ac:dyDescent="0.25">
      <c r="AN3596" s="63" t="s">
        <v>6827</v>
      </c>
    </row>
    <row r="3597" spans="40:40" hidden="1" x14ac:dyDescent="0.25">
      <c r="AN3597" s="63" t="s">
        <v>6828</v>
      </c>
    </row>
    <row r="3598" spans="40:40" hidden="1" x14ac:dyDescent="0.25">
      <c r="AN3598" s="63" t="s">
        <v>6829</v>
      </c>
    </row>
    <row r="3599" spans="40:40" hidden="1" x14ac:dyDescent="0.25">
      <c r="AN3599" s="63" t="s">
        <v>6830</v>
      </c>
    </row>
    <row r="3600" spans="40:40" hidden="1" x14ac:dyDescent="0.25">
      <c r="AN3600" s="63" t="s">
        <v>6831</v>
      </c>
    </row>
    <row r="3601" spans="40:40" hidden="1" x14ac:dyDescent="0.25">
      <c r="AN3601" s="63" t="s">
        <v>6832</v>
      </c>
    </row>
    <row r="3602" spans="40:40" hidden="1" x14ac:dyDescent="0.25">
      <c r="AN3602" s="63" t="s">
        <v>6833</v>
      </c>
    </row>
    <row r="3603" spans="40:40" hidden="1" x14ac:dyDescent="0.25">
      <c r="AN3603" s="63" t="s">
        <v>6834</v>
      </c>
    </row>
    <row r="3604" spans="40:40" hidden="1" x14ac:dyDescent="0.25">
      <c r="AN3604" s="63" t="s">
        <v>6835</v>
      </c>
    </row>
    <row r="3605" spans="40:40" hidden="1" x14ac:dyDescent="0.25">
      <c r="AN3605" s="63" t="s">
        <v>6836</v>
      </c>
    </row>
    <row r="3606" spans="40:40" hidden="1" x14ac:dyDescent="0.25">
      <c r="AN3606" s="63" t="s">
        <v>6837</v>
      </c>
    </row>
    <row r="3607" spans="40:40" hidden="1" x14ac:dyDescent="0.25">
      <c r="AN3607" s="63" t="s">
        <v>6838</v>
      </c>
    </row>
    <row r="3608" spans="40:40" hidden="1" x14ac:dyDescent="0.25">
      <c r="AN3608" s="63" t="s">
        <v>6839</v>
      </c>
    </row>
    <row r="3609" spans="40:40" hidden="1" x14ac:dyDescent="0.25">
      <c r="AN3609" s="63" t="s">
        <v>6840</v>
      </c>
    </row>
    <row r="3610" spans="40:40" hidden="1" x14ac:dyDescent="0.25">
      <c r="AN3610" s="63" t="s">
        <v>6841</v>
      </c>
    </row>
    <row r="3611" spans="40:40" hidden="1" x14ac:dyDescent="0.25">
      <c r="AN3611" s="63" t="s">
        <v>6842</v>
      </c>
    </row>
    <row r="3612" spans="40:40" hidden="1" x14ac:dyDescent="0.25">
      <c r="AN3612" s="63" t="s">
        <v>6843</v>
      </c>
    </row>
    <row r="3613" spans="40:40" hidden="1" x14ac:dyDescent="0.25">
      <c r="AN3613" s="63" t="s">
        <v>6844</v>
      </c>
    </row>
    <row r="3614" spans="40:40" hidden="1" x14ac:dyDescent="0.25">
      <c r="AN3614" s="63" t="s">
        <v>6845</v>
      </c>
    </row>
    <row r="3615" spans="40:40" hidden="1" x14ac:dyDescent="0.25">
      <c r="AN3615" s="63" t="s">
        <v>6846</v>
      </c>
    </row>
    <row r="3616" spans="40:40" hidden="1" x14ac:dyDescent="0.25">
      <c r="AN3616" s="63" t="s">
        <v>6847</v>
      </c>
    </row>
    <row r="3617" spans="40:40" hidden="1" x14ac:dyDescent="0.25">
      <c r="AN3617" s="63" t="s">
        <v>6848</v>
      </c>
    </row>
    <row r="3618" spans="40:40" hidden="1" x14ac:dyDescent="0.25">
      <c r="AN3618" s="63" t="s">
        <v>6849</v>
      </c>
    </row>
    <row r="3619" spans="40:40" hidden="1" x14ac:dyDescent="0.25">
      <c r="AN3619" s="63" t="s">
        <v>6850</v>
      </c>
    </row>
    <row r="3620" spans="40:40" hidden="1" x14ac:dyDescent="0.25">
      <c r="AN3620" s="63" t="s">
        <v>6851</v>
      </c>
    </row>
    <row r="3621" spans="40:40" hidden="1" x14ac:dyDescent="0.25">
      <c r="AN3621" s="63" t="s">
        <v>6852</v>
      </c>
    </row>
    <row r="3622" spans="40:40" hidden="1" x14ac:dyDescent="0.25">
      <c r="AN3622" s="63" t="s">
        <v>6853</v>
      </c>
    </row>
    <row r="3623" spans="40:40" hidden="1" x14ac:dyDescent="0.25">
      <c r="AN3623" s="63" t="s">
        <v>6854</v>
      </c>
    </row>
    <row r="3624" spans="40:40" hidden="1" x14ac:dyDescent="0.25">
      <c r="AN3624" s="63" t="s">
        <v>6855</v>
      </c>
    </row>
    <row r="3625" spans="40:40" hidden="1" x14ac:dyDescent="0.25">
      <c r="AN3625" s="63" t="s">
        <v>6856</v>
      </c>
    </row>
    <row r="3626" spans="40:40" hidden="1" x14ac:dyDescent="0.25">
      <c r="AN3626" s="63" t="s">
        <v>6857</v>
      </c>
    </row>
    <row r="3627" spans="40:40" hidden="1" x14ac:dyDescent="0.25">
      <c r="AN3627" s="63" t="s">
        <v>6858</v>
      </c>
    </row>
    <row r="3628" spans="40:40" hidden="1" x14ac:dyDescent="0.25">
      <c r="AN3628" s="63" t="s">
        <v>6859</v>
      </c>
    </row>
    <row r="3629" spans="40:40" hidden="1" x14ac:dyDescent="0.25">
      <c r="AN3629" s="63" t="s">
        <v>6860</v>
      </c>
    </row>
    <row r="3630" spans="40:40" hidden="1" x14ac:dyDescent="0.25">
      <c r="AN3630" s="63" t="s">
        <v>6861</v>
      </c>
    </row>
    <row r="3631" spans="40:40" hidden="1" x14ac:dyDescent="0.25">
      <c r="AN3631" s="63" t="s">
        <v>6862</v>
      </c>
    </row>
    <row r="3632" spans="40:40" hidden="1" x14ac:dyDescent="0.25">
      <c r="AN3632" s="63" t="s">
        <v>6863</v>
      </c>
    </row>
    <row r="3633" spans="40:40" hidden="1" x14ac:dyDescent="0.25">
      <c r="AN3633" s="63" t="s">
        <v>6864</v>
      </c>
    </row>
    <row r="3634" spans="40:40" hidden="1" x14ac:dyDescent="0.25">
      <c r="AN3634" s="63" t="s">
        <v>6865</v>
      </c>
    </row>
    <row r="3635" spans="40:40" hidden="1" x14ac:dyDescent="0.25">
      <c r="AN3635" s="63" t="s">
        <v>6866</v>
      </c>
    </row>
    <row r="3636" spans="40:40" hidden="1" x14ac:dyDescent="0.25">
      <c r="AN3636" s="63" t="s">
        <v>6867</v>
      </c>
    </row>
    <row r="3637" spans="40:40" hidden="1" x14ac:dyDescent="0.25">
      <c r="AN3637" s="63" t="s">
        <v>6868</v>
      </c>
    </row>
    <row r="3638" spans="40:40" hidden="1" x14ac:dyDescent="0.25">
      <c r="AN3638" s="63" t="s">
        <v>6869</v>
      </c>
    </row>
    <row r="3639" spans="40:40" hidden="1" x14ac:dyDescent="0.25">
      <c r="AN3639" s="63" t="s">
        <v>6870</v>
      </c>
    </row>
    <row r="3640" spans="40:40" hidden="1" x14ac:dyDescent="0.25">
      <c r="AN3640" s="63" t="s">
        <v>6871</v>
      </c>
    </row>
    <row r="3641" spans="40:40" hidden="1" x14ac:dyDescent="0.25">
      <c r="AN3641" s="63" t="s">
        <v>6872</v>
      </c>
    </row>
    <row r="3642" spans="40:40" hidden="1" x14ac:dyDescent="0.25">
      <c r="AN3642" s="63" t="s">
        <v>6873</v>
      </c>
    </row>
    <row r="3643" spans="40:40" hidden="1" x14ac:dyDescent="0.25">
      <c r="AN3643" s="63" t="s">
        <v>6874</v>
      </c>
    </row>
    <row r="3644" spans="40:40" hidden="1" x14ac:dyDescent="0.25">
      <c r="AN3644" s="63" t="s">
        <v>6875</v>
      </c>
    </row>
    <row r="3645" spans="40:40" hidden="1" x14ac:dyDescent="0.25">
      <c r="AN3645" s="63" t="s">
        <v>6876</v>
      </c>
    </row>
    <row r="3646" spans="40:40" hidden="1" x14ac:dyDescent="0.25">
      <c r="AN3646" s="63" t="s">
        <v>6877</v>
      </c>
    </row>
    <row r="3647" spans="40:40" hidden="1" x14ac:dyDescent="0.25">
      <c r="AN3647" s="63" t="s">
        <v>6878</v>
      </c>
    </row>
    <row r="3648" spans="40:40" hidden="1" x14ac:dyDescent="0.25">
      <c r="AN3648" s="63" t="s">
        <v>6879</v>
      </c>
    </row>
    <row r="3649" spans="40:40" hidden="1" x14ac:dyDescent="0.25">
      <c r="AN3649" s="63" t="s">
        <v>6880</v>
      </c>
    </row>
    <row r="3650" spans="40:40" hidden="1" x14ac:dyDescent="0.25">
      <c r="AN3650" s="63" t="s">
        <v>6881</v>
      </c>
    </row>
    <row r="3651" spans="40:40" hidden="1" x14ac:dyDescent="0.25">
      <c r="AN3651" s="63" t="s">
        <v>6882</v>
      </c>
    </row>
    <row r="3652" spans="40:40" hidden="1" x14ac:dyDescent="0.25">
      <c r="AN3652" s="63" t="s">
        <v>6883</v>
      </c>
    </row>
    <row r="3653" spans="40:40" hidden="1" x14ac:dyDescent="0.25">
      <c r="AN3653" s="63" t="s">
        <v>6884</v>
      </c>
    </row>
    <row r="3654" spans="40:40" hidden="1" x14ac:dyDescent="0.25">
      <c r="AN3654" s="63" t="s">
        <v>6885</v>
      </c>
    </row>
    <row r="3655" spans="40:40" hidden="1" x14ac:dyDescent="0.25">
      <c r="AN3655" s="63" t="s">
        <v>6886</v>
      </c>
    </row>
    <row r="3656" spans="40:40" hidden="1" x14ac:dyDescent="0.25">
      <c r="AN3656" s="63" t="s">
        <v>6887</v>
      </c>
    </row>
    <row r="3657" spans="40:40" hidden="1" x14ac:dyDescent="0.25">
      <c r="AN3657" s="63" t="s">
        <v>6888</v>
      </c>
    </row>
    <row r="3658" spans="40:40" hidden="1" x14ac:dyDescent="0.25">
      <c r="AN3658" s="63" t="s">
        <v>6889</v>
      </c>
    </row>
    <row r="3659" spans="40:40" hidden="1" x14ac:dyDescent="0.25">
      <c r="AN3659" s="63" t="s">
        <v>6890</v>
      </c>
    </row>
    <row r="3660" spans="40:40" hidden="1" x14ac:dyDescent="0.25">
      <c r="AN3660" s="63" t="s">
        <v>6891</v>
      </c>
    </row>
    <row r="3661" spans="40:40" hidden="1" x14ac:dyDescent="0.25">
      <c r="AN3661" s="63" t="s">
        <v>6892</v>
      </c>
    </row>
    <row r="3662" spans="40:40" hidden="1" x14ac:dyDescent="0.25">
      <c r="AN3662" s="63" t="s">
        <v>6893</v>
      </c>
    </row>
    <row r="3663" spans="40:40" hidden="1" x14ac:dyDescent="0.25">
      <c r="AN3663" s="63" t="s">
        <v>6894</v>
      </c>
    </row>
    <row r="3664" spans="40:40" hidden="1" x14ac:dyDescent="0.25">
      <c r="AN3664" s="63" t="s">
        <v>6895</v>
      </c>
    </row>
    <row r="3665" spans="40:40" hidden="1" x14ac:dyDescent="0.25">
      <c r="AN3665" s="63" t="s">
        <v>6896</v>
      </c>
    </row>
    <row r="3666" spans="40:40" hidden="1" x14ac:dyDescent="0.25">
      <c r="AN3666" s="63" t="s">
        <v>6897</v>
      </c>
    </row>
    <row r="3667" spans="40:40" hidden="1" x14ac:dyDescent="0.25">
      <c r="AN3667" s="63" t="s">
        <v>6898</v>
      </c>
    </row>
    <row r="3668" spans="40:40" hidden="1" x14ac:dyDescent="0.25">
      <c r="AN3668" s="63" t="s">
        <v>6899</v>
      </c>
    </row>
    <row r="3669" spans="40:40" hidden="1" x14ac:dyDescent="0.25">
      <c r="AN3669" s="63" t="s">
        <v>6900</v>
      </c>
    </row>
    <row r="3670" spans="40:40" hidden="1" x14ac:dyDescent="0.25">
      <c r="AN3670" s="63" t="s">
        <v>6901</v>
      </c>
    </row>
    <row r="3671" spans="40:40" hidden="1" x14ac:dyDescent="0.25">
      <c r="AN3671" s="63" t="s">
        <v>6902</v>
      </c>
    </row>
    <row r="3672" spans="40:40" hidden="1" x14ac:dyDescent="0.25">
      <c r="AN3672" s="63" t="s">
        <v>6903</v>
      </c>
    </row>
    <row r="3673" spans="40:40" hidden="1" x14ac:dyDescent="0.25">
      <c r="AN3673" s="63" t="s">
        <v>6904</v>
      </c>
    </row>
    <row r="3674" spans="40:40" hidden="1" x14ac:dyDescent="0.25">
      <c r="AN3674" s="63" t="s">
        <v>6905</v>
      </c>
    </row>
    <row r="3675" spans="40:40" hidden="1" x14ac:dyDescent="0.25">
      <c r="AN3675" s="63" t="s">
        <v>6906</v>
      </c>
    </row>
    <row r="3676" spans="40:40" hidden="1" x14ac:dyDescent="0.25">
      <c r="AN3676" s="63" t="s">
        <v>6907</v>
      </c>
    </row>
    <row r="3677" spans="40:40" hidden="1" x14ac:dyDescent="0.25">
      <c r="AN3677" s="63" t="s">
        <v>6908</v>
      </c>
    </row>
    <row r="3678" spans="40:40" hidden="1" x14ac:dyDescent="0.25">
      <c r="AN3678" s="63" t="s">
        <v>6909</v>
      </c>
    </row>
    <row r="3679" spans="40:40" hidden="1" x14ac:dyDescent="0.25">
      <c r="AN3679" s="63" t="s">
        <v>6910</v>
      </c>
    </row>
    <row r="3680" spans="40:40" hidden="1" x14ac:dyDescent="0.25">
      <c r="AN3680" s="63" t="s">
        <v>6911</v>
      </c>
    </row>
    <row r="3681" spans="40:40" hidden="1" x14ac:dyDescent="0.25">
      <c r="AN3681" s="63" t="s">
        <v>6912</v>
      </c>
    </row>
    <row r="3682" spans="40:40" hidden="1" x14ac:dyDescent="0.25">
      <c r="AN3682" s="63" t="s">
        <v>6913</v>
      </c>
    </row>
    <row r="3683" spans="40:40" hidden="1" x14ac:dyDescent="0.25">
      <c r="AN3683" s="63" t="s">
        <v>6914</v>
      </c>
    </row>
    <row r="3684" spans="40:40" hidden="1" x14ac:dyDescent="0.25">
      <c r="AN3684" s="63" t="s">
        <v>6915</v>
      </c>
    </row>
    <row r="3685" spans="40:40" hidden="1" x14ac:dyDescent="0.25">
      <c r="AN3685" s="63" t="s">
        <v>6916</v>
      </c>
    </row>
    <row r="3686" spans="40:40" hidden="1" x14ac:dyDescent="0.25">
      <c r="AN3686" s="63" t="s">
        <v>6917</v>
      </c>
    </row>
    <row r="3687" spans="40:40" hidden="1" x14ac:dyDescent="0.25">
      <c r="AN3687" s="63" t="s">
        <v>6918</v>
      </c>
    </row>
    <row r="3688" spans="40:40" hidden="1" x14ac:dyDescent="0.25">
      <c r="AN3688" s="63" t="s">
        <v>6919</v>
      </c>
    </row>
    <row r="3689" spans="40:40" hidden="1" x14ac:dyDescent="0.25">
      <c r="AN3689" s="63" t="s">
        <v>6920</v>
      </c>
    </row>
    <row r="3690" spans="40:40" hidden="1" x14ac:dyDescent="0.25">
      <c r="AN3690" s="63" t="s">
        <v>6921</v>
      </c>
    </row>
    <row r="3691" spans="40:40" hidden="1" x14ac:dyDescent="0.25">
      <c r="AN3691" s="63" t="s">
        <v>6922</v>
      </c>
    </row>
    <row r="3692" spans="40:40" hidden="1" x14ac:dyDescent="0.25">
      <c r="AN3692" s="63" t="s">
        <v>6923</v>
      </c>
    </row>
    <row r="3693" spans="40:40" hidden="1" x14ac:dyDescent="0.25">
      <c r="AN3693" s="63" t="s">
        <v>6924</v>
      </c>
    </row>
    <row r="3694" spans="40:40" hidden="1" x14ac:dyDescent="0.25">
      <c r="AN3694" s="63" t="s">
        <v>6925</v>
      </c>
    </row>
    <row r="3695" spans="40:40" hidden="1" x14ac:dyDescent="0.25">
      <c r="AN3695" s="63" t="s">
        <v>6926</v>
      </c>
    </row>
    <row r="3696" spans="40:40" hidden="1" x14ac:dyDescent="0.25">
      <c r="AN3696" s="63" t="s">
        <v>6927</v>
      </c>
    </row>
    <row r="3697" spans="40:40" hidden="1" x14ac:dyDescent="0.25">
      <c r="AN3697" s="63" t="s">
        <v>6928</v>
      </c>
    </row>
    <row r="3698" spans="40:40" hidden="1" x14ac:dyDescent="0.25">
      <c r="AN3698" s="63" t="s">
        <v>6929</v>
      </c>
    </row>
    <row r="3699" spans="40:40" hidden="1" x14ac:dyDescent="0.25">
      <c r="AN3699" s="63" t="s">
        <v>6930</v>
      </c>
    </row>
    <row r="3700" spans="40:40" hidden="1" x14ac:dyDescent="0.25">
      <c r="AN3700" s="63" t="s">
        <v>6931</v>
      </c>
    </row>
    <row r="3701" spans="40:40" hidden="1" x14ac:dyDescent="0.25">
      <c r="AN3701" s="63" t="s">
        <v>6932</v>
      </c>
    </row>
    <row r="3702" spans="40:40" hidden="1" x14ac:dyDescent="0.25">
      <c r="AN3702" s="63" t="s">
        <v>6933</v>
      </c>
    </row>
    <row r="3703" spans="40:40" hidden="1" x14ac:dyDescent="0.25">
      <c r="AN3703" s="63" t="s">
        <v>6934</v>
      </c>
    </row>
    <row r="3704" spans="40:40" hidden="1" x14ac:dyDescent="0.25">
      <c r="AN3704" s="63" t="s">
        <v>6935</v>
      </c>
    </row>
    <row r="3705" spans="40:40" hidden="1" x14ac:dyDescent="0.25">
      <c r="AN3705" s="63" t="s">
        <v>6936</v>
      </c>
    </row>
    <row r="3706" spans="40:40" hidden="1" x14ac:dyDescent="0.25">
      <c r="AN3706" s="63" t="s">
        <v>6937</v>
      </c>
    </row>
    <row r="3707" spans="40:40" hidden="1" x14ac:dyDescent="0.25">
      <c r="AN3707" s="63" t="s">
        <v>6938</v>
      </c>
    </row>
    <row r="3708" spans="40:40" hidden="1" x14ac:dyDescent="0.25">
      <c r="AN3708" s="63" t="s">
        <v>6939</v>
      </c>
    </row>
    <row r="3709" spans="40:40" hidden="1" x14ac:dyDescent="0.25">
      <c r="AN3709" s="63" t="s">
        <v>6940</v>
      </c>
    </row>
    <row r="3710" spans="40:40" hidden="1" x14ac:dyDescent="0.25">
      <c r="AN3710" s="63" t="s">
        <v>6941</v>
      </c>
    </row>
    <row r="3711" spans="40:40" hidden="1" x14ac:dyDescent="0.25">
      <c r="AN3711" s="63" t="s">
        <v>6942</v>
      </c>
    </row>
    <row r="3712" spans="40:40" hidden="1" x14ac:dyDescent="0.25">
      <c r="AN3712" s="63" t="s">
        <v>6943</v>
      </c>
    </row>
    <row r="3713" spans="40:40" hidden="1" x14ac:dyDescent="0.25">
      <c r="AN3713" s="63" t="s">
        <v>6944</v>
      </c>
    </row>
    <row r="3714" spans="40:40" hidden="1" x14ac:dyDescent="0.25">
      <c r="AN3714" s="63" t="s">
        <v>6945</v>
      </c>
    </row>
    <row r="3715" spans="40:40" hidden="1" x14ac:dyDescent="0.25">
      <c r="AN3715" s="63" t="s">
        <v>6946</v>
      </c>
    </row>
    <row r="3716" spans="40:40" hidden="1" x14ac:dyDescent="0.25">
      <c r="AN3716" s="63" t="s">
        <v>6947</v>
      </c>
    </row>
    <row r="3717" spans="40:40" hidden="1" x14ac:dyDescent="0.25">
      <c r="AN3717" s="63" t="s">
        <v>6948</v>
      </c>
    </row>
    <row r="3718" spans="40:40" hidden="1" x14ac:dyDescent="0.25">
      <c r="AN3718" s="63" t="s">
        <v>6949</v>
      </c>
    </row>
    <row r="3719" spans="40:40" hidden="1" x14ac:dyDescent="0.25">
      <c r="AN3719" s="63" t="s">
        <v>6950</v>
      </c>
    </row>
    <row r="3720" spans="40:40" hidden="1" x14ac:dyDescent="0.25">
      <c r="AN3720" s="63" t="s">
        <v>6951</v>
      </c>
    </row>
    <row r="3721" spans="40:40" hidden="1" x14ac:dyDescent="0.25">
      <c r="AN3721" s="63" t="s">
        <v>6952</v>
      </c>
    </row>
    <row r="3722" spans="40:40" hidden="1" x14ac:dyDescent="0.25">
      <c r="AN3722" s="63" t="s">
        <v>6953</v>
      </c>
    </row>
    <row r="3723" spans="40:40" hidden="1" x14ac:dyDescent="0.25">
      <c r="AN3723" s="63" t="s">
        <v>6954</v>
      </c>
    </row>
    <row r="3724" spans="40:40" hidden="1" x14ac:dyDescent="0.25">
      <c r="AN3724" s="63" t="s">
        <v>6955</v>
      </c>
    </row>
    <row r="3725" spans="40:40" hidden="1" x14ac:dyDescent="0.25">
      <c r="AN3725" s="63" t="s">
        <v>6956</v>
      </c>
    </row>
    <row r="3726" spans="40:40" hidden="1" x14ac:dyDescent="0.25">
      <c r="AN3726" s="63" t="s">
        <v>6957</v>
      </c>
    </row>
    <row r="3727" spans="40:40" hidden="1" x14ac:dyDescent="0.25">
      <c r="AN3727" s="63" t="s">
        <v>6958</v>
      </c>
    </row>
    <row r="3728" spans="40:40" hidden="1" x14ac:dyDescent="0.25">
      <c r="AN3728" s="63" t="s">
        <v>6959</v>
      </c>
    </row>
    <row r="3729" spans="40:40" hidden="1" x14ac:dyDescent="0.25">
      <c r="AN3729" s="63" t="s">
        <v>6960</v>
      </c>
    </row>
    <row r="3730" spans="40:40" hidden="1" x14ac:dyDescent="0.25">
      <c r="AN3730" s="63" t="s">
        <v>6961</v>
      </c>
    </row>
    <row r="3731" spans="40:40" hidden="1" x14ac:dyDescent="0.25">
      <c r="AN3731" s="63" t="s">
        <v>6962</v>
      </c>
    </row>
    <row r="3732" spans="40:40" hidden="1" x14ac:dyDescent="0.25">
      <c r="AN3732" s="63" t="s">
        <v>6963</v>
      </c>
    </row>
    <row r="3733" spans="40:40" hidden="1" x14ac:dyDescent="0.25">
      <c r="AN3733" s="63" t="s">
        <v>6964</v>
      </c>
    </row>
    <row r="3734" spans="40:40" hidden="1" x14ac:dyDescent="0.25">
      <c r="AN3734" s="63" t="s">
        <v>6965</v>
      </c>
    </row>
    <row r="3735" spans="40:40" hidden="1" x14ac:dyDescent="0.25">
      <c r="AN3735" s="63" t="s">
        <v>6966</v>
      </c>
    </row>
    <row r="3736" spans="40:40" hidden="1" x14ac:dyDescent="0.25">
      <c r="AN3736" s="63" t="s">
        <v>6967</v>
      </c>
    </row>
    <row r="3737" spans="40:40" hidden="1" x14ac:dyDescent="0.25">
      <c r="AN3737" s="63" t="s">
        <v>6968</v>
      </c>
    </row>
    <row r="3738" spans="40:40" hidden="1" x14ac:dyDescent="0.25">
      <c r="AN3738" s="63" t="s">
        <v>6969</v>
      </c>
    </row>
    <row r="3739" spans="40:40" hidden="1" x14ac:dyDescent="0.25">
      <c r="AN3739" s="63" t="s">
        <v>6970</v>
      </c>
    </row>
    <row r="3740" spans="40:40" hidden="1" x14ac:dyDescent="0.25">
      <c r="AN3740" s="63" t="s">
        <v>6971</v>
      </c>
    </row>
    <row r="3741" spans="40:40" hidden="1" x14ac:dyDescent="0.25">
      <c r="AN3741" s="63" t="s">
        <v>6972</v>
      </c>
    </row>
    <row r="3742" spans="40:40" hidden="1" x14ac:dyDescent="0.25">
      <c r="AN3742" s="63" t="s">
        <v>6973</v>
      </c>
    </row>
    <row r="3743" spans="40:40" hidden="1" x14ac:dyDescent="0.25">
      <c r="AN3743" s="63" t="s">
        <v>6974</v>
      </c>
    </row>
    <row r="3744" spans="40:40" hidden="1" x14ac:dyDescent="0.25">
      <c r="AN3744" s="63" t="s">
        <v>6975</v>
      </c>
    </row>
    <row r="3745" spans="40:40" hidden="1" x14ac:dyDescent="0.25">
      <c r="AN3745" s="63" t="s">
        <v>6976</v>
      </c>
    </row>
    <row r="3746" spans="40:40" hidden="1" x14ac:dyDescent="0.25">
      <c r="AN3746" s="63" t="s">
        <v>6977</v>
      </c>
    </row>
    <row r="3747" spans="40:40" hidden="1" x14ac:dyDescent="0.25">
      <c r="AN3747" s="63" t="s">
        <v>6978</v>
      </c>
    </row>
    <row r="3748" spans="40:40" hidden="1" x14ac:dyDescent="0.25">
      <c r="AN3748" s="63" t="s">
        <v>6979</v>
      </c>
    </row>
    <row r="3749" spans="40:40" hidden="1" x14ac:dyDescent="0.25">
      <c r="AN3749" s="63" t="s">
        <v>6980</v>
      </c>
    </row>
    <row r="3750" spans="40:40" hidden="1" x14ac:dyDescent="0.25">
      <c r="AN3750" s="63" t="s">
        <v>6981</v>
      </c>
    </row>
    <row r="3751" spans="40:40" hidden="1" x14ac:dyDescent="0.25">
      <c r="AN3751" s="63" t="s">
        <v>6982</v>
      </c>
    </row>
    <row r="3752" spans="40:40" hidden="1" x14ac:dyDescent="0.25">
      <c r="AN3752" s="63" t="s">
        <v>6983</v>
      </c>
    </row>
    <row r="3753" spans="40:40" hidden="1" x14ac:dyDescent="0.25">
      <c r="AN3753" s="63" t="s">
        <v>6984</v>
      </c>
    </row>
    <row r="3754" spans="40:40" hidden="1" x14ac:dyDescent="0.25">
      <c r="AN3754" s="63" t="s">
        <v>6985</v>
      </c>
    </row>
    <row r="3755" spans="40:40" hidden="1" x14ac:dyDescent="0.25">
      <c r="AN3755" s="63" t="s">
        <v>6986</v>
      </c>
    </row>
    <row r="3756" spans="40:40" hidden="1" x14ac:dyDescent="0.25">
      <c r="AN3756" s="63" t="s">
        <v>6987</v>
      </c>
    </row>
    <row r="3757" spans="40:40" hidden="1" x14ac:dyDescent="0.25">
      <c r="AN3757" s="63" t="s">
        <v>6988</v>
      </c>
    </row>
    <row r="3758" spans="40:40" hidden="1" x14ac:dyDescent="0.25">
      <c r="AN3758" s="63" t="s">
        <v>6989</v>
      </c>
    </row>
    <row r="3759" spans="40:40" hidden="1" x14ac:dyDescent="0.25">
      <c r="AN3759" s="63" t="s">
        <v>6990</v>
      </c>
    </row>
    <row r="3760" spans="40:40" hidden="1" x14ac:dyDescent="0.25">
      <c r="AN3760" s="63" t="s">
        <v>6991</v>
      </c>
    </row>
    <row r="3761" spans="40:40" hidden="1" x14ac:dyDescent="0.25">
      <c r="AN3761" s="63" t="s">
        <v>6992</v>
      </c>
    </row>
    <row r="3762" spans="40:40" hidden="1" x14ac:dyDescent="0.25">
      <c r="AN3762" s="63" t="s">
        <v>6993</v>
      </c>
    </row>
    <row r="3763" spans="40:40" hidden="1" x14ac:dyDescent="0.25">
      <c r="AN3763" s="63" t="s">
        <v>6994</v>
      </c>
    </row>
    <row r="3764" spans="40:40" hidden="1" x14ac:dyDescent="0.25">
      <c r="AN3764" s="63" t="s">
        <v>6995</v>
      </c>
    </row>
    <row r="3765" spans="40:40" hidden="1" x14ac:dyDescent="0.25">
      <c r="AN3765" s="63" t="s">
        <v>6996</v>
      </c>
    </row>
    <row r="3766" spans="40:40" hidden="1" x14ac:dyDescent="0.25">
      <c r="AN3766" s="63" t="s">
        <v>6997</v>
      </c>
    </row>
    <row r="3767" spans="40:40" hidden="1" x14ac:dyDescent="0.25">
      <c r="AN3767" s="63" t="s">
        <v>6998</v>
      </c>
    </row>
    <row r="3768" spans="40:40" hidden="1" x14ac:dyDescent="0.25">
      <c r="AN3768" s="63" t="s">
        <v>6999</v>
      </c>
    </row>
    <row r="3769" spans="40:40" hidden="1" x14ac:dyDescent="0.25">
      <c r="AN3769" s="63" t="s">
        <v>7000</v>
      </c>
    </row>
    <row r="3770" spans="40:40" hidden="1" x14ac:dyDescent="0.25">
      <c r="AN3770" s="63" t="s">
        <v>7001</v>
      </c>
    </row>
    <row r="3771" spans="40:40" hidden="1" x14ac:dyDescent="0.25">
      <c r="AN3771" s="63" t="s">
        <v>7002</v>
      </c>
    </row>
    <row r="3772" spans="40:40" hidden="1" x14ac:dyDescent="0.25">
      <c r="AN3772" s="63" t="s">
        <v>7003</v>
      </c>
    </row>
    <row r="3773" spans="40:40" hidden="1" x14ac:dyDescent="0.25">
      <c r="AN3773" s="63" t="s">
        <v>7004</v>
      </c>
    </row>
    <row r="3774" spans="40:40" hidden="1" x14ac:dyDescent="0.25">
      <c r="AN3774" s="63" t="s">
        <v>7005</v>
      </c>
    </row>
    <row r="3775" spans="40:40" hidden="1" x14ac:dyDescent="0.25">
      <c r="AN3775" s="63" t="s">
        <v>7006</v>
      </c>
    </row>
    <row r="3776" spans="40:40" hidden="1" x14ac:dyDescent="0.25">
      <c r="AN3776" s="63" t="s">
        <v>7007</v>
      </c>
    </row>
    <row r="3777" spans="40:40" hidden="1" x14ac:dyDescent="0.25">
      <c r="AN3777" s="63" t="s">
        <v>7008</v>
      </c>
    </row>
    <row r="3778" spans="40:40" hidden="1" x14ac:dyDescent="0.25">
      <c r="AN3778" s="63" t="s">
        <v>7009</v>
      </c>
    </row>
    <row r="3779" spans="40:40" hidden="1" x14ac:dyDescent="0.25">
      <c r="AN3779" s="63" t="s">
        <v>7010</v>
      </c>
    </row>
    <row r="3780" spans="40:40" hidden="1" x14ac:dyDescent="0.25">
      <c r="AN3780" s="63" t="s">
        <v>7011</v>
      </c>
    </row>
    <row r="3781" spans="40:40" hidden="1" x14ac:dyDescent="0.25">
      <c r="AN3781" s="63" t="s">
        <v>7012</v>
      </c>
    </row>
    <row r="3782" spans="40:40" hidden="1" x14ac:dyDescent="0.25">
      <c r="AN3782" s="63" t="s">
        <v>7013</v>
      </c>
    </row>
    <row r="3783" spans="40:40" hidden="1" x14ac:dyDescent="0.25">
      <c r="AN3783" s="63" t="s">
        <v>7014</v>
      </c>
    </row>
    <row r="3784" spans="40:40" hidden="1" x14ac:dyDescent="0.25">
      <c r="AN3784" s="63" t="s">
        <v>7015</v>
      </c>
    </row>
    <row r="3785" spans="40:40" hidden="1" x14ac:dyDescent="0.25">
      <c r="AN3785" s="63" t="s">
        <v>7016</v>
      </c>
    </row>
    <row r="3786" spans="40:40" hidden="1" x14ac:dyDescent="0.25">
      <c r="AN3786" s="63" t="s">
        <v>7017</v>
      </c>
    </row>
    <row r="3787" spans="40:40" hidden="1" x14ac:dyDescent="0.25">
      <c r="AN3787" s="63" t="s">
        <v>7018</v>
      </c>
    </row>
    <row r="3788" spans="40:40" hidden="1" x14ac:dyDescent="0.25">
      <c r="AN3788" s="63" t="s">
        <v>7019</v>
      </c>
    </row>
    <row r="3789" spans="40:40" hidden="1" x14ac:dyDescent="0.25">
      <c r="AN3789" s="63" t="s">
        <v>7020</v>
      </c>
    </row>
    <row r="3790" spans="40:40" hidden="1" x14ac:dyDescent="0.25">
      <c r="AN3790" s="63" t="s">
        <v>7021</v>
      </c>
    </row>
    <row r="3791" spans="40:40" hidden="1" x14ac:dyDescent="0.25">
      <c r="AN3791" s="63" t="s">
        <v>7022</v>
      </c>
    </row>
    <row r="3792" spans="40:40" hidden="1" x14ac:dyDescent="0.25">
      <c r="AN3792" s="63" t="s">
        <v>7023</v>
      </c>
    </row>
    <row r="3793" spans="40:40" hidden="1" x14ac:dyDescent="0.25">
      <c r="AN3793" s="63" t="s">
        <v>7024</v>
      </c>
    </row>
    <row r="3794" spans="40:40" hidden="1" x14ac:dyDescent="0.25">
      <c r="AN3794" s="63" t="s">
        <v>7025</v>
      </c>
    </row>
    <row r="3795" spans="40:40" hidden="1" x14ac:dyDescent="0.25">
      <c r="AN3795" s="63" t="s">
        <v>7026</v>
      </c>
    </row>
    <row r="3796" spans="40:40" hidden="1" x14ac:dyDescent="0.25">
      <c r="AN3796" s="63" t="s">
        <v>7027</v>
      </c>
    </row>
    <row r="3797" spans="40:40" hidden="1" x14ac:dyDescent="0.25">
      <c r="AN3797" s="63" t="s">
        <v>7028</v>
      </c>
    </row>
    <row r="3798" spans="40:40" hidden="1" x14ac:dyDescent="0.25">
      <c r="AN3798" s="63" t="s">
        <v>7029</v>
      </c>
    </row>
    <row r="3799" spans="40:40" hidden="1" x14ac:dyDescent="0.25">
      <c r="AN3799" s="63" t="s">
        <v>7030</v>
      </c>
    </row>
    <row r="3800" spans="40:40" hidden="1" x14ac:dyDescent="0.25">
      <c r="AN3800" s="63" t="s">
        <v>7031</v>
      </c>
    </row>
    <row r="3801" spans="40:40" hidden="1" x14ac:dyDescent="0.25">
      <c r="AN3801" s="63" t="s">
        <v>7032</v>
      </c>
    </row>
    <row r="3802" spans="40:40" hidden="1" x14ac:dyDescent="0.25">
      <c r="AN3802" s="63" t="s">
        <v>7033</v>
      </c>
    </row>
    <row r="3803" spans="40:40" hidden="1" x14ac:dyDescent="0.25">
      <c r="AN3803" s="63" t="s">
        <v>7034</v>
      </c>
    </row>
    <row r="3804" spans="40:40" hidden="1" x14ac:dyDescent="0.25">
      <c r="AN3804" s="63" t="s">
        <v>7035</v>
      </c>
    </row>
    <row r="3805" spans="40:40" hidden="1" x14ac:dyDescent="0.25">
      <c r="AN3805" s="63" t="s">
        <v>7036</v>
      </c>
    </row>
    <row r="3806" spans="40:40" hidden="1" x14ac:dyDescent="0.25">
      <c r="AN3806" s="63" t="s">
        <v>7037</v>
      </c>
    </row>
    <row r="3807" spans="40:40" hidden="1" x14ac:dyDescent="0.25">
      <c r="AN3807" s="63" t="s">
        <v>7038</v>
      </c>
    </row>
    <row r="3808" spans="40:40" hidden="1" x14ac:dyDescent="0.25">
      <c r="AN3808" s="63" t="s">
        <v>7039</v>
      </c>
    </row>
    <row r="3809" spans="40:40" hidden="1" x14ac:dyDescent="0.25">
      <c r="AN3809" s="63" t="s">
        <v>7040</v>
      </c>
    </row>
    <row r="3810" spans="40:40" hidden="1" x14ac:dyDescent="0.25">
      <c r="AN3810" s="63" t="s">
        <v>7041</v>
      </c>
    </row>
    <row r="3811" spans="40:40" hidden="1" x14ac:dyDescent="0.25">
      <c r="AN3811" s="63" t="s">
        <v>7042</v>
      </c>
    </row>
    <row r="3812" spans="40:40" hidden="1" x14ac:dyDescent="0.25">
      <c r="AN3812" s="63" t="s">
        <v>7043</v>
      </c>
    </row>
    <row r="3813" spans="40:40" hidden="1" x14ac:dyDescent="0.25">
      <c r="AN3813" s="63" t="s">
        <v>7044</v>
      </c>
    </row>
    <row r="3814" spans="40:40" hidden="1" x14ac:dyDescent="0.25">
      <c r="AN3814" s="63" t="s">
        <v>7045</v>
      </c>
    </row>
    <row r="3815" spans="40:40" hidden="1" x14ac:dyDescent="0.25">
      <c r="AN3815" s="63" t="s">
        <v>7046</v>
      </c>
    </row>
    <row r="3816" spans="40:40" hidden="1" x14ac:dyDescent="0.25">
      <c r="AN3816" s="63" t="s">
        <v>7047</v>
      </c>
    </row>
    <row r="3817" spans="40:40" hidden="1" x14ac:dyDescent="0.25">
      <c r="AN3817" s="63" t="s">
        <v>7048</v>
      </c>
    </row>
    <row r="3818" spans="40:40" hidden="1" x14ac:dyDescent="0.25">
      <c r="AN3818" s="63" t="s">
        <v>7049</v>
      </c>
    </row>
    <row r="3819" spans="40:40" hidden="1" x14ac:dyDescent="0.25">
      <c r="AN3819" s="63" t="s">
        <v>7050</v>
      </c>
    </row>
    <row r="3820" spans="40:40" hidden="1" x14ac:dyDescent="0.25">
      <c r="AN3820" s="63" t="s">
        <v>7051</v>
      </c>
    </row>
    <row r="3821" spans="40:40" hidden="1" x14ac:dyDescent="0.25">
      <c r="AN3821" s="63" t="s">
        <v>7052</v>
      </c>
    </row>
    <row r="3822" spans="40:40" hidden="1" x14ac:dyDescent="0.25">
      <c r="AN3822" s="63" t="s">
        <v>7053</v>
      </c>
    </row>
    <row r="3823" spans="40:40" hidden="1" x14ac:dyDescent="0.25">
      <c r="AN3823" s="63" t="s">
        <v>7054</v>
      </c>
    </row>
    <row r="3824" spans="40:40" hidden="1" x14ac:dyDescent="0.25">
      <c r="AN3824" s="63" t="s">
        <v>7055</v>
      </c>
    </row>
    <row r="3825" spans="40:40" hidden="1" x14ac:dyDescent="0.25">
      <c r="AN3825" s="63" t="s">
        <v>7056</v>
      </c>
    </row>
    <row r="3826" spans="40:40" hidden="1" x14ac:dyDescent="0.25">
      <c r="AN3826" s="63" t="s">
        <v>7057</v>
      </c>
    </row>
    <row r="3827" spans="40:40" hidden="1" x14ac:dyDescent="0.25">
      <c r="AN3827" s="63" t="s">
        <v>7058</v>
      </c>
    </row>
    <row r="3828" spans="40:40" hidden="1" x14ac:dyDescent="0.25">
      <c r="AN3828" s="63" t="s">
        <v>7059</v>
      </c>
    </row>
    <row r="3829" spans="40:40" hidden="1" x14ac:dyDescent="0.25">
      <c r="AN3829" s="63" t="s">
        <v>7060</v>
      </c>
    </row>
    <row r="3830" spans="40:40" hidden="1" x14ac:dyDescent="0.25">
      <c r="AN3830" s="63" t="s">
        <v>7061</v>
      </c>
    </row>
    <row r="3831" spans="40:40" hidden="1" x14ac:dyDescent="0.25">
      <c r="AN3831" s="63" t="s">
        <v>7062</v>
      </c>
    </row>
    <row r="3832" spans="40:40" hidden="1" x14ac:dyDescent="0.25">
      <c r="AN3832" s="63" t="s">
        <v>7063</v>
      </c>
    </row>
    <row r="3833" spans="40:40" hidden="1" x14ac:dyDescent="0.25">
      <c r="AN3833" s="63" t="s">
        <v>7064</v>
      </c>
    </row>
    <row r="3834" spans="40:40" hidden="1" x14ac:dyDescent="0.25">
      <c r="AN3834" s="63" t="s">
        <v>7065</v>
      </c>
    </row>
    <row r="3835" spans="40:40" hidden="1" x14ac:dyDescent="0.25">
      <c r="AN3835" s="63" t="s">
        <v>7066</v>
      </c>
    </row>
    <row r="3836" spans="40:40" hidden="1" x14ac:dyDescent="0.25">
      <c r="AN3836" s="63" t="s">
        <v>7067</v>
      </c>
    </row>
    <row r="3837" spans="40:40" hidden="1" x14ac:dyDescent="0.25">
      <c r="AN3837" s="63" t="s">
        <v>7068</v>
      </c>
    </row>
    <row r="3838" spans="40:40" hidden="1" x14ac:dyDescent="0.25">
      <c r="AN3838" s="63" t="s">
        <v>7069</v>
      </c>
    </row>
    <row r="3839" spans="40:40" hidden="1" x14ac:dyDescent="0.25">
      <c r="AN3839" s="63" t="s">
        <v>7070</v>
      </c>
    </row>
    <row r="3840" spans="40:40" hidden="1" x14ac:dyDescent="0.25">
      <c r="AN3840" s="63" t="s">
        <v>7071</v>
      </c>
    </row>
    <row r="3841" spans="40:40" hidden="1" x14ac:dyDescent="0.25">
      <c r="AN3841" s="63" t="s">
        <v>7072</v>
      </c>
    </row>
    <row r="3842" spans="40:40" hidden="1" x14ac:dyDescent="0.25">
      <c r="AN3842" s="63" t="s">
        <v>7073</v>
      </c>
    </row>
    <row r="3843" spans="40:40" hidden="1" x14ac:dyDescent="0.25">
      <c r="AN3843" s="63" t="s">
        <v>7074</v>
      </c>
    </row>
    <row r="3844" spans="40:40" hidden="1" x14ac:dyDescent="0.25">
      <c r="AN3844" s="63" t="s">
        <v>7075</v>
      </c>
    </row>
    <row r="3845" spans="40:40" hidden="1" x14ac:dyDescent="0.25">
      <c r="AN3845" s="63" t="s">
        <v>7076</v>
      </c>
    </row>
    <row r="3846" spans="40:40" hidden="1" x14ac:dyDescent="0.25">
      <c r="AN3846" s="63" t="s">
        <v>7077</v>
      </c>
    </row>
    <row r="3847" spans="40:40" hidden="1" x14ac:dyDescent="0.25">
      <c r="AN3847" s="63" t="s">
        <v>7078</v>
      </c>
    </row>
    <row r="3848" spans="40:40" hidden="1" x14ac:dyDescent="0.25">
      <c r="AN3848" s="63" t="s">
        <v>7079</v>
      </c>
    </row>
    <row r="3849" spans="40:40" hidden="1" x14ac:dyDescent="0.25">
      <c r="AN3849" s="63" t="s">
        <v>7080</v>
      </c>
    </row>
    <row r="3850" spans="40:40" hidden="1" x14ac:dyDescent="0.25">
      <c r="AN3850" s="63" t="s">
        <v>7081</v>
      </c>
    </row>
    <row r="3851" spans="40:40" hidden="1" x14ac:dyDescent="0.25">
      <c r="AN3851" s="63" t="s">
        <v>7082</v>
      </c>
    </row>
    <row r="3852" spans="40:40" hidden="1" x14ac:dyDescent="0.25">
      <c r="AN3852" s="63" t="s">
        <v>7083</v>
      </c>
    </row>
    <row r="3853" spans="40:40" hidden="1" x14ac:dyDescent="0.25">
      <c r="AN3853" s="63" t="s">
        <v>7084</v>
      </c>
    </row>
    <row r="3854" spans="40:40" hidden="1" x14ac:dyDescent="0.25">
      <c r="AN3854" s="63" t="s">
        <v>7085</v>
      </c>
    </row>
    <row r="3855" spans="40:40" hidden="1" x14ac:dyDescent="0.25">
      <c r="AN3855" s="63" t="s">
        <v>7086</v>
      </c>
    </row>
    <row r="3856" spans="40:40" hidden="1" x14ac:dyDescent="0.25">
      <c r="AN3856" s="63" t="s">
        <v>7087</v>
      </c>
    </row>
    <row r="3857" spans="40:40" hidden="1" x14ac:dyDescent="0.25">
      <c r="AN3857" s="63" t="s">
        <v>7088</v>
      </c>
    </row>
    <row r="3858" spans="40:40" hidden="1" x14ac:dyDescent="0.25">
      <c r="AN3858" s="63" t="s">
        <v>7089</v>
      </c>
    </row>
    <row r="3859" spans="40:40" hidden="1" x14ac:dyDescent="0.25">
      <c r="AN3859" s="63" t="s">
        <v>7090</v>
      </c>
    </row>
    <row r="3860" spans="40:40" hidden="1" x14ac:dyDescent="0.25">
      <c r="AN3860" s="63" t="s">
        <v>7091</v>
      </c>
    </row>
    <row r="3861" spans="40:40" hidden="1" x14ac:dyDescent="0.25">
      <c r="AN3861" s="63" t="s">
        <v>7092</v>
      </c>
    </row>
    <row r="3862" spans="40:40" hidden="1" x14ac:dyDescent="0.25">
      <c r="AN3862" s="63" t="s">
        <v>7093</v>
      </c>
    </row>
    <row r="3863" spans="40:40" hidden="1" x14ac:dyDescent="0.25">
      <c r="AN3863" s="63" t="s">
        <v>7094</v>
      </c>
    </row>
    <row r="3864" spans="40:40" hidden="1" x14ac:dyDescent="0.25">
      <c r="AN3864" s="63" t="s">
        <v>7095</v>
      </c>
    </row>
    <row r="3865" spans="40:40" hidden="1" x14ac:dyDescent="0.25">
      <c r="AN3865" s="63" t="s">
        <v>7096</v>
      </c>
    </row>
    <row r="3866" spans="40:40" hidden="1" x14ac:dyDescent="0.25">
      <c r="AN3866" s="63" t="s">
        <v>7097</v>
      </c>
    </row>
    <row r="3867" spans="40:40" hidden="1" x14ac:dyDescent="0.25">
      <c r="AN3867" s="63" t="s">
        <v>7098</v>
      </c>
    </row>
    <row r="3868" spans="40:40" hidden="1" x14ac:dyDescent="0.25">
      <c r="AN3868" s="63" t="s">
        <v>7099</v>
      </c>
    </row>
    <row r="3869" spans="40:40" hidden="1" x14ac:dyDescent="0.25">
      <c r="AN3869" s="63" t="s">
        <v>7100</v>
      </c>
    </row>
    <row r="3870" spans="40:40" hidden="1" x14ac:dyDescent="0.25">
      <c r="AN3870" s="63" t="s">
        <v>7101</v>
      </c>
    </row>
    <row r="3871" spans="40:40" hidden="1" x14ac:dyDescent="0.25">
      <c r="AN3871" s="63" t="s">
        <v>7102</v>
      </c>
    </row>
    <row r="3872" spans="40:40" hidden="1" x14ac:dyDescent="0.25">
      <c r="AN3872" s="63" t="s">
        <v>7103</v>
      </c>
    </row>
    <row r="3873" spans="40:40" hidden="1" x14ac:dyDescent="0.25">
      <c r="AN3873" s="63" t="s">
        <v>7104</v>
      </c>
    </row>
    <row r="3874" spans="40:40" hidden="1" x14ac:dyDescent="0.25">
      <c r="AN3874" s="63" t="s">
        <v>7105</v>
      </c>
    </row>
    <row r="3875" spans="40:40" hidden="1" x14ac:dyDescent="0.25">
      <c r="AN3875" s="63" t="s">
        <v>7106</v>
      </c>
    </row>
    <row r="3876" spans="40:40" hidden="1" x14ac:dyDescent="0.25">
      <c r="AN3876" s="63" t="s">
        <v>7107</v>
      </c>
    </row>
    <row r="3877" spans="40:40" hidden="1" x14ac:dyDescent="0.25">
      <c r="AN3877" s="63" t="s">
        <v>7108</v>
      </c>
    </row>
    <row r="3878" spans="40:40" hidden="1" x14ac:dyDescent="0.25">
      <c r="AN3878" s="63" t="s">
        <v>7109</v>
      </c>
    </row>
    <row r="3879" spans="40:40" hidden="1" x14ac:dyDescent="0.25">
      <c r="AN3879" s="63" t="s">
        <v>7110</v>
      </c>
    </row>
    <row r="3880" spans="40:40" hidden="1" x14ac:dyDescent="0.25">
      <c r="AN3880" s="63" t="s">
        <v>7111</v>
      </c>
    </row>
    <row r="3881" spans="40:40" hidden="1" x14ac:dyDescent="0.25">
      <c r="AN3881" s="63" t="s">
        <v>7112</v>
      </c>
    </row>
    <row r="3882" spans="40:40" hidden="1" x14ac:dyDescent="0.25">
      <c r="AN3882" s="63" t="s">
        <v>7113</v>
      </c>
    </row>
    <row r="3883" spans="40:40" hidden="1" x14ac:dyDescent="0.25">
      <c r="AN3883" s="63" t="s">
        <v>7114</v>
      </c>
    </row>
    <row r="3884" spans="40:40" hidden="1" x14ac:dyDescent="0.25">
      <c r="AN3884" s="63" t="s">
        <v>7115</v>
      </c>
    </row>
    <row r="3885" spans="40:40" hidden="1" x14ac:dyDescent="0.25">
      <c r="AN3885" s="63" t="s">
        <v>7116</v>
      </c>
    </row>
    <row r="3886" spans="40:40" hidden="1" x14ac:dyDescent="0.25">
      <c r="AN3886" s="63" t="s">
        <v>7117</v>
      </c>
    </row>
    <row r="3887" spans="40:40" hidden="1" x14ac:dyDescent="0.25">
      <c r="AN3887" s="63" t="s">
        <v>7118</v>
      </c>
    </row>
    <row r="3888" spans="40:40" hidden="1" x14ac:dyDescent="0.25">
      <c r="AN3888" s="63" t="s">
        <v>7119</v>
      </c>
    </row>
    <row r="3889" spans="40:40" hidden="1" x14ac:dyDescent="0.25">
      <c r="AN3889" s="63" t="s">
        <v>7120</v>
      </c>
    </row>
    <row r="3890" spans="40:40" hidden="1" x14ac:dyDescent="0.25">
      <c r="AN3890" s="63" t="s">
        <v>7121</v>
      </c>
    </row>
    <row r="3891" spans="40:40" hidden="1" x14ac:dyDescent="0.25">
      <c r="AN3891" s="63" t="s">
        <v>7122</v>
      </c>
    </row>
    <row r="3892" spans="40:40" hidden="1" x14ac:dyDescent="0.25">
      <c r="AN3892" s="63" t="s">
        <v>7123</v>
      </c>
    </row>
    <row r="3893" spans="40:40" hidden="1" x14ac:dyDescent="0.25">
      <c r="AN3893" s="63" t="s">
        <v>7124</v>
      </c>
    </row>
    <row r="3894" spans="40:40" hidden="1" x14ac:dyDescent="0.25">
      <c r="AN3894" s="63" t="s">
        <v>7125</v>
      </c>
    </row>
    <row r="3895" spans="40:40" hidden="1" x14ac:dyDescent="0.25">
      <c r="AN3895" s="63" t="s">
        <v>7126</v>
      </c>
    </row>
    <row r="3896" spans="40:40" hidden="1" x14ac:dyDescent="0.25">
      <c r="AN3896" s="63" t="s">
        <v>7127</v>
      </c>
    </row>
    <row r="3897" spans="40:40" hidden="1" x14ac:dyDescent="0.25">
      <c r="AN3897" s="63" t="s">
        <v>7128</v>
      </c>
    </row>
    <row r="3898" spans="40:40" hidden="1" x14ac:dyDescent="0.25">
      <c r="AN3898" s="63" t="s">
        <v>7129</v>
      </c>
    </row>
    <row r="3899" spans="40:40" hidden="1" x14ac:dyDescent="0.25">
      <c r="AN3899" s="63" t="s">
        <v>7130</v>
      </c>
    </row>
    <row r="3900" spans="40:40" hidden="1" x14ac:dyDescent="0.25">
      <c r="AN3900" s="63" t="s">
        <v>7131</v>
      </c>
    </row>
    <row r="3901" spans="40:40" hidden="1" x14ac:dyDescent="0.25">
      <c r="AN3901" s="63" t="s">
        <v>7132</v>
      </c>
    </row>
    <row r="3902" spans="40:40" hidden="1" x14ac:dyDescent="0.25">
      <c r="AN3902" s="63" t="s">
        <v>7133</v>
      </c>
    </row>
    <row r="3903" spans="40:40" hidden="1" x14ac:dyDescent="0.25">
      <c r="AN3903" s="63" t="s">
        <v>7134</v>
      </c>
    </row>
    <row r="3904" spans="40:40" hidden="1" x14ac:dyDescent="0.25">
      <c r="AN3904" s="63" t="s">
        <v>7135</v>
      </c>
    </row>
    <row r="3905" spans="40:40" hidden="1" x14ac:dyDescent="0.25">
      <c r="AN3905" s="63" t="s">
        <v>7136</v>
      </c>
    </row>
    <row r="3906" spans="40:40" hidden="1" x14ac:dyDescent="0.25">
      <c r="AN3906" s="63" t="s">
        <v>7137</v>
      </c>
    </row>
    <row r="3907" spans="40:40" hidden="1" x14ac:dyDescent="0.25">
      <c r="AN3907" s="63" t="s">
        <v>7138</v>
      </c>
    </row>
    <row r="3908" spans="40:40" hidden="1" x14ac:dyDescent="0.25">
      <c r="AN3908" s="63" t="s">
        <v>7139</v>
      </c>
    </row>
    <row r="3909" spans="40:40" hidden="1" x14ac:dyDescent="0.25">
      <c r="AN3909" s="63" t="s">
        <v>7140</v>
      </c>
    </row>
    <row r="3910" spans="40:40" hidden="1" x14ac:dyDescent="0.25">
      <c r="AN3910" s="63" t="s">
        <v>7141</v>
      </c>
    </row>
    <row r="3911" spans="40:40" hidden="1" x14ac:dyDescent="0.25">
      <c r="AN3911" s="63" t="s">
        <v>7142</v>
      </c>
    </row>
    <row r="3912" spans="40:40" hidden="1" x14ac:dyDescent="0.25">
      <c r="AN3912" s="63" t="s">
        <v>7143</v>
      </c>
    </row>
    <row r="3913" spans="40:40" hidden="1" x14ac:dyDescent="0.25">
      <c r="AN3913" s="63" t="s">
        <v>7144</v>
      </c>
    </row>
    <row r="3914" spans="40:40" hidden="1" x14ac:dyDescent="0.25">
      <c r="AN3914" s="63" t="s">
        <v>7145</v>
      </c>
    </row>
    <row r="3915" spans="40:40" hidden="1" x14ac:dyDescent="0.25">
      <c r="AN3915" s="63" t="s">
        <v>7146</v>
      </c>
    </row>
    <row r="3916" spans="40:40" hidden="1" x14ac:dyDescent="0.25">
      <c r="AN3916" s="63" t="s">
        <v>7147</v>
      </c>
    </row>
    <row r="3917" spans="40:40" hidden="1" x14ac:dyDescent="0.25">
      <c r="AN3917" s="63" t="s">
        <v>7148</v>
      </c>
    </row>
    <row r="3918" spans="40:40" hidden="1" x14ac:dyDescent="0.25">
      <c r="AN3918" s="63" t="s">
        <v>7149</v>
      </c>
    </row>
    <row r="3919" spans="40:40" hidden="1" x14ac:dyDescent="0.25">
      <c r="AN3919" s="63" t="s">
        <v>7150</v>
      </c>
    </row>
    <row r="3920" spans="40:40" hidden="1" x14ac:dyDescent="0.25">
      <c r="AN3920" s="63" t="s">
        <v>7151</v>
      </c>
    </row>
    <row r="3921" spans="40:40" hidden="1" x14ac:dyDescent="0.25">
      <c r="AN3921" s="63" t="s">
        <v>7152</v>
      </c>
    </row>
    <row r="3922" spans="40:40" hidden="1" x14ac:dyDescent="0.25">
      <c r="AN3922" s="63" t="s">
        <v>7153</v>
      </c>
    </row>
    <row r="3923" spans="40:40" hidden="1" x14ac:dyDescent="0.25">
      <c r="AN3923" s="63" t="s">
        <v>7154</v>
      </c>
    </row>
    <row r="3924" spans="40:40" hidden="1" x14ac:dyDescent="0.25">
      <c r="AN3924" s="63" t="s">
        <v>7155</v>
      </c>
    </row>
    <row r="3925" spans="40:40" hidden="1" x14ac:dyDescent="0.25">
      <c r="AN3925" s="63" t="s">
        <v>7156</v>
      </c>
    </row>
    <row r="3926" spans="40:40" hidden="1" x14ac:dyDescent="0.25">
      <c r="AN3926" s="63" t="s">
        <v>7157</v>
      </c>
    </row>
    <row r="3927" spans="40:40" hidden="1" x14ac:dyDescent="0.25">
      <c r="AN3927" s="63" t="s">
        <v>7158</v>
      </c>
    </row>
    <row r="3928" spans="40:40" hidden="1" x14ac:dyDescent="0.25">
      <c r="AN3928" s="63" t="s">
        <v>7159</v>
      </c>
    </row>
    <row r="3929" spans="40:40" hidden="1" x14ac:dyDescent="0.25">
      <c r="AN3929" s="63" t="s">
        <v>7160</v>
      </c>
    </row>
    <row r="3930" spans="40:40" hidden="1" x14ac:dyDescent="0.25">
      <c r="AN3930" s="63" t="s">
        <v>7161</v>
      </c>
    </row>
    <row r="3931" spans="40:40" hidden="1" x14ac:dyDescent="0.25">
      <c r="AN3931" s="63" t="s">
        <v>7162</v>
      </c>
    </row>
    <row r="3932" spans="40:40" hidden="1" x14ac:dyDescent="0.25">
      <c r="AN3932" s="63" t="s">
        <v>7163</v>
      </c>
    </row>
    <row r="3933" spans="40:40" hidden="1" x14ac:dyDescent="0.25">
      <c r="AN3933" s="63" t="s">
        <v>7164</v>
      </c>
    </row>
    <row r="3934" spans="40:40" hidden="1" x14ac:dyDescent="0.25">
      <c r="AN3934" s="63" t="s">
        <v>7165</v>
      </c>
    </row>
    <row r="3935" spans="40:40" hidden="1" x14ac:dyDescent="0.25">
      <c r="AN3935" s="63" t="s">
        <v>7166</v>
      </c>
    </row>
    <row r="3936" spans="40:40" hidden="1" x14ac:dyDescent="0.25">
      <c r="AN3936" s="63" t="s">
        <v>7167</v>
      </c>
    </row>
    <row r="3937" spans="40:40" hidden="1" x14ac:dyDescent="0.25">
      <c r="AN3937" s="63" t="s">
        <v>7168</v>
      </c>
    </row>
    <row r="3938" spans="40:40" hidden="1" x14ac:dyDescent="0.25">
      <c r="AN3938" s="63" t="s">
        <v>7169</v>
      </c>
    </row>
    <row r="3939" spans="40:40" hidden="1" x14ac:dyDescent="0.25">
      <c r="AN3939" s="63" t="s">
        <v>7170</v>
      </c>
    </row>
    <row r="3940" spans="40:40" hidden="1" x14ac:dyDescent="0.25">
      <c r="AN3940" s="63" t="s">
        <v>7171</v>
      </c>
    </row>
    <row r="3941" spans="40:40" hidden="1" x14ac:dyDescent="0.25">
      <c r="AN3941" s="63" t="s">
        <v>7172</v>
      </c>
    </row>
    <row r="3942" spans="40:40" hidden="1" x14ac:dyDescent="0.25">
      <c r="AN3942" s="63" t="s">
        <v>7173</v>
      </c>
    </row>
    <row r="3943" spans="40:40" hidden="1" x14ac:dyDescent="0.25">
      <c r="AN3943" s="63" t="s">
        <v>7174</v>
      </c>
    </row>
    <row r="3944" spans="40:40" hidden="1" x14ac:dyDescent="0.25">
      <c r="AN3944" s="63" t="s">
        <v>7175</v>
      </c>
    </row>
    <row r="3945" spans="40:40" hidden="1" x14ac:dyDescent="0.25">
      <c r="AN3945" s="63" t="s">
        <v>7176</v>
      </c>
    </row>
    <row r="3946" spans="40:40" hidden="1" x14ac:dyDescent="0.25">
      <c r="AN3946" s="63" t="s">
        <v>7177</v>
      </c>
    </row>
    <row r="3947" spans="40:40" hidden="1" x14ac:dyDescent="0.25">
      <c r="AN3947" s="63" t="s">
        <v>7178</v>
      </c>
    </row>
    <row r="3948" spans="40:40" hidden="1" x14ac:dyDescent="0.25">
      <c r="AN3948" s="63" t="s">
        <v>7179</v>
      </c>
    </row>
    <row r="3949" spans="40:40" hidden="1" x14ac:dyDescent="0.25">
      <c r="AN3949" s="63" t="s">
        <v>7180</v>
      </c>
    </row>
    <row r="3950" spans="40:40" hidden="1" x14ac:dyDescent="0.25">
      <c r="AN3950" s="63" t="s">
        <v>7181</v>
      </c>
    </row>
    <row r="3951" spans="40:40" hidden="1" x14ac:dyDescent="0.25">
      <c r="AN3951" s="63" t="s">
        <v>7182</v>
      </c>
    </row>
    <row r="3952" spans="40:40" hidden="1" x14ac:dyDescent="0.25">
      <c r="AN3952" s="63" t="s">
        <v>7183</v>
      </c>
    </row>
    <row r="3953" spans="40:40" hidden="1" x14ac:dyDescent="0.25">
      <c r="AN3953" s="63" t="s">
        <v>7184</v>
      </c>
    </row>
    <row r="3954" spans="40:40" hidden="1" x14ac:dyDescent="0.25">
      <c r="AN3954" s="63" t="s">
        <v>7185</v>
      </c>
    </row>
    <row r="3955" spans="40:40" hidden="1" x14ac:dyDescent="0.25">
      <c r="AN3955" s="63" t="s">
        <v>7186</v>
      </c>
    </row>
    <row r="3956" spans="40:40" hidden="1" x14ac:dyDescent="0.25">
      <c r="AN3956" s="63" t="s">
        <v>7187</v>
      </c>
    </row>
    <row r="3957" spans="40:40" hidden="1" x14ac:dyDescent="0.25">
      <c r="AN3957" s="63" t="s">
        <v>7188</v>
      </c>
    </row>
    <row r="3958" spans="40:40" hidden="1" x14ac:dyDescent="0.25">
      <c r="AN3958" s="63" t="s">
        <v>7189</v>
      </c>
    </row>
    <row r="3959" spans="40:40" hidden="1" x14ac:dyDescent="0.25">
      <c r="AN3959" s="63" t="s">
        <v>7190</v>
      </c>
    </row>
    <row r="3960" spans="40:40" hidden="1" x14ac:dyDescent="0.25">
      <c r="AN3960" s="63" t="s">
        <v>7191</v>
      </c>
    </row>
    <row r="3961" spans="40:40" hidden="1" x14ac:dyDescent="0.25">
      <c r="AN3961" s="63" t="s">
        <v>7192</v>
      </c>
    </row>
    <row r="3962" spans="40:40" hidden="1" x14ac:dyDescent="0.25">
      <c r="AN3962" s="63" t="s">
        <v>7193</v>
      </c>
    </row>
    <row r="3963" spans="40:40" hidden="1" x14ac:dyDescent="0.25">
      <c r="AN3963" s="63" t="s">
        <v>7194</v>
      </c>
    </row>
    <row r="3964" spans="40:40" hidden="1" x14ac:dyDescent="0.25">
      <c r="AN3964" s="63" t="s">
        <v>7195</v>
      </c>
    </row>
    <row r="3965" spans="40:40" hidden="1" x14ac:dyDescent="0.25">
      <c r="AN3965" s="63" t="s">
        <v>7196</v>
      </c>
    </row>
    <row r="3966" spans="40:40" hidden="1" x14ac:dyDescent="0.25">
      <c r="AN3966" s="63" t="s">
        <v>7197</v>
      </c>
    </row>
    <row r="3967" spans="40:40" hidden="1" x14ac:dyDescent="0.25">
      <c r="AN3967" s="63" t="s">
        <v>7198</v>
      </c>
    </row>
    <row r="3968" spans="40:40" hidden="1" x14ac:dyDescent="0.25">
      <c r="AN3968" s="63" t="s">
        <v>7199</v>
      </c>
    </row>
    <row r="3969" spans="40:40" hidden="1" x14ac:dyDescent="0.25">
      <c r="AN3969" s="63" t="s">
        <v>7200</v>
      </c>
    </row>
    <row r="3970" spans="40:40" hidden="1" x14ac:dyDescent="0.25">
      <c r="AN3970" s="63" t="s">
        <v>7201</v>
      </c>
    </row>
    <row r="3971" spans="40:40" hidden="1" x14ac:dyDescent="0.25">
      <c r="AN3971" s="63" t="s">
        <v>7202</v>
      </c>
    </row>
    <row r="3972" spans="40:40" hidden="1" x14ac:dyDescent="0.25">
      <c r="AN3972" s="63" t="s">
        <v>7203</v>
      </c>
    </row>
    <row r="3973" spans="40:40" hidden="1" x14ac:dyDescent="0.25">
      <c r="AN3973" s="63" t="s">
        <v>7204</v>
      </c>
    </row>
    <row r="3974" spans="40:40" hidden="1" x14ac:dyDescent="0.25">
      <c r="AN3974" s="63" t="s">
        <v>7205</v>
      </c>
    </row>
    <row r="3975" spans="40:40" hidden="1" x14ac:dyDescent="0.25">
      <c r="AN3975" s="63" t="s">
        <v>7206</v>
      </c>
    </row>
    <row r="3976" spans="40:40" hidden="1" x14ac:dyDescent="0.25">
      <c r="AN3976" s="63" t="s">
        <v>7207</v>
      </c>
    </row>
    <row r="3977" spans="40:40" hidden="1" x14ac:dyDescent="0.25">
      <c r="AN3977" s="63" t="s">
        <v>7208</v>
      </c>
    </row>
    <row r="3978" spans="40:40" hidden="1" x14ac:dyDescent="0.25">
      <c r="AN3978" s="63" t="s">
        <v>7209</v>
      </c>
    </row>
    <row r="3979" spans="40:40" hidden="1" x14ac:dyDescent="0.25">
      <c r="AN3979" s="63" t="s">
        <v>7210</v>
      </c>
    </row>
    <row r="3980" spans="40:40" hidden="1" x14ac:dyDescent="0.25">
      <c r="AN3980" s="63" t="s">
        <v>7211</v>
      </c>
    </row>
    <row r="3981" spans="40:40" hidden="1" x14ac:dyDescent="0.25">
      <c r="AN3981" s="63" t="s">
        <v>7212</v>
      </c>
    </row>
    <row r="3982" spans="40:40" hidden="1" x14ac:dyDescent="0.25">
      <c r="AN3982" s="63" t="s">
        <v>7213</v>
      </c>
    </row>
    <row r="3983" spans="40:40" hidden="1" x14ac:dyDescent="0.25">
      <c r="AN3983" s="63" t="s">
        <v>7214</v>
      </c>
    </row>
    <row r="3984" spans="40:40" hidden="1" x14ac:dyDescent="0.25">
      <c r="AN3984" s="63" t="s">
        <v>7215</v>
      </c>
    </row>
    <row r="3985" spans="40:40" hidden="1" x14ac:dyDescent="0.25">
      <c r="AN3985" s="63" t="s">
        <v>7216</v>
      </c>
    </row>
    <row r="3986" spans="40:40" hidden="1" x14ac:dyDescent="0.25">
      <c r="AN3986" s="63" t="s">
        <v>7217</v>
      </c>
    </row>
    <row r="3987" spans="40:40" hidden="1" x14ac:dyDescent="0.25">
      <c r="AN3987" s="63" t="s">
        <v>7218</v>
      </c>
    </row>
    <row r="3988" spans="40:40" hidden="1" x14ac:dyDescent="0.25">
      <c r="AN3988" s="63" t="s">
        <v>7219</v>
      </c>
    </row>
    <row r="3989" spans="40:40" hidden="1" x14ac:dyDescent="0.25">
      <c r="AN3989" s="63" t="s">
        <v>7220</v>
      </c>
    </row>
    <row r="3990" spans="40:40" hidden="1" x14ac:dyDescent="0.25">
      <c r="AN3990" s="63" t="s">
        <v>7221</v>
      </c>
    </row>
    <row r="3991" spans="40:40" hidden="1" x14ac:dyDescent="0.25">
      <c r="AN3991" s="63" t="s">
        <v>7222</v>
      </c>
    </row>
    <row r="3992" spans="40:40" hidden="1" x14ac:dyDescent="0.25">
      <c r="AN3992" s="63" t="s">
        <v>7223</v>
      </c>
    </row>
    <row r="3993" spans="40:40" hidden="1" x14ac:dyDescent="0.25">
      <c r="AN3993" s="63" t="s">
        <v>7224</v>
      </c>
    </row>
    <row r="3994" spans="40:40" hidden="1" x14ac:dyDescent="0.25">
      <c r="AN3994" s="63" t="s">
        <v>7225</v>
      </c>
    </row>
    <row r="3995" spans="40:40" hidden="1" x14ac:dyDescent="0.25">
      <c r="AN3995" s="63" t="s">
        <v>7226</v>
      </c>
    </row>
    <row r="3996" spans="40:40" hidden="1" x14ac:dyDescent="0.25">
      <c r="AN3996" s="63" t="s">
        <v>7227</v>
      </c>
    </row>
    <row r="3997" spans="40:40" hidden="1" x14ac:dyDescent="0.25">
      <c r="AN3997" s="63" t="s">
        <v>7228</v>
      </c>
    </row>
    <row r="3998" spans="40:40" hidden="1" x14ac:dyDescent="0.25">
      <c r="AN3998" s="63" t="s">
        <v>7229</v>
      </c>
    </row>
    <row r="3999" spans="40:40" hidden="1" x14ac:dyDescent="0.25">
      <c r="AN3999" s="63" t="s">
        <v>7230</v>
      </c>
    </row>
    <row r="4000" spans="40:40" hidden="1" x14ac:dyDescent="0.25">
      <c r="AN4000" s="63" t="s">
        <v>7231</v>
      </c>
    </row>
    <row r="4001" spans="40:40" hidden="1" x14ac:dyDescent="0.25">
      <c r="AN4001" s="63" t="s">
        <v>7232</v>
      </c>
    </row>
    <row r="4002" spans="40:40" hidden="1" x14ac:dyDescent="0.25">
      <c r="AN4002" s="63" t="s">
        <v>7233</v>
      </c>
    </row>
    <row r="4003" spans="40:40" hidden="1" x14ac:dyDescent="0.25">
      <c r="AN4003" s="63" t="s">
        <v>7234</v>
      </c>
    </row>
    <row r="4004" spans="40:40" hidden="1" x14ac:dyDescent="0.25">
      <c r="AN4004" s="63" t="s">
        <v>7235</v>
      </c>
    </row>
    <row r="4005" spans="40:40" hidden="1" x14ac:dyDescent="0.25">
      <c r="AN4005" s="63" t="s">
        <v>7236</v>
      </c>
    </row>
    <row r="4006" spans="40:40" hidden="1" x14ac:dyDescent="0.25">
      <c r="AN4006" s="63" t="s">
        <v>7237</v>
      </c>
    </row>
    <row r="4007" spans="40:40" hidden="1" x14ac:dyDescent="0.25">
      <c r="AN4007" s="63" t="s">
        <v>7238</v>
      </c>
    </row>
    <row r="4008" spans="40:40" hidden="1" x14ac:dyDescent="0.25">
      <c r="AN4008" s="63" t="s">
        <v>7239</v>
      </c>
    </row>
    <row r="4009" spans="40:40" hidden="1" x14ac:dyDescent="0.25">
      <c r="AN4009" s="63" t="s">
        <v>7240</v>
      </c>
    </row>
    <row r="4010" spans="40:40" hidden="1" x14ac:dyDescent="0.25">
      <c r="AN4010" s="63" t="s">
        <v>7241</v>
      </c>
    </row>
    <row r="4011" spans="40:40" hidden="1" x14ac:dyDescent="0.25">
      <c r="AN4011" s="63" t="s">
        <v>7242</v>
      </c>
    </row>
    <row r="4012" spans="40:40" hidden="1" x14ac:dyDescent="0.25">
      <c r="AN4012" s="63" t="s">
        <v>7243</v>
      </c>
    </row>
    <row r="4013" spans="40:40" hidden="1" x14ac:dyDescent="0.25">
      <c r="AN4013" s="63" t="s">
        <v>7244</v>
      </c>
    </row>
    <row r="4014" spans="40:40" hidden="1" x14ac:dyDescent="0.25">
      <c r="AN4014" s="63" t="s">
        <v>7245</v>
      </c>
    </row>
    <row r="4015" spans="40:40" hidden="1" x14ac:dyDescent="0.25">
      <c r="AN4015" s="63" t="s">
        <v>7246</v>
      </c>
    </row>
    <row r="4016" spans="40:40" hidden="1" x14ac:dyDescent="0.25">
      <c r="AN4016" s="63" t="s">
        <v>7247</v>
      </c>
    </row>
    <row r="4017" spans="40:40" hidden="1" x14ac:dyDescent="0.25">
      <c r="AN4017" s="63" t="s">
        <v>7248</v>
      </c>
    </row>
    <row r="4018" spans="40:40" hidden="1" x14ac:dyDescent="0.25">
      <c r="AN4018" s="63" t="s">
        <v>7249</v>
      </c>
    </row>
    <row r="4019" spans="40:40" hidden="1" x14ac:dyDescent="0.25">
      <c r="AN4019" s="63" t="s">
        <v>7250</v>
      </c>
    </row>
    <row r="4020" spans="40:40" hidden="1" x14ac:dyDescent="0.25">
      <c r="AN4020" s="63" t="s">
        <v>7251</v>
      </c>
    </row>
    <row r="4021" spans="40:40" hidden="1" x14ac:dyDescent="0.25">
      <c r="AN4021" s="63" t="s">
        <v>7252</v>
      </c>
    </row>
    <row r="4022" spans="40:40" hidden="1" x14ac:dyDescent="0.25">
      <c r="AN4022" s="63" t="s">
        <v>7253</v>
      </c>
    </row>
    <row r="4023" spans="40:40" hidden="1" x14ac:dyDescent="0.25">
      <c r="AN4023" s="63" t="s">
        <v>7254</v>
      </c>
    </row>
    <row r="4024" spans="40:40" hidden="1" x14ac:dyDescent="0.25">
      <c r="AN4024" s="63" t="s">
        <v>7255</v>
      </c>
    </row>
    <row r="4025" spans="40:40" hidden="1" x14ac:dyDescent="0.25">
      <c r="AN4025" s="63" t="s">
        <v>7256</v>
      </c>
    </row>
    <row r="4026" spans="40:40" hidden="1" x14ac:dyDescent="0.25">
      <c r="AN4026" s="63" t="s">
        <v>7257</v>
      </c>
    </row>
    <row r="4027" spans="40:40" hidden="1" x14ac:dyDescent="0.25">
      <c r="AN4027" s="63" t="s">
        <v>7258</v>
      </c>
    </row>
    <row r="4028" spans="40:40" hidden="1" x14ac:dyDescent="0.25">
      <c r="AN4028" s="63" t="s">
        <v>7259</v>
      </c>
    </row>
    <row r="4029" spans="40:40" hidden="1" x14ac:dyDescent="0.25">
      <c r="AN4029" s="63" t="s">
        <v>7260</v>
      </c>
    </row>
    <row r="4030" spans="40:40" hidden="1" x14ac:dyDescent="0.25">
      <c r="AN4030" s="63" t="s">
        <v>7261</v>
      </c>
    </row>
    <row r="4031" spans="40:40" hidden="1" x14ac:dyDescent="0.25">
      <c r="AN4031" s="63" t="s">
        <v>7262</v>
      </c>
    </row>
    <row r="4032" spans="40:40" hidden="1" x14ac:dyDescent="0.25">
      <c r="AN4032" s="63" t="s">
        <v>7263</v>
      </c>
    </row>
    <row r="4033" spans="40:40" hidden="1" x14ac:dyDescent="0.25">
      <c r="AN4033" s="63" t="s">
        <v>7264</v>
      </c>
    </row>
    <row r="4034" spans="40:40" hidden="1" x14ac:dyDescent="0.25">
      <c r="AN4034" s="63" t="s">
        <v>7265</v>
      </c>
    </row>
    <row r="4035" spans="40:40" hidden="1" x14ac:dyDescent="0.25">
      <c r="AN4035" s="63" t="s">
        <v>7266</v>
      </c>
    </row>
    <row r="4036" spans="40:40" hidden="1" x14ac:dyDescent="0.25">
      <c r="AN4036" s="63" t="s">
        <v>7267</v>
      </c>
    </row>
    <row r="4037" spans="40:40" hidden="1" x14ac:dyDescent="0.25">
      <c r="AN4037" s="63" t="s">
        <v>7268</v>
      </c>
    </row>
    <row r="4038" spans="40:40" hidden="1" x14ac:dyDescent="0.25">
      <c r="AN4038" s="63" t="s">
        <v>7269</v>
      </c>
    </row>
    <row r="4039" spans="40:40" hidden="1" x14ac:dyDescent="0.25">
      <c r="AN4039" s="63" t="s">
        <v>7270</v>
      </c>
    </row>
    <row r="4040" spans="40:40" hidden="1" x14ac:dyDescent="0.25">
      <c r="AN4040" s="63" t="s">
        <v>7271</v>
      </c>
    </row>
    <row r="4041" spans="40:40" hidden="1" x14ac:dyDescent="0.25">
      <c r="AN4041" s="63" t="s">
        <v>7272</v>
      </c>
    </row>
    <row r="4042" spans="40:40" hidden="1" x14ac:dyDescent="0.25">
      <c r="AN4042" s="63" t="s">
        <v>7273</v>
      </c>
    </row>
    <row r="4043" spans="40:40" hidden="1" x14ac:dyDescent="0.25">
      <c r="AN4043" s="63" t="s">
        <v>7274</v>
      </c>
    </row>
    <row r="4044" spans="40:40" hidden="1" x14ac:dyDescent="0.25">
      <c r="AN4044" s="63" t="s">
        <v>7275</v>
      </c>
    </row>
    <row r="4045" spans="40:40" hidden="1" x14ac:dyDescent="0.25">
      <c r="AN4045" s="63" t="s">
        <v>7276</v>
      </c>
    </row>
    <row r="4046" spans="40:40" hidden="1" x14ac:dyDescent="0.25">
      <c r="AN4046" s="63" t="s">
        <v>7277</v>
      </c>
    </row>
    <row r="4047" spans="40:40" hidden="1" x14ac:dyDescent="0.25">
      <c r="AN4047" s="63" t="s">
        <v>7278</v>
      </c>
    </row>
    <row r="4048" spans="40:40" hidden="1" x14ac:dyDescent="0.25">
      <c r="AN4048" s="63" t="s">
        <v>7279</v>
      </c>
    </row>
    <row r="4049" spans="40:40" hidden="1" x14ac:dyDescent="0.25">
      <c r="AN4049" s="63" t="s">
        <v>7280</v>
      </c>
    </row>
    <row r="4050" spans="40:40" hidden="1" x14ac:dyDescent="0.25">
      <c r="AN4050" s="63" t="s">
        <v>7281</v>
      </c>
    </row>
    <row r="4051" spans="40:40" hidden="1" x14ac:dyDescent="0.25">
      <c r="AN4051" s="63" t="s">
        <v>7282</v>
      </c>
    </row>
    <row r="4052" spans="40:40" hidden="1" x14ac:dyDescent="0.25">
      <c r="AN4052" s="63" t="s">
        <v>7283</v>
      </c>
    </row>
    <row r="4053" spans="40:40" hidden="1" x14ac:dyDescent="0.25">
      <c r="AN4053" s="63" t="s">
        <v>7284</v>
      </c>
    </row>
    <row r="4054" spans="40:40" hidden="1" x14ac:dyDescent="0.25">
      <c r="AN4054" s="63" t="s">
        <v>7285</v>
      </c>
    </row>
    <row r="4055" spans="40:40" hidden="1" x14ac:dyDescent="0.25">
      <c r="AN4055" s="63" t="s">
        <v>7286</v>
      </c>
    </row>
    <row r="4056" spans="40:40" hidden="1" x14ac:dyDescent="0.25">
      <c r="AN4056" s="63" t="s">
        <v>7287</v>
      </c>
    </row>
    <row r="4057" spans="40:40" hidden="1" x14ac:dyDescent="0.25">
      <c r="AN4057" s="63" t="s">
        <v>7288</v>
      </c>
    </row>
    <row r="4058" spans="40:40" hidden="1" x14ac:dyDescent="0.25">
      <c r="AN4058" s="63" t="s">
        <v>7289</v>
      </c>
    </row>
    <row r="4059" spans="40:40" hidden="1" x14ac:dyDescent="0.25">
      <c r="AN4059" s="63" t="s">
        <v>7290</v>
      </c>
    </row>
    <row r="4060" spans="40:40" hidden="1" x14ac:dyDescent="0.25">
      <c r="AN4060" s="63" t="s">
        <v>7291</v>
      </c>
    </row>
    <row r="4061" spans="40:40" hidden="1" x14ac:dyDescent="0.25">
      <c r="AN4061" s="63" t="s">
        <v>7292</v>
      </c>
    </row>
    <row r="4062" spans="40:40" hidden="1" x14ac:dyDescent="0.25">
      <c r="AN4062" s="63" t="s">
        <v>7293</v>
      </c>
    </row>
    <row r="4063" spans="40:40" hidden="1" x14ac:dyDescent="0.25">
      <c r="AN4063" s="63" t="s">
        <v>7294</v>
      </c>
    </row>
    <row r="4064" spans="40:40" hidden="1" x14ac:dyDescent="0.25">
      <c r="AN4064" s="63" t="s">
        <v>7295</v>
      </c>
    </row>
    <row r="4065" spans="40:40" hidden="1" x14ac:dyDescent="0.25">
      <c r="AN4065" s="63" t="s">
        <v>7296</v>
      </c>
    </row>
    <row r="4066" spans="40:40" hidden="1" x14ac:dyDescent="0.25">
      <c r="AN4066" s="63" t="s">
        <v>7297</v>
      </c>
    </row>
    <row r="4067" spans="40:40" hidden="1" x14ac:dyDescent="0.25">
      <c r="AN4067" s="63" t="s">
        <v>7298</v>
      </c>
    </row>
    <row r="4068" spans="40:40" hidden="1" x14ac:dyDescent="0.25">
      <c r="AN4068" s="63" t="s">
        <v>7299</v>
      </c>
    </row>
    <row r="4069" spans="40:40" hidden="1" x14ac:dyDescent="0.25">
      <c r="AN4069" s="63" t="s">
        <v>7300</v>
      </c>
    </row>
    <row r="4070" spans="40:40" hidden="1" x14ac:dyDescent="0.25">
      <c r="AN4070" s="63" t="s">
        <v>7301</v>
      </c>
    </row>
    <row r="4071" spans="40:40" hidden="1" x14ac:dyDescent="0.25">
      <c r="AN4071" s="63" t="s">
        <v>7302</v>
      </c>
    </row>
    <row r="4072" spans="40:40" hidden="1" x14ac:dyDescent="0.25">
      <c r="AN4072" s="63" t="s">
        <v>7303</v>
      </c>
    </row>
    <row r="4073" spans="40:40" hidden="1" x14ac:dyDescent="0.25">
      <c r="AN4073" s="63" t="s">
        <v>7304</v>
      </c>
    </row>
    <row r="4074" spans="40:40" hidden="1" x14ac:dyDescent="0.25">
      <c r="AN4074" s="63" t="s">
        <v>7305</v>
      </c>
    </row>
    <row r="4075" spans="40:40" hidden="1" x14ac:dyDescent="0.25">
      <c r="AN4075" s="63" t="s">
        <v>7306</v>
      </c>
    </row>
    <row r="4076" spans="40:40" hidden="1" x14ac:dyDescent="0.25">
      <c r="AN4076" s="63" t="s">
        <v>7307</v>
      </c>
    </row>
    <row r="4077" spans="40:40" hidden="1" x14ac:dyDescent="0.25">
      <c r="AN4077" s="63" t="s">
        <v>7308</v>
      </c>
    </row>
    <row r="4078" spans="40:40" hidden="1" x14ac:dyDescent="0.25">
      <c r="AN4078" s="63" t="s">
        <v>7309</v>
      </c>
    </row>
    <row r="4079" spans="40:40" hidden="1" x14ac:dyDescent="0.25">
      <c r="AN4079" s="63" t="s">
        <v>7310</v>
      </c>
    </row>
    <row r="4080" spans="40:40" hidden="1" x14ac:dyDescent="0.25">
      <c r="AN4080" s="63" t="s">
        <v>7311</v>
      </c>
    </row>
    <row r="4081" spans="40:40" hidden="1" x14ac:dyDescent="0.25">
      <c r="AN4081" s="63" t="s">
        <v>7312</v>
      </c>
    </row>
    <row r="4082" spans="40:40" hidden="1" x14ac:dyDescent="0.25">
      <c r="AN4082" s="63" t="s">
        <v>7313</v>
      </c>
    </row>
    <row r="4083" spans="40:40" hidden="1" x14ac:dyDescent="0.25">
      <c r="AN4083" s="63" t="s">
        <v>7314</v>
      </c>
    </row>
    <row r="4084" spans="40:40" hidden="1" x14ac:dyDescent="0.25">
      <c r="AN4084" s="63" t="s">
        <v>7315</v>
      </c>
    </row>
    <row r="4085" spans="40:40" hidden="1" x14ac:dyDescent="0.25">
      <c r="AN4085" s="63" t="s">
        <v>7316</v>
      </c>
    </row>
    <row r="4086" spans="40:40" hidden="1" x14ac:dyDescent="0.25">
      <c r="AN4086" s="63" t="s">
        <v>7317</v>
      </c>
    </row>
    <row r="4087" spans="40:40" hidden="1" x14ac:dyDescent="0.25">
      <c r="AN4087" s="63" t="s">
        <v>7318</v>
      </c>
    </row>
    <row r="4088" spans="40:40" hidden="1" x14ac:dyDescent="0.25">
      <c r="AN4088" s="63" t="s">
        <v>7319</v>
      </c>
    </row>
    <row r="4089" spans="40:40" hidden="1" x14ac:dyDescent="0.25">
      <c r="AN4089" s="63" t="s">
        <v>7320</v>
      </c>
    </row>
    <row r="4090" spans="40:40" hidden="1" x14ac:dyDescent="0.25">
      <c r="AN4090" s="63" t="s">
        <v>7321</v>
      </c>
    </row>
    <row r="4091" spans="40:40" hidden="1" x14ac:dyDescent="0.25">
      <c r="AN4091" s="63" t="s">
        <v>7322</v>
      </c>
    </row>
    <row r="4092" spans="40:40" hidden="1" x14ac:dyDescent="0.25">
      <c r="AN4092" s="63" t="s">
        <v>7323</v>
      </c>
    </row>
    <row r="4093" spans="40:40" hidden="1" x14ac:dyDescent="0.25">
      <c r="AN4093" s="63" t="s">
        <v>7324</v>
      </c>
    </row>
    <row r="4094" spans="40:40" hidden="1" x14ac:dyDescent="0.25">
      <c r="AN4094" s="63" t="s">
        <v>7325</v>
      </c>
    </row>
    <row r="4095" spans="40:40" hidden="1" x14ac:dyDescent="0.25">
      <c r="AN4095" s="63" t="s">
        <v>7326</v>
      </c>
    </row>
    <row r="4096" spans="40:40" hidden="1" x14ac:dyDescent="0.25">
      <c r="AN4096" s="63" t="s">
        <v>7327</v>
      </c>
    </row>
    <row r="4097" spans="40:40" hidden="1" x14ac:dyDescent="0.25">
      <c r="AN4097" s="63" t="s">
        <v>7328</v>
      </c>
    </row>
    <row r="4098" spans="40:40" hidden="1" x14ac:dyDescent="0.25">
      <c r="AN4098" s="63" t="s">
        <v>7329</v>
      </c>
    </row>
    <row r="4099" spans="40:40" hidden="1" x14ac:dyDescent="0.25">
      <c r="AN4099" s="63" t="s">
        <v>7330</v>
      </c>
    </row>
    <row r="4100" spans="40:40" hidden="1" x14ac:dyDescent="0.25">
      <c r="AN4100" s="63" t="s">
        <v>7331</v>
      </c>
    </row>
    <row r="4101" spans="40:40" hidden="1" x14ac:dyDescent="0.25">
      <c r="AN4101" s="63" t="s">
        <v>7332</v>
      </c>
    </row>
    <row r="4102" spans="40:40" hidden="1" x14ac:dyDescent="0.25">
      <c r="AN4102" s="63" t="s">
        <v>7333</v>
      </c>
    </row>
    <row r="4103" spans="40:40" hidden="1" x14ac:dyDescent="0.25">
      <c r="AN4103" s="63" t="s">
        <v>7334</v>
      </c>
    </row>
    <row r="4104" spans="40:40" hidden="1" x14ac:dyDescent="0.25">
      <c r="AN4104" s="63" t="s">
        <v>7335</v>
      </c>
    </row>
    <row r="4105" spans="40:40" hidden="1" x14ac:dyDescent="0.25">
      <c r="AN4105" s="63" t="s">
        <v>7336</v>
      </c>
    </row>
    <row r="4106" spans="40:40" hidden="1" x14ac:dyDescent="0.25">
      <c r="AN4106" s="63" t="s">
        <v>7337</v>
      </c>
    </row>
    <row r="4107" spans="40:40" hidden="1" x14ac:dyDescent="0.25">
      <c r="AN4107" s="63" t="s">
        <v>7338</v>
      </c>
    </row>
    <row r="4108" spans="40:40" hidden="1" x14ac:dyDescent="0.25">
      <c r="AN4108" s="63" t="s">
        <v>7339</v>
      </c>
    </row>
    <row r="4109" spans="40:40" hidden="1" x14ac:dyDescent="0.25">
      <c r="AN4109" s="63" t="s">
        <v>7340</v>
      </c>
    </row>
    <row r="4110" spans="40:40" hidden="1" x14ac:dyDescent="0.25">
      <c r="AN4110" s="63" t="s">
        <v>7341</v>
      </c>
    </row>
    <row r="4111" spans="40:40" hidden="1" x14ac:dyDescent="0.25">
      <c r="AN4111" s="63" t="s">
        <v>7342</v>
      </c>
    </row>
    <row r="4112" spans="40:40" hidden="1" x14ac:dyDescent="0.25">
      <c r="AN4112" s="63" t="s">
        <v>7343</v>
      </c>
    </row>
    <row r="4113" spans="40:40" hidden="1" x14ac:dyDescent="0.25">
      <c r="AN4113" s="63" t="s">
        <v>7344</v>
      </c>
    </row>
    <row r="4114" spans="40:40" hidden="1" x14ac:dyDescent="0.25">
      <c r="AN4114" s="63" t="s">
        <v>7345</v>
      </c>
    </row>
    <row r="4115" spans="40:40" hidden="1" x14ac:dyDescent="0.25">
      <c r="AN4115" s="63" t="s">
        <v>7346</v>
      </c>
    </row>
    <row r="4116" spans="40:40" hidden="1" x14ac:dyDescent="0.25">
      <c r="AN4116" s="63" t="s">
        <v>7347</v>
      </c>
    </row>
    <row r="4117" spans="40:40" hidden="1" x14ac:dyDescent="0.25">
      <c r="AN4117" s="63" t="s">
        <v>7348</v>
      </c>
    </row>
    <row r="4118" spans="40:40" hidden="1" x14ac:dyDescent="0.25">
      <c r="AN4118" s="63" t="s">
        <v>7349</v>
      </c>
    </row>
    <row r="4119" spans="40:40" hidden="1" x14ac:dyDescent="0.25">
      <c r="AN4119" s="63" t="s">
        <v>7350</v>
      </c>
    </row>
    <row r="4120" spans="40:40" hidden="1" x14ac:dyDescent="0.25">
      <c r="AN4120" s="63" t="s">
        <v>7351</v>
      </c>
    </row>
    <row r="4121" spans="40:40" hidden="1" x14ac:dyDescent="0.25">
      <c r="AN4121" s="63" t="s">
        <v>7352</v>
      </c>
    </row>
    <row r="4122" spans="40:40" hidden="1" x14ac:dyDescent="0.25">
      <c r="AN4122" s="63" t="s">
        <v>7353</v>
      </c>
    </row>
    <row r="4123" spans="40:40" hidden="1" x14ac:dyDescent="0.25">
      <c r="AN4123" s="63" t="s">
        <v>7354</v>
      </c>
    </row>
    <row r="4124" spans="40:40" hidden="1" x14ac:dyDescent="0.25">
      <c r="AN4124" s="63" t="s">
        <v>7355</v>
      </c>
    </row>
    <row r="4125" spans="40:40" hidden="1" x14ac:dyDescent="0.25">
      <c r="AN4125" s="63" t="s">
        <v>7356</v>
      </c>
    </row>
    <row r="4126" spans="40:40" hidden="1" x14ac:dyDescent="0.25">
      <c r="AN4126" s="63" t="s">
        <v>7357</v>
      </c>
    </row>
    <row r="4127" spans="40:40" hidden="1" x14ac:dyDescent="0.25">
      <c r="AN4127" s="63" t="s">
        <v>7358</v>
      </c>
    </row>
    <row r="4128" spans="40:40" hidden="1" x14ac:dyDescent="0.25">
      <c r="AN4128" s="63" t="s">
        <v>7359</v>
      </c>
    </row>
    <row r="4129" spans="40:40" hidden="1" x14ac:dyDescent="0.25">
      <c r="AN4129" s="63" t="s">
        <v>7360</v>
      </c>
    </row>
    <row r="4130" spans="40:40" hidden="1" x14ac:dyDescent="0.25">
      <c r="AN4130" s="63" t="s">
        <v>7361</v>
      </c>
    </row>
    <row r="4131" spans="40:40" hidden="1" x14ac:dyDescent="0.25">
      <c r="AN4131" s="63" t="s">
        <v>7362</v>
      </c>
    </row>
    <row r="4132" spans="40:40" hidden="1" x14ac:dyDescent="0.25">
      <c r="AN4132" s="63" t="s">
        <v>7363</v>
      </c>
    </row>
    <row r="4133" spans="40:40" hidden="1" x14ac:dyDescent="0.25">
      <c r="AN4133" s="63" t="s">
        <v>7364</v>
      </c>
    </row>
    <row r="4134" spans="40:40" hidden="1" x14ac:dyDescent="0.25">
      <c r="AN4134" s="63" t="s">
        <v>7365</v>
      </c>
    </row>
    <row r="4135" spans="40:40" hidden="1" x14ac:dyDescent="0.25">
      <c r="AN4135" s="63" t="s">
        <v>7366</v>
      </c>
    </row>
    <row r="4136" spans="40:40" hidden="1" x14ac:dyDescent="0.25">
      <c r="AN4136" s="63" t="s">
        <v>7367</v>
      </c>
    </row>
    <row r="4137" spans="40:40" hidden="1" x14ac:dyDescent="0.25">
      <c r="AN4137" s="63" t="s">
        <v>7368</v>
      </c>
    </row>
    <row r="4138" spans="40:40" hidden="1" x14ac:dyDescent="0.25">
      <c r="AN4138" s="63" t="s">
        <v>7369</v>
      </c>
    </row>
    <row r="4139" spans="40:40" hidden="1" x14ac:dyDescent="0.25">
      <c r="AN4139" s="63" t="s">
        <v>7370</v>
      </c>
    </row>
    <row r="4140" spans="40:40" hidden="1" x14ac:dyDescent="0.25">
      <c r="AN4140" s="63" t="s">
        <v>7371</v>
      </c>
    </row>
    <row r="4141" spans="40:40" hidden="1" x14ac:dyDescent="0.25">
      <c r="AN4141" s="63" t="s">
        <v>7372</v>
      </c>
    </row>
    <row r="4142" spans="40:40" hidden="1" x14ac:dyDescent="0.25">
      <c r="AN4142" s="63" t="s">
        <v>7373</v>
      </c>
    </row>
    <row r="4143" spans="40:40" hidden="1" x14ac:dyDescent="0.25">
      <c r="AN4143" s="63" t="s">
        <v>7374</v>
      </c>
    </row>
    <row r="4144" spans="40:40" hidden="1" x14ac:dyDescent="0.25">
      <c r="AN4144" s="63" t="s">
        <v>7375</v>
      </c>
    </row>
    <row r="4145" spans="40:40" hidden="1" x14ac:dyDescent="0.25">
      <c r="AN4145" s="63" t="s">
        <v>7376</v>
      </c>
    </row>
    <row r="4146" spans="40:40" hidden="1" x14ac:dyDescent="0.25">
      <c r="AN4146" s="63" t="s">
        <v>7377</v>
      </c>
    </row>
    <row r="4147" spans="40:40" hidden="1" x14ac:dyDescent="0.25">
      <c r="AN4147" s="63" t="s">
        <v>7378</v>
      </c>
    </row>
    <row r="4148" spans="40:40" hidden="1" x14ac:dyDescent="0.25">
      <c r="AN4148" s="63" t="s">
        <v>7379</v>
      </c>
    </row>
    <row r="4149" spans="40:40" hidden="1" x14ac:dyDescent="0.25">
      <c r="AN4149" s="63" t="s">
        <v>7380</v>
      </c>
    </row>
    <row r="4150" spans="40:40" hidden="1" x14ac:dyDescent="0.25">
      <c r="AN4150" s="63" t="s">
        <v>7381</v>
      </c>
    </row>
    <row r="4151" spans="40:40" hidden="1" x14ac:dyDescent="0.25">
      <c r="AN4151" s="63" t="s">
        <v>7382</v>
      </c>
    </row>
    <row r="4152" spans="40:40" hidden="1" x14ac:dyDescent="0.25">
      <c r="AN4152" s="63" t="s">
        <v>7383</v>
      </c>
    </row>
    <row r="4153" spans="40:40" hidden="1" x14ac:dyDescent="0.25">
      <c r="AN4153" s="63" t="s">
        <v>7384</v>
      </c>
    </row>
    <row r="4154" spans="40:40" hidden="1" x14ac:dyDescent="0.25">
      <c r="AN4154" s="63" t="s">
        <v>7385</v>
      </c>
    </row>
    <row r="4155" spans="40:40" hidden="1" x14ac:dyDescent="0.25">
      <c r="AN4155" s="63" t="s">
        <v>7386</v>
      </c>
    </row>
    <row r="4156" spans="40:40" hidden="1" x14ac:dyDescent="0.25">
      <c r="AN4156" s="63" t="s">
        <v>7387</v>
      </c>
    </row>
    <row r="4157" spans="40:40" hidden="1" x14ac:dyDescent="0.25">
      <c r="AN4157" s="63" t="s">
        <v>7388</v>
      </c>
    </row>
    <row r="4158" spans="40:40" hidden="1" x14ac:dyDescent="0.25">
      <c r="AN4158" s="63" t="s">
        <v>7389</v>
      </c>
    </row>
    <row r="4159" spans="40:40" hidden="1" x14ac:dyDescent="0.25">
      <c r="AN4159" s="63" t="s">
        <v>7390</v>
      </c>
    </row>
    <row r="4160" spans="40:40" hidden="1" x14ac:dyDescent="0.25">
      <c r="AN4160" s="63" t="s">
        <v>7391</v>
      </c>
    </row>
    <row r="4161" spans="40:40" hidden="1" x14ac:dyDescent="0.25">
      <c r="AN4161" s="63" t="s">
        <v>7392</v>
      </c>
    </row>
    <row r="4162" spans="40:40" hidden="1" x14ac:dyDescent="0.25">
      <c r="AN4162" s="63" t="s">
        <v>7393</v>
      </c>
    </row>
    <row r="4163" spans="40:40" hidden="1" x14ac:dyDescent="0.25">
      <c r="AN4163" s="63" t="s">
        <v>7394</v>
      </c>
    </row>
    <row r="4164" spans="40:40" hidden="1" x14ac:dyDescent="0.25">
      <c r="AN4164" s="63" t="s">
        <v>7395</v>
      </c>
    </row>
    <row r="4165" spans="40:40" hidden="1" x14ac:dyDescent="0.25">
      <c r="AN4165" s="63" t="s">
        <v>7396</v>
      </c>
    </row>
    <row r="4166" spans="40:40" hidden="1" x14ac:dyDescent="0.25">
      <c r="AN4166" s="63" t="s">
        <v>7397</v>
      </c>
    </row>
    <row r="4167" spans="40:40" hidden="1" x14ac:dyDescent="0.25">
      <c r="AN4167" s="63" t="s">
        <v>7398</v>
      </c>
    </row>
    <row r="4168" spans="40:40" hidden="1" x14ac:dyDescent="0.25">
      <c r="AN4168" s="63" t="s">
        <v>7399</v>
      </c>
    </row>
    <row r="4169" spans="40:40" hidden="1" x14ac:dyDescent="0.25">
      <c r="AN4169" s="63" t="s">
        <v>7400</v>
      </c>
    </row>
    <row r="4170" spans="40:40" hidden="1" x14ac:dyDescent="0.25">
      <c r="AN4170" s="63" t="s">
        <v>7401</v>
      </c>
    </row>
    <row r="4171" spans="40:40" hidden="1" x14ac:dyDescent="0.25">
      <c r="AN4171" s="63" t="s">
        <v>7402</v>
      </c>
    </row>
    <row r="4172" spans="40:40" hidden="1" x14ac:dyDescent="0.25">
      <c r="AN4172" s="63" t="s">
        <v>7403</v>
      </c>
    </row>
    <row r="4173" spans="40:40" hidden="1" x14ac:dyDescent="0.25">
      <c r="AN4173" s="63" t="s">
        <v>7404</v>
      </c>
    </row>
    <row r="4174" spans="40:40" hidden="1" x14ac:dyDescent="0.25">
      <c r="AN4174" s="63" t="s">
        <v>7405</v>
      </c>
    </row>
    <row r="4175" spans="40:40" hidden="1" x14ac:dyDescent="0.25">
      <c r="AN4175" s="63" t="s">
        <v>7406</v>
      </c>
    </row>
    <row r="4176" spans="40:40" hidden="1" x14ac:dyDescent="0.25">
      <c r="AN4176" s="63" t="s">
        <v>7407</v>
      </c>
    </row>
    <row r="4177" spans="40:40" hidden="1" x14ac:dyDescent="0.25">
      <c r="AN4177" s="63" t="s">
        <v>7408</v>
      </c>
    </row>
    <row r="4178" spans="40:40" hidden="1" x14ac:dyDescent="0.25">
      <c r="AN4178" s="63" t="s">
        <v>7409</v>
      </c>
    </row>
    <row r="4179" spans="40:40" hidden="1" x14ac:dyDescent="0.25">
      <c r="AN4179" s="63" t="s">
        <v>7410</v>
      </c>
    </row>
    <row r="4180" spans="40:40" hidden="1" x14ac:dyDescent="0.25">
      <c r="AN4180" s="63" t="s">
        <v>7411</v>
      </c>
    </row>
    <row r="4181" spans="40:40" hidden="1" x14ac:dyDescent="0.25">
      <c r="AN4181" s="63" t="s">
        <v>7412</v>
      </c>
    </row>
    <row r="4182" spans="40:40" hidden="1" x14ac:dyDescent="0.25">
      <c r="AN4182" s="63" t="s">
        <v>7413</v>
      </c>
    </row>
    <row r="4183" spans="40:40" hidden="1" x14ac:dyDescent="0.25">
      <c r="AN4183" s="63" t="s">
        <v>7414</v>
      </c>
    </row>
    <row r="4184" spans="40:40" hidden="1" x14ac:dyDescent="0.25">
      <c r="AN4184" s="63" t="s">
        <v>7415</v>
      </c>
    </row>
    <row r="4185" spans="40:40" hidden="1" x14ac:dyDescent="0.25">
      <c r="AN4185" s="63" t="s">
        <v>7416</v>
      </c>
    </row>
    <row r="4186" spans="40:40" hidden="1" x14ac:dyDescent="0.25">
      <c r="AN4186" s="63" t="s">
        <v>7417</v>
      </c>
    </row>
    <row r="4187" spans="40:40" hidden="1" x14ac:dyDescent="0.25">
      <c r="AN4187" s="63" t="s">
        <v>7418</v>
      </c>
    </row>
    <row r="4188" spans="40:40" hidden="1" x14ac:dyDescent="0.25">
      <c r="AN4188" s="63" t="s">
        <v>7419</v>
      </c>
    </row>
    <row r="4189" spans="40:40" hidden="1" x14ac:dyDescent="0.25">
      <c r="AN4189" s="63" t="s">
        <v>7420</v>
      </c>
    </row>
    <row r="4190" spans="40:40" hidden="1" x14ac:dyDescent="0.25">
      <c r="AN4190" s="63" t="s">
        <v>7421</v>
      </c>
    </row>
    <row r="4191" spans="40:40" hidden="1" x14ac:dyDescent="0.25">
      <c r="AN4191" s="63" t="s">
        <v>7422</v>
      </c>
    </row>
    <row r="4192" spans="40:40" hidden="1" x14ac:dyDescent="0.25">
      <c r="AN4192" s="63" t="s">
        <v>7423</v>
      </c>
    </row>
    <row r="4193" spans="40:40" hidden="1" x14ac:dyDescent="0.25">
      <c r="AN4193" s="63" t="s">
        <v>7424</v>
      </c>
    </row>
    <row r="4194" spans="40:40" hidden="1" x14ac:dyDescent="0.25">
      <c r="AN4194" s="63" t="s">
        <v>7425</v>
      </c>
    </row>
    <row r="4195" spans="40:40" hidden="1" x14ac:dyDescent="0.25">
      <c r="AN4195" s="63" t="s">
        <v>7426</v>
      </c>
    </row>
    <row r="4196" spans="40:40" hidden="1" x14ac:dyDescent="0.25">
      <c r="AN4196" s="63" t="s">
        <v>7427</v>
      </c>
    </row>
    <row r="4197" spans="40:40" hidden="1" x14ac:dyDescent="0.25">
      <c r="AN4197" s="63" t="s">
        <v>7428</v>
      </c>
    </row>
    <row r="4198" spans="40:40" hidden="1" x14ac:dyDescent="0.25">
      <c r="AN4198" s="63" t="s">
        <v>7429</v>
      </c>
    </row>
    <row r="4199" spans="40:40" hidden="1" x14ac:dyDescent="0.25">
      <c r="AN4199" s="63" t="s">
        <v>7430</v>
      </c>
    </row>
    <row r="4200" spans="40:40" hidden="1" x14ac:dyDescent="0.25">
      <c r="AN4200" s="63" t="s">
        <v>7431</v>
      </c>
    </row>
    <row r="4201" spans="40:40" hidden="1" x14ac:dyDescent="0.25">
      <c r="AN4201" s="63" t="s">
        <v>7432</v>
      </c>
    </row>
    <row r="4202" spans="40:40" hidden="1" x14ac:dyDescent="0.25">
      <c r="AN4202" s="63" t="s">
        <v>7433</v>
      </c>
    </row>
    <row r="4203" spans="40:40" hidden="1" x14ac:dyDescent="0.25">
      <c r="AN4203" s="63" t="s">
        <v>7434</v>
      </c>
    </row>
    <row r="4204" spans="40:40" hidden="1" x14ac:dyDescent="0.25">
      <c r="AN4204" s="63" t="s">
        <v>7435</v>
      </c>
    </row>
    <row r="4205" spans="40:40" hidden="1" x14ac:dyDescent="0.25">
      <c r="AN4205" s="63" t="s">
        <v>7436</v>
      </c>
    </row>
    <row r="4206" spans="40:40" hidden="1" x14ac:dyDescent="0.25">
      <c r="AN4206" s="63" t="s">
        <v>7437</v>
      </c>
    </row>
    <row r="4207" spans="40:40" hidden="1" x14ac:dyDescent="0.25">
      <c r="AN4207" s="63" t="s">
        <v>7438</v>
      </c>
    </row>
    <row r="4208" spans="40:40" hidden="1" x14ac:dyDescent="0.25">
      <c r="AN4208" s="63" t="s">
        <v>7439</v>
      </c>
    </row>
    <row r="4209" spans="40:40" hidden="1" x14ac:dyDescent="0.25">
      <c r="AN4209" s="63" t="s">
        <v>7440</v>
      </c>
    </row>
    <row r="4210" spans="40:40" hidden="1" x14ac:dyDescent="0.25">
      <c r="AN4210" s="63" t="s">
        <v>7441</v>
      </c>
    </row>
    <row r="4211" spans="40:40" hidden="1" x14ac:dyDescent="0.25">
      <c r="AN4211" s="63" t="s">
        <v>7442</v>
      </c>
    </row>
    <row r="4212" spans="40:40" hidden="1" x14ac:dyDescent="0.25">
      <c r="AN4212" s="63" t="s">
        <v>7443</v>
      </c>
    </row>
    <row r="4213" spans="40:40" hidden="1" x14ac:dyDescent="0.25">
      <c r="AN4213" s="63" t="s">
        <v>7444</v>
      </c>
    </row>
    <row r="4214" spans="40:40" hidden="1" x14ac:dyDescent="0.25">
      <c r="AN4214" s="63" t="s">
        <v>7445</v>
      </c>
    </row>
    <row r="4215" spans="40:40" hidden="1" x14ac:dyDescent="0.25">
      <c r="AN4215" s="63" t="s">
        <v>7446</v>
      </c>
    </row>
    <row r="4216" spans="40:40" hidden="1" x14ac:dyDescent="0.25">
      <c r="AN4216" s="63" t="s">
        <v>7447</v>
      </c>
    </row>
    <row r="4217" spans="40:40" hidden="1" x14ac:dyDescent="0.25">
      <c r="AN4217" s="63" t="s">
        <v>7448</v>
      </c>
    </row>
    <row r="4218" spans="40:40" hidden="1" x14ac:dyDescent="0.25">
      <c r="AN4218" s="63" t="s">
        <v>7449</v>
      </c>
    </row>
    <row r="4219" spans="40:40" hidden="1" x14ac:dyDescent="0.25">
      <c r="AN4219" s="63" t="s">
        <v>7450</v>
      </c>
    </row>
    <row r="4220" spans="40:40" hidden="1" x14ac:dyDescent="0.25">
      <c r="AN4220" s="63" t="s">
        <v>7451</v>
      </c>
    </row>
    <row r="4221" spans="40:40" hidden="1" x14ac:dyDescent="0.25">
      <c r="AN4221" s="63" t="s">
        <v>7452</v>
      </c>
    </row>
    <row r="4222" spans="40:40" hidden="1" x14ac:dyDescent="0.25">
      <c r="AN4222" s="63" t="s">
        <v>7453</v>
      </c>
    </row>
    <row r="4223" spans="40:40" hidden="1" x14ac:dyDescent="0.25">
      <c r="AN4223" s="63" t="s">
        <v>7454</v>
      </c>
    </row>
    <row r="4224" spans="40:40" hidden="1" x14ac:dyDescent="0.25">
      <c r="AN4224" s="63" t="s">
        <v>7455</v>
      </c>
    </row>
    <row r="4225" spans="40:40" hidden="1" x14ac:dyDescent="0.25">
      <c r="AN4225" s="63" t="s">
        <v>7456</v>
      </c>
    </row>
    <row r="4226" spans="40:40" hidden="1" x14ac:dyDescent="0.25">
      <c r="AN4226" s="63" t="s">
        <v>7457</v>
      </c>
    </row>
    <row r="4227" spans="40:40" hidden="1" x14ac:dyDescent="0.25">
      <c r="AN4227" s="63" t="s">
        <v>7458</v>
      </c>
    </row>
    <row r="4228" spans="40:40" hidden="1" x14ac:dyDescent="0.25">
      <c r="AN4228" s="63" t="s">
        <v>7459</v>
      </c>
    </row>
    <row r="4229" spans="40:40" hidden="1" x14ac:dyDescent="0.25">
      <c r="AN4229" s="63" t="s">
        <v>7460</v>
      </c>
    </row>
    <row r="4230" spans="40:40" hidden="1" x14ac:dyDescent="0.25">
      <c r="AN4230" s="63" t="s">
        <v>7461</v>
      </c>
    </row>
    <row r="4231" spans="40:40" hidden="1" x14ac:dyDescent="0.25">
      <c r="AN4231" s="63" t="s">
        <v>7462</v>
      </c>
    </row>
    <row r="4232" spans="40:40" hidden="1" x14ac:dyDescent="0.25">
      <c r="AN4232" s="63" t="s">
        <v>7463</v>
      </c>
    </row>
    <row r="4233" spans="40:40" hidden="1" x14ac:dyDescent="0.25">
      <c r="AN4233" s="63" t="s">
        <v>7464</v>
      </c>
    </row>
    <row r="4234" spans="40:40" hidden="1" x14ac:dyDescent="0.25">
      <c r="AN4234" s="63" t="s">
        <v>7465</v>
      </c>
    </row>
    <row r="4235" spans="40:40" hidden="1" x14ac:dyDescent="0.25">
      <c r="AN4235" s="63" t="s">
        <v>7466</v>
      </c>
    </row>
    <row r="4236" spans="40:40" hidden="1" x14ac:dyDescent="0.25">
      <c r="AN4236" s="63" t="s">
        <v>7467</v>
      </c>
    </row>
    <row r="4237" spans="40:40" hidden="1" x14ac:dyDescent="0.25">
      <c r="AN4237" s="63" t="s">
        <v>7468</v>
      </c>
    </row>
    <row r="4238" spans="40:40" hidden="1" x14ac:dyDescent="0.25">
      <c r="AN4238" s="63" t="s">
        <v>7469</v>
      </c>
    </row>
    <row r="4239" spans="40:40" hidden="1" x14ac:dyDescent="0.25">
      <c r="AN4239" s="63" t="s">
        <v>7470</v>
      </c>
    </row>
    <row r="4240" spans="40:40" hidden="1" x14ac:dyDescent="0.25">
      <c r="AN4240" s="63" t="s">
        <v>7471</v>
      </c>
    </row>
    <row r="4241" spans="40:40" hidden="1" x14ac:dyDescent="0.25">
      <c r="AN4241" s="63" t="s">
        <v>7472</v>
      </c>
    </row>
    <row r="4242" spans="40:40" hidden="1" x14ac:dyDescent="0.25">
      <c r="AN4242" s="63" t="s">
        <v>7473</v>
      </c>
    </row>
    <row r="4243" spans="40:40" hidden="1" x14ac:dyDescent="0.25">
      <c r="AN4243" s="63" t="s">
        <v>7474</v>
      </c>
    </row>
    <row r="4244" spans="40:40" hidden="1" x14ac:dyDescent="0.25">
      <c r="AN4244" s="63" t="s">
        <v>7475</v>
      </c>
    </row>
    <row r="4245" spans="40:40" hidden="1" x14ac:dyDescent="0.25">
      <c r="AN4245" s="63" t="s">
        <v>7476</v>
      </c>
    </row>
    <row r="4246" spans="40:40" hidden="1" x14ac:dyDescent="0.25">
      <c r="AN4246" s="63" t="s">
        <v>7477</v>
      </c>
    </row>
    <row r="4247" spans="40:40" hidden="1" x14ac:dyDescent="0.25">
      <c r="AN4247" s="63" t="s">
        <v>7478</v>
      </c>
    </row>
    <row r="4248" spans="40:40" hidden="1" x14ac:dyDescent="0.25">
      <c r="AN4248" s="63" t="s">
        <v>7479</v>
      </c>
    </row>
    <row r="4249" spans="40:40" hidden="1" x14ac:dyDescent="0.25">
      <c r="AN4249" s="63" t="s">
        <v>7480</v>
      </c>
    </row>
    <row r="4250" spans="40:40" hidden="1" x14ac:dyDescent="0.25">
      <c r="AN4250" s="63" t="s">
        <v>7481</v>
      </c>
    </row>
    <row r="4251" spans="40:40" hidden="1" x14ac:dyDescent="0.25">
      <c r="AN4251" s="63" t="s">
        <v>7482</v>
      </c>
    </row>
    <row r="4252" spans="40:40" hidden="1" x14ac:dyDescent="0.25">
      <c r="AN4252" s="63" t="s">
        <v>7483</v>
      </c>
    </row>
    <row r="4253" spans="40:40" hidden="1" x14ac:dyDescent="0.25">
      <c r="AN4253" s="63" t="s">
        <v>7484</v>
      </c>
    </row>
    <row r="4254" spans="40:40" hidden="1" x14ac:dyDescent="0.25">
      <c r="AN4254" s="63" t="s">
        <v>7485</v>
      </c>
    </row>
    <row r="4255" spans="40:40" hidden="1" x14ac:dyDescent="0.25">
      <c r="AN4255" s="63" t="s">
        <v>7486</v>
      </c>
    </row>
    <row r="4256" spans="40:40" hidden="1" x14ac:dyDescent="0.25">
      <c r="AN4256" s="63" t="s">
        <v>7487</v>
      </c>
    </row>
    <row r="4257" spans="40:40" hidden="1" x14ac:dyDescent="0.25">
      <c r="AN4257" s="63" t="s">
        <v>7488</v>
      </c>
    </row>
    <row r="4258" spans="40:40" hidden="1" x14ac:dyDescent="0.25">
      <c r="AN4258" s="63" t="s">
        <v>7489</v>
      </c>
    </row>
    <row r="4259" spans="40:40" hidden="1" x14ac:dyDescent="0.25">
      <c r="AN4259" s="63" t="s">
        <v>7490</v>
      </c>
    </row>
    <row r="4260" spans="40:40" hidden="1" x14ac:dyDescent="0.25">
      <c r="AN4260" s="63" t="s">
        <v>7491</v>
      </c>
    </row>
    <row r="4261" spans="40:40" hidden="1" x14ac:dyDescent="0.25">
      <c r="AN4261" s="63" t="s">
        <v>7492</v>
      </c>
    </row>
    <row r="4262" spans="40:40" hidden="1" x14ac:dyDescent="0.25">
      <c r="AN4262" s="63" t="s">
        <v>7493</v>
      </c>
    </row>
    <row r="4263" spans="40:40" hidden="1" x14ac:dyDescent="0.25">
      <c r="AN4263" s="63" t="s">
        <v>7494</v>
      </c>
    </row>
    <row r="4264" spans="40:40" hidden="1" x14ac:dyDescent="0.25">
      <c r="AN4264" s="63" t="s">
        <v>7495</v>
      </c>
    </row>
    <row r="4265" spans="40:40" hidden="1" x14ac:dyDescent="0.25">
      <c r="AN4265" s="63" t="s">
        <v>7496</v>
      </c>
    </row>
    <row r="4266" spans="40:40" hidden="1" x14ac:dyDescent="0.25">
      <c r="AN4266" s="63" t="s">
        <v>7497</v>
      </c>
    </row>
    <row r="4267" spans="40:40" hidden="1" x14ac:dyDescent="0.25">
      <c r="AN4267" s="63" t="s">
        <v>7498</v>
      </c>
    </row>
    <row r="4268" spans="40:40" hidden="1" x14ac:dyDescent="0.25">
      <c r="AN4268" s="63" t="s">
        <v>7499</v>
      </c>
    </row>
    <row r="4269" spans="40:40" hidden="1" x14ac:dyDescent="0.25">
      <c r="AN4269" s="63" t="s">
        <v>7500</v>
      </c>
    </row>
    <row r="4270" spans="40:40" hidden="1" x14ac:dyDescent="0.25">
      <c r="AN4270" s="63" t="s">
        <v>7501</v>
      </c>
    </row>
    <row r="4271" spans="40:40" hidden="1" x14ac:dyDescent="0.25">
      <c r="AN4271" s="63" t="s">
        <v>7502</v>
      </c>
    </row>
    <row r="4272" spans="40:40" hidden="1" x14ac:dyDescent="0.25">
      <c r="AN4272" s="63" t="s">
        <v>7503</v>
      </c>
    </row>
    <row r="4273" spans="40:40" hidden="1" x14ac:dyDescent="0.25">
      <c r="AN4273" s="63" t="s">
        <v>7504</v>
      </c>
    </row>
    <row r="4274" spans="40:40" hidden="1" x14ac:dyDescent="0.25">
      <c r="AN4274" s="63" t="s">
        <v>7505</v>
      </c>
    </row>
    <row r="4275" spans="40:40" hidden="1" x14ac:dyDescent="0.25">
      <c r="AN4275" s="63" t="s">
        <v>7506</v>
      </c>
    </row>
    <row r="4276" spans="40:40" hidden="1" x14ac:dyDescent="0.25">
      <c r="AN4276" s="63" t="s">
        <v>7507</v>
      </c>
    </row>
    <row r="4277" spans="40:40" hidden="1" x14ac:dyDescent="0.25">
      <c r="AN4277" s="63" t="s">
        <v>7508</v>
      </c>
    </row>
    <row r="4278" spans="40:40" hidden="1" x14ac:dyDescent="0.25">
      <c r="AN4278" s="63" t="s">
        <v>7509</v>
      </c>
    </row>
    <row r="4279" spans="40:40" hidden="1" x14ac:dyDescent="0.25">
      <c r="AN4279" s="63" t="s">
        <v>7510</v>
      </c>
    </row>
    <row r="4280" spans="40:40" hidden="1" x14ac:dyDescent="0.25">
      <c r="AN4280" s="63" t="s">
        <v>7511</v>
      </c>
    </row>
    <row r="4281" spans="40:40" hidden="1" x14ac:dyDescent="0.25">
      <c r="AN4281" s="63" t="s">
        <v>7512</v>
      </c>
    </row>
    <row r="4282" spans="40:40" hidden="1" x14ac:dyDescent="0.25">
      <c r="AN4282" s="63" t="s">
        <v>7513</v>
      </c>
    </row>
    <row r="4283" spans="40:40" hidden="1" x14ac:dyDescent="0.25">
      <c r="AN4283" s="63" t="s">
        <v>7514</v>
      </c>
    </row>
    <row r="4284" spans="40:40" hidden="1" x14ac:dyDescent="0.25">
      <c r="AN4284" s="63" t="s">
        <v>7515</v>
      </c>
    </row>
    <row r="4285" spans="40:40" hidden="1" x14ac:dyDescent="0.25">
      <c r="AN4285" s="63" t="s">
        <v>7516</v>
      </c>
    </row>
    <row r="4286" spans="40:40" hidden="1" x14ac:dyDescent="0.25">
      <c r="AN4286" s="63" t="s">
        <v>7517</v>
      </c>
    </row>
    <row r="4287" spans="40:40" hidden="1" x14ac:dyDescent="0.25">
      <c r="AN4287" s="63" t="s">
        <v>7518</v>
      </c>
    </row>
    <row r="4288" spans="40:40" hidden="1" x14ac:dyDescent="0.25">
      <c r="AN4288" s="63" t="s">
        <v>7519</v>
      </c>
    </row>
    <row r="4289" spans="40:40" hidden="1" x14ac:dyDescent="0.25">
      <c r="AN4289" s="63" t="s">
        <v>7520</v>
      </c>
    </row>
    <row r="4290" spans="40:40" hidden="1" x14ac:dyDescent="0.25">
      <c r="AN4290" s="63" t="s">
        <v>7521</v>
      </c>
    </row>
    <row r="4291" spans="40:40" hidden="1" x14ac:dyDescent="0.25">
      <c r="AN4291" s="63" t="s">
        <v>7522</v>
      </c>
    </row>
    <row r="4292" spans="40:40" hidden="1" x14ac:dyDescent="0.25">
      <c r="AN4292" s="63" t="s">
        <v>7523</v>
      </c>
    </row>
    <row r="4293" spans="40:40" hidden="1" x14ac:dyDescent="0.25">
      <c r="AN4293" s="63" t="s">
        <v>7524</v>
      </c>
    </row>
    <row r="4294" spans="40:40" hidden="1" x14ac:dyDescent="0.25">
      <c r="AN4294" s="63" t="s">
        <v>7525</v>
      </c>
    </row>
    <row r="4295" spans="40:40" hidden="1" x14ac:dyDescent="0.25">
      <c r="AN4295" s="63" t="s">
        <v>7526</v>
      </c>
    </row>
    <row r="4296" spans="40:40" hidden="1" x14ac:dyDescent="0.25">
      <c r="AN4296" s="63" t="s">
        <v>7527</v>
      </c>
    </row>
    <row r="4297" spans="40:40" hidden="1" x14ac:dyDescent="0.25">
      <c r="AN4297" s="63" t="s">
        <v>7528</v>
      </c>
    </row>
    <row r="4298" spans="40:40" hidden="1" x14ac:dyDescent="0.25">
      <c r="AN4298" s="63" t="s">
        <v>7529</v>
      </c>
    </row>
    <row r="4299" spans="40:40" hidden="1" x14ac:dyDescent="0.25">
      <c r="AN4299" s="63" t="s">
        <v>7530</v>
      </c>
    </row>
    <row r="4300" spans="40:40" hidden="1" x14ac:dyDescent="0.25">
      <c r="AN4300" s="63" t="s">
        <v>7531</v>
      </c>
    </row>
    <row r="4301" spans="40:40" hidden="1" x14ac:dyDescent="0.25">
      <c r="AN4301" s="63" t="s">
        <v>7532</v>
      </c>
    </row>
    <row r="4302" spans="40:40" hidden="1" x14ac:dyDescent="0.25">
      <c r="AN4302" s="63" t="s">
        <v>7533</v>
      </c>
    </row>
    <row r="4303" spans="40:40" hidden="1" x14ac:dyDescent="0.25">
      <c r="AN4303" s="63" t="s">
        <v>7534</v>
      </c>
    </row>
    <row r="4304" spans="40:40" hidden="1" x14ac:dyDescent="0.25">
      <c r="AN4304" s="63" t="s">
        <v>7535</v>
      </c>
    </row>
    <row r="4305" spans="40:40" hidden="1" x14ac:dyDescent="0.25">
      <c r="AN4305" s="63" t="s">
        <v>7536</v>
      </c>
    </row>
    <row r="4306" spans="40:40" hidden="1" x14ac:dyDescent="0.25">
      <c r="AN4306" s="63" t="s">
        <v>7537</v>
      </c>
    </row>
    <row r="4307" spans="40:40" hidden="1" x14ac:dyDescent="0.25">
      <c r="AN4307" s="63" t="s">
        <v>7538</v>
      </c>
    </row>
    <row r="4308" spans="40:40" hidden="1" x14ac:dyDescent="0.25">
      <c r="AN4308" s="63" t="s">
        <v>7539</v>
      </c>
    </row>
    <row r="4309" spans="40:40" hidden="1" x14ac:dyDescent="0.25">
      <c r="AN4309" s="63" t="s">
        <v>7540</v>
      </c>
    </row>
    <row r="4310" spans="40:40" hidden="1" x14ac:dyDescent="0.25">
      <c r="AN4310" s="63" t="s">
        <v>7541</v>
      </c>
    </row>
    <row r="4311" spans="40:40" hidden="1" x14ac:dyDescent="0.25">
      <c r="AN4311" s="63" t="s">
        <v>7542</v>
      </c>
    </row>
    <row r="4312" spans="40:40" hidden="1" x14ac:dyDescent="0.25">
      <c r="AN4312" s="63" t="s">
        <v>7543</v>
      </c>
    </row>
    <row r="4313" spans="40:40" hidden="1" x14ac:dyDescent="0.25">
      <c r="AN4313" s="63" t="s">
        <v>7544</v>
      </c>
    </row>
    <row r="4314" spans="40:40" hidden="1" x14ac:dyDescent="0.25">
      <c r="AN4314" s="63" t="s">
        <v>7545</v>
      </c>
    </row>
    <row r="4315" spans="40:40" hidden="1" x14ac:dyDescent="0.25">
      <c r="AN4315" s="63" t="s">
        <v>7546</v>
      </c>
    </row>
    <row r="4316" spans="40:40" hidden="1" x14ac:dyDescent="0.25">
      <c r="AN4316" s="63" t="s">
        <v>7547</v>
      </c>
    </row>
    <row r="4317" spans="40:40" hidden="1" x14ac:dyDescent="0.25">
      <c r="AN4317" s="63" t="s">
        <v>7548</v>
      </c>
    </row>
    <row r="4318" spans="40:40" hidden="1" x14ac:dyDescent="0.25">
      <c r="AN4318" s="63" t="s">
        <v>7549</v>
      </c>
    </row>
    <row r="4319" spans="40:40" hidden="1" x14ac:dyDescent="0.25">
      <c r="AN4319" s="63" t="s">
        <v>7550</v>
      </c>
    </row>
    <row r="4320" spans="40:40" hidden="1" x14ac:dyDescent="0.25">
      <c r="AN4320" s="63" t="s">
        <v>7551</v>
      </c>
    </row>
    <row r="4321" spans="40:40" hidden="1" x14ac:dyDescent="0.25">
      <c r="AN4321" s="63" t="s">
        <v>7552</v>
      </c>
    </row>
    <row r="4322" spans="40:40" hidden="1" x14ac:dyDescent="0.25">
      <c r="AN4322" s="63" t="s">
        <v>7553</v>
      </c>
    </row>
    <row r="4323" spans="40:40" hidden="1" x14ac:dyDescent="0.25">
      <c r="AN4323" s="63" t="s">
        <v>7554</v>
      </c>
    </row>
    <row r="4324" spans="40:40" hidden="1" x14ac:dyDescent="0.25">
      <c r="AN4324" s="63" t="s">
        <v>7555</v>
      </c>
    </row>
    <row r="4325" spans="40:40" hidden="1" x14ac:dyDescent="0.25">
      <c r="AN4325" s="63" t="s">
        <v>7556</v>
      </c>
    </row>
    <row r="4326" spans="40:40" hidden="1" x14ac:dyDescent="0.25">
      <c r="AN4326" s="63" t="s">
        <v>7557</v>
      </c>
    </row>
    <row r="4327" spans="40:40" hidden="1" x14ac:dyDescent="0.25">
      <c r="AN4327" s="63" t="s">
        <v>7558</v>
      </c>
    </row>
    <row r="4328" spans="40:40" hidden="1" x14ac:dyDescent="0.25">
      <c r="AN4328" s="63" t="s">
        <v>7559</v>
      </c>
    </row>
    <row r="4329" spans="40:40" hidden="1" x14ac:dyDescent="0.25">
      <c r="AN4329" s="63" t="s">
        <v>7560</v>
      </c>
    </row>
    <row r="4330" spans="40:40" hidden="1" x14ac:dyDescent="0.25">
      <c r="AN4330" s="63" t="s">
        <v>7561</v>
      </c>
    </row>
    <row r="4331" spans="40:40" hidden="1" x14ac:dyDescent="0.25">
      <c r="AN4331" s="63" t="s">
        <v>7562</v>
      </c>
    </row>
    <row r="4332" spans="40:40" hidden="1" x14ac:dyDescent="0.25">
      <c r="AN4332" s="63" t="s">
        <v>7563</v>
      </c>
    </row>
    <row r="4333" spans="40:40" hidden="1" x14ac:dyDescent="0.25">
      <c r="AN4333" s="63" t="s">
        <v>7564</v>
      </c>
    </row>
    <row r="4334" spans="40:40" hidden="1" x14ac:dyDescent="0.25">
      <c r="AN4334" s="63" t="s">
        <v>7565</v>
      </c>
    </row>
    <row r="4335" spans="40:40" hidden="1" x14ac:dyDescent="0.25">
      <c r="AN4335" s="63" t="s">
        <v>7566</v>
      </c>
    </row>
    <row r="4336" spans="40:40" hidden="1" x14ac:dyDescent="0.25">
      <c r="AN4336" s="63" t="s">
        <v>7567</v>
      </c>
    </row>
    <row r="4337" spans="40:40" hidden="1" x14ac:dyDescent="0.25">
      <c r="AN4337" s="63" t="s">
        <v>7568</v>
      </c>
    </row>
    <row r="4338" spans="40:40" hidden="1" x14ac:dyDescent="0.25">
      <c r="AN4338" s="63" t="s">
        <v>7569</v>
      </c>
    </row>
    <row r="4339" spans="40:40" hidden="1" x14ac:dyDescent="0.25">
      <c r="AN4339" s="63" t="s">
        <v>7570</v>
      </c>
    </row>
    <row r="4340" spans="40:40" hidden="1" x14ac:dyDescent="0.25">
      <c r="AN4340" s="63" t="s">
        <v>7571</v>
      </c>
    </row>
    <row r="4341" spans="40:40" hidden="1" x14ac:dyDescent="0.25">
      <c r="AN4341" s="63" t="s">
        <v>7572</v>
      </c>
    </row>
    <row r="4342" spans="40:40" hidden="1" x14ac:dyDescent="0.25">
      <c r="AN4342" s="63" t="s">
        <v>7573</v>
      </c>
    </row>
    <row r="4343" spans="40:40" hidden="1" x14ac:dyDescent="0.25">
      <c r="AN4343" s="63" t="s">
        <v>7574</v>
      </c>
    </row>
    <row r="4344" spans="40:40" hidden="1" x14ac:dyDescent="0.25">
      <c r="AN4344" s="63" t="s">
        <v>7575</v>
      </c>
    </row>
    <row r="4345" spans="40:40" hidden="1" x14ac:dyDescent="0.25">
      <c r="AN4345" s="63" t="s">
        <v>7576</v>
      </c>
    </row>
    <row r="4346" spans="40:40" hidden="1" x14ac:dyDescent="0.25">
      <c r="AN4346" s="63" t="s">
        <v>7577</v>
      </c>
    </row>
    <row r="4347" spans="40:40" hidden="1" x14ac:dyDescent="0.25">
      <c r="AN4347" s="63" t="s">
        <v>7578</v>
      </c>
    </row>
    <row r="4348" spans="40:40" hidden="1" x14ac:dyDescent="0.25">
      <c r="AN4348" s="63" t="s">
        <v>7579</v>
      </c>
    </row>
    <row r="4349" spans="40:40" hidden="1" x14ac:dyDescent="0.25">
      <c r="AN4349" s="63" t="s">
        <v>7580</v>
      </c>
    </row>
    <row r="4350" spans="40:40" hidden="1" x14ac:dyDescent="0.25">
      <c r="AN4350" s="63" t="s">
        <v>7581</v>
      </c>
    </row>
    <row r="4351" spans="40:40" hidden="1" x14ac:dyDescent="0.25">
      <c r="AN4351" s="63" t="s">
        <v>7582</v>
      </c>
    </row>
    <row r="4352" spans="40:40" hidden="1" x14ac:dyDescent="0.25">
      <c r="AN4352" s="63" t="s">
        <v>7583</v>
      </c>
    </row>
    <row r="4353" spans="40:40" hidden="1" x14ac:dyDescent="0.25">
      <c r="AN4353" s="63" t="s">
        <v>7584</v>
      </c>
    </row>
    <row r="4354" spans="40:40" hidden="1" x14ac:dyDescent="0.25">
      <c r="AN4354" s="63" t="s">
        <v>7585</v>
      </c>
    </row>
    <row r="4355" spans="40:40" hidden="1" x14ac:dyDescent="0.25">
      <c r="AN4355" s="63" t="s">
        <v>7586</v>
      </c>
    </row>
    <row r="4356" spans="40:40" hidden="1" x14ac:dyDescent="0.25">
      <c r="AN4356" s="63" t="s">
        <v>7587</v>
      </c>
    </row>
    <row r="4357" spans="40:40" hidden="1" x14ac:dyDescent="0.25">
      <c r="AN4357" s="63" t="s">
        <v>7588</v>
      </c>
    </row>
    <row r="4358" spans="40:40" hidden="1" x14ac:dyDescent="0.25">
      <c r="AN4358" s="63" t="s">
        <v>7589</v>
      </c>
    </row>
    <row r="4359" spans="40:40" hidden="1" x14ac:dyDescent="0.25">
      <c r="AN4359" s="63" t="s">
        <v>7590</v>
      </c>
    </row>
    <row r="4360" spans="40:40" hidden="1" x14ac:dyDescent="0.25">
      <c r="AN4360" s="63" t="s">
        <v>7591</v>
      </c>
    </row>
    <row r="4361" spans="40:40" hidden="1" x14ac:dyDescent="0.25">
      <c r="AN4361" s="63" t="s">
        <v>7592</v>
      </c>
    </row>
    <row r="4362" spans="40:40" hidden="1" x14ac:dyDescent="0.25">
      <c r="AN4362" s="63" t="s">
        <v>7593</v>
      </c>
    </row>
    <row r="4363" spans="40:40" hidden="1" x14ac:dyDescent="0.25">
      <c r="AN4363" s="63" t="s">
        <v>7594</v>
      </c>
    </row>
    <row r="4364" spans="40:40" hidden="1" x14ac:dyDescent="0.25">
      <c r="AN4364" s="63" t="s">
        <v>7595</v>
      </c>
    </row>
    <row r="4365" spans="40:40" hidden="1" x14ac:dyDescent="0.25">
      <c r="AN4365" s="63" t="s">
        <v>7596</v>
      </c>
    </row>
    <row r="4366" spans="40:40" hidden="1" x14ac:dyDescent="0.25">
      <c r="AN4366" s="63" t="s">
        <v>7597</v>
      </c>
    </row>
    <row r="4367" spans="40:40" hidden="1" x14ac:dyDescent="0.25">
      <c r="AN4367" s="63" t="s">
        <v>7598</v>
      </c>
    </row>
    <row r="4368" spans="40:40" hidden="1" x14ac:dyDescent="0.25">
      <c r="AN4368" s="63" t="s">
        <v>7599</v>
      </c>
    </row>
    <row r="4369" spans="40:40" hidden="1" x14ac:dyDescent="0.25">
      <c r="AN4369" s="63" t="s">
        <v>7600</v>
      </c>
    </row>
    <row r="4370" spans="40:40" hidden="1" x14ac:dyDescent="0.25">
      <c r="AN4370" s="63" t="s">
        <v>7601</v>
      </c>
    </row>
    <row r="4371" spans="40:40" hidden="1" x14ac:dyDescent="0.25">
      <c r="AN4371" s="63" t="s">
        <v>7602</v>
      </c>
    </row>
    <row r="4372" spans="40:40" hidden="1" x14ac:dyDescent="0.25">
      <c r="AN4372" s="63" t="s">
        <v>7603</v>
      </c>
    </row>
    <row r="4373" spans="40:40" hidden="1" x14ac:dyDescent="0.25">
      <c r="AN4373" s="63" t="s">
        <v>7604</v>
      </c>
    </row>
    <row r="4374" spans="40:40" hidden="1" x14ac:dyDescent="0.25">
      <c r="AN4374" s="63" t="s">
        <v>7605</v>
      </c>
    </row>
    <row r="4375" spans="40:40" hidden="1" x14ac:dyDescent="0.25">
      <c r="AN4375" s="63" t="s">
        <v>7606</v>
      </c>
    </row>
    <row r="4376" spans="40:40" hidden="1" x14ac:dyDescent="0.25">
      <c r="AN4376" s="63" t="s">
        <v>7607</v>
      </c>
    </row>
    <row r="4377" spans="40:40" hidden="1" x14ac:dyDescent="0.25">
      <c r="AN4377" s="63" t="s">
        <v>7608</v>
      </c>
    </row>
    <row r="4378" spans="40:40" hidden="1" x14ac:dyDescent="0.25">
      <c r="AN4378" s="63" t="s">
        <v>7609</v>
      </c>
    </row>
    <row r="4379" spans="40:40" hidden="1" x14ac:dyDescent="0.25">
      <c r="AN4379" s="63" t="s">
        <v>7610</v>
      </c>
    </row>
    <row r="4380" spans="40:40" hidden="1" x14ac:dyDescent="0.25">
      <c r="AN4380" s="63" t="s">
        <v>7611</v>
      </c>
    </row>
    <row r="4381" spans="40:40" hidden="1" x14ac:dyDescent="0.25">
      <c r="AN4381" s="63" t="s">
        <v>7612</v>
      </c>
    </row>
    <row r="4382" spans="40:40" hidden="1" x14ac:dyDescent="0.25">
      <c r="AN4382" s="63" t="s">
        <v>7613</v>
      </c>
    </row>
    <row r="4383" spans="40:40" hidden="1" x14ac:dyDescent="0.25">
      <c r="AN4383" s="63" t="s">
        <v>7614</v>
      </c>
    </row>
    <row r="4384" spans="40:40" hidden="1" x14ac:dyDescent="0.25">
      <c r="AN4384" s="63" t="s">
        <v>7615</v>
      </c>
    </row>
    <row r="4385" spans="40:40" hidden="1" x14ac:dyDescent="0.25">
      <c r="AN4385" s="63" t="s">
        <v>7616</v>
      </c>
    </row>
    <row r="4386" spans="40:40" hidden="1" x14ac:dyDescent="0.25">
      <c r="AN4386" s="63" t="s">
        <v>7617</v>
      </c>
    </row>
    <row r="4387" spans="40:40" hidden="1" x14ac:dyDescent="0.25">
      <c r="AN4387" s="63" t="s">
        <v>7618</v>
      </c>
    </row>
    <row r="4388" spans="40:40" hidden="1" x14ac:dyDescent="0.25">
      <c r="AN4388" s="63" t="s">
        <v>7619</v>
      </c>
    </row>
    <row r="4389" spans="40:40" hidden="1" x14ac:dyDescent="0.25">
      <c r="AN4389" s="63" t="s">
        <v>7620</v>
      </c>
    </row>
    <row r="4390" spans="40:40" hidden="1" x14ac:dyDescent="0.25">
      <c r="AN4390" s="63" t="s">
        <v>7621</v>
      </c>
    </row>
    <row r="4391" spans="40:40" hidden="1" x14ac:dyDescent="0.25">
      <c r="AN4391" s="63" t="s">
        <v>7622</v>
      </c>
    </row>
    <row r="4392" spans="40:40" hidden="1" x14ac:dyDescent="0.25">
      <c r="AN4392" s="63" t="s">
        <v>7623</v>
      </c>
    </row>
    <row r="4393" spans="40:40" hidden="1" x14ac:dyDescent="0.25">
      <c r="AN4393" s="63" t="s">
        <v>7624</v>
      </c>
    </row>
    <row r="4394" spans="40:40" hidden="1" x14ac:dyDescent="0.25">
      <c r="AN4394" s="63" t="s">
        <v>7625</v>
      </c>
    </row>
    <row r="4395" spans="40:40" hidden="1" x14ac:dyDescent="0.25">
      <c r="AN4395" s="63" t="s">
        <v>7626</v>
      </c>
    </row>
    <row r="4396" spans="40:40" hidden="1" x14ac:dyDescent="0.25">
      <c r="AN4396" s="63" t="s">
        <v>7627</v>
      </c>
    </row>
    <row r="4397" spans="40:40" hidden="1" x14ac:dyDescent="0.25">
      <c r="AN4397" s="63" t="s">
        <v>7628</v>
      </c>
    </row>
    <row r="4398" spans="40:40" hidden="1" x14ac:dyDescent="0.25">
      <c r="AN4398" s="63" t="s">
        <v>7629</v>
      </c>
    </row>
    <row r="4399" spans="40:40" hidden="1" x14ac:dyDescent="0.25">
      <c r="AN4399" s="63" t="s">
        <v>7630</v>
      </c>
    </row>
    <row r="4400" spans="40:40" hidden="1" x14ac:dyDescent="0.25">
      <c r="AN4400" s="63" t="s">
        <v>7631</v>
      </c>
    </row>
    <row r="4401" spans="40:40" hidden="1" x14ac:dyDescent="0.25">
      <c r="AN4401" s="63" t="s">
        <v>7632</v>
      </c>
    </row>
    <row r="4402" spans="40:40" hidden="1" x14ac:dyDescent="0.25">
      <c r="AN4402" s="63" t="s">
        <v>7633</v>
      </c>
    </row>
    <row r="4403" spans="40:40" hidden="1" x14ac:dyDescent="0.25">
      <c r="AN4403" s="63" t="s">
        <v>7634</v>
      </c>
    </row>
    <row r="4404" spans="40:40" hidden="1" x14ac:dyDescent="0.25">
      <c r="AN4404" s="63" t="s">
        <v>7635</v>
      </c>
    </row>
    <row r="4405" spans="40:40" hidden="1" x14ac:dyDescent="0.25">
      <c r="AN4405" s="63" t="s">
        <v>7636</v>
      </c>
    </row>
    <row r="4406" spans="40:40" hidden="1" x14ac:dyDescent="0.25">
      <c r="AN4406" s="63" t="s">
        <v>7637</v>
      </c>
    </row>
    <row r="4407" spans="40:40" hidden="1" x14ac:dyDescent="0.25">
      <c r="AN4407" s="63" t="s">
        <v>7638</v>
      </c>
    </row>
    <row r="4408" spans="40:40" hidden="1" x14ac:dyDescent="0.25">
      <c r="AN4408" s="63" t="s">
        <v>7639</v>
      </c>
    </row>
    <row r="4409" spans="40:40" hidden="1" x14ac:dyDescent="0.25">
      <c r="AN4409" s="63" t="s">
        <v>7640</v>
      </c>
    </row>
    <row r="4410" spans="40:40" hidden="1" x14ac:dyDescent="0.25">
      <c r="AN4410" s="63" t="s">
        <v>7641</v>
      </c>
    </row>
    <row r="4411" spans="40:40" hidden="1" x14ac:dyDescent="0.25">
      <c r="AN4411" s="63" t="s">
        <v>7642</v>
      </c>
    </row>
    <row r="4412" spans="40:40" hidden="1" x14ac:dyDescent="0.25">
      <c r="AN4412" s="63" t="s">
        <v>7643</v>
      </c>
    </row>
    <row r="4413" spans="40:40" hidden="1" x14ac:dyDescent="0.25">
      <c r="AN4413" s="63" t="s">
        <v>7644</v>
      </c>
    </row>
    <row r="4414" spans="40:40" hidden="1" x14ac:dyDescent="0.25">
      <c r="AN4414" s="63" t="s">
        <v>7645</v>
      </c>
    </row>
    <row r="4415" spans="40:40" hidden="1" x14ac:dyDescent="0.25">
      <c r="AN4415" s="63" t="s">
        <v>7646</v>
      </c>
    </row>
    <row r="4416" spans="40:40" hidden="1" x14ac:dyDescent="0.25">
      <c r="AN4416" s="63" t="s">
        <v>7647</v>
      </c>
    </row>
    <row r="4417" spans="40:40" hidden="1" x14ac:dyDescent="0.25">
      <c r="AN4417" s="63" t="s">
        <v>7648</v>
      </c>
    </row>
    <row r="4418" spans="40:40" hidden="1" x14ac:dyDescent="0.25">
      <c r="AN4418" s="63" t="s">
        <v>7649</v>
      </c>
    </row>
    <row r="4419" spans="40:40" hidden="1" x14ac:dyDescent="0.25">
      <c r="AN4419" s="63" t="s">
        <v>7650</v>
      </c>
    </row>
    <row r="4420" spans="40:40" hidden="1" x14ac:dyDescent="0.25">
      <c r="AN4420" s="63" t="s">
        <v>7651</v>
      </c>
    </row>
    <row r="4421" spans="40:40" hidden="1" x14ac:dyDescent="0.25">
      <c r="AN4421" s="63" t="s">
        <v>7652</v>
      </c>
    </row>
    <row r="4422" spans="40:40" hidden="1" x14ac:dyDescent="0.25">
      <c r="AN4422" s="63" t="s">
        <v>7653</v>
      </c>
    </row>
    <row r="4423" spans="40:40" hidden="1" x14ac:dyDescent="0.25">
      <c r="AN4423" s="63" t="s">
        <v>7654</v>
      </c>
    </row>
    <row r="4424" spans="40:40" hidden="1" x14ac:dyDescent="0.25">
      <c r="AN4424" s="63" t="s">
        <v>7655</v>
      </c>
    </row>
    <row r="4425" spans="40:40" hidden="1" x14ac:dyDescent="0.25">
      <c r="AN4425" s="63" t="s">
        <v>7656</v>
      </c>
    </row>
    <row r="4426" spans="40:40" hidden="1" x14ac:dyDescent="0.25">
      <c r="AN4426" s="63" t="s">
        <v>7657</v>
      </c>
    </row>
    <row r="4427" spans="40:40" hidden="1" x14ac:dyDescent="0.25">
      <c r="AN4427" s="63" t="s">
        <v>7658</v>
      </c>
    </row>
    <row r="4428" spans="40:40" hidden="1" x14ac:dyDescent="0.25">
      <c r="AN4428" s="63" t="s">
        <v>7659</v>
      </c>
    </row>
    <row r="4429" spans="40:40" hidden="1" x14ac:dyDescent="0.25">
      <c r="AN4429" s="63" t="s">
        <v>7660</v>
      </c>
    </row>
    <row r="4430" spans="40:40" hidden="1" x14ac:dyDescent="0.25">
      <c r="AN4430" s="63" t="s">
        <v>7661</v>
      </c>
    </row>
    <row r="4431" spans="40:40" hidden="1" x14ac:dyDescent="0.25">
      <c r="AN4431" s="63" t="s">
        <v>7662</v>
      </c>
    </row>
    <row r="4432" spans="40:40" hidden="1" x14ac:dyDescent="0.25">
      <c r="AN4432" s="63" t="s">
        <v>7663</v>
      </c>
    </row>
    <row r="4433" spans="40:40" hidden="1" x14ac:dyDescent="0.25">
      <c r="AN4433" s="63" t="s">
        <v>7664</v>
      </c>
    </row>
    <row r="4434" spans="40:40" hidden="1" x14ac:dyDescent="0.25">
      <c r="AN4434" s="63" t="s">
        <v>7665</v>
      </c>
    </row>
    <row r="4435" spans="40:40" hidden="1" x14ac:dyDescent="0.25">
      <c r="AN4435" s="63" t="s">
        <v>7666</v>
      </c>
    </row>
    <row r="4436" spans="40:40" hidden="1" x14ac:dyDescent="0.25">
      <c r="AN4436" s="63" t="s">
        <v>7667</v>
      </c>
    </row>
    <row r="4437" spans="40:40" hidden="1" x14ac:dyDescent="0.25">
      <c r="AN4437" s="63" t="s">
        <v>7668</v>
      </c>
    </row>
    <row r="4438" spans="40:40" hidden="1" x14ac:dyDescent="0.25">
      <c r="AN4438" s="63" t="s">
        <v>7669</v>
      </c>
    </row>
    <row r="4439" spans="40:40" hidden="1" x14ac:dyDescent="0.25">
      <c r="AN4439" s="63" t="s">
        <v>7670</v>
      </c>
    </row>
    <row r="4440" spans="40:40" hidden="1" x14ac:dyDescent="0.25">
      <c r="AN4440" s="63" t="s">
        <v>7671</v>
      </c>
    </row>
    <row r="4441" spans="40:40" hidden="1" x14ac:dyDescent="0.25">
      <c r="AN4441" s="63" t="s">
        <v>7672</v>
      </c>
    </row>
    <row r="4442" spans="40:40" hidden="1" x14ac:dyDescent="0.25">
      <c r="AN4442" s="63" t="s">
        <v>7673</v>
      </c>
    </row>
    <row r="4443" spans="40:40" hidden="1" x14ac:dyDescent="0.25">
      <c r="AN4443" s="63" t="s">
        <v>7674</v>
      </c>
    </row>
    <row r="4444" spans="40:40" hidden="1" x14ac:dyDescent="0.25">
      <c r="AN4444" s="63" t="s">
        <v>7675</v>
      </c>
    </row>
    <row r="4445" spans="40:40" hidden="1" x14ac:dyDescent="0.25">
      <c r="AN4445" s="63" t="s">
        <v>7676</v>
      </c>
    </row>
    <row r="4446" spans="40:40" hidden="1" x14ac:dyDescent="0.25">
      <c r="AN4446" s="63" t="s">
        <v>7677</v>
      </c>
    </row>
    <row r="4447" spans="40:40" hidden="1" x14ac:dyDescent="0.25">
      <c r="AN4447" s="63" t="s">
        <v>7678</v>
      </c>
    </row>
    <row r="4448" spans="40:40" hidden="1" x14ac:dyDescent="0.25">
      <c r="AN4448" s="63" t="s">
        <v>7679</v>
      </c>
    </row>
    <row r="4449" spans="40:40" hidden="1" x14ac:dyDescent="0.25">
      <c r="AN4449" s="63" t="s">
        <v>7680</v>
      </c>
    </row>
    <row r="4450" spans="40:40" hidden="1" x14ac:dyDescent="0.25">
      <c r="AN4450" s="63" t="s">
        <v>7681</v>
      </c>
    </row>
    <row r="4451" spans="40:40" hidden="1" x14ac:dyDescent="0.25">
      <c r="AN4451" s="63" t="s">
        <v>7682</v>
      </c>
    </row>
    <row r="4452" spans="40:40" hidden="1" x14ac:dyDescent="0.25">
      <c r="AN4452" s="63" t="s">
        <v>7683</v>
      </c>
    </row>
    <row r="4453" spans="40:40" hidden="1" x14ac:dyDescent="0.25">
      <c r="AN4453" s="63" t="s">
        <v>7684</v>
      </c>
    </row>
    <row r="4454" spans="40:40" hidden="1" x14ac:dyDescent="0.25">
      <c r="AN4454" s="63" t="s">
        <v>7685</v>
      </c>
    </row>
    <row r="4455" spans="40:40" hidden="1" x14ac:dyDescent="0.25">
      <c r="AN4455" s="63" t="s">
        <v>7686</v>
      </c>
    </row>
    <row r="4456" spans="40:40" hidden="1" x14ac:dyDescent="0.25">
      <c r="AN4456" s="63" t="s">
        <v>7687</v>
      </c>
    </row>
    <row r="4457" spans="40:40" hidden="1" x14ac:dyDescent="0.25">
      <c r="AN4457" s="63" t="s">
        <v>7688</v>
      </c>
    </row>
    <row r="4458" spans="40:40" hidden="1" x14ac:dyDescent="0.25">
      <c r="AN4458" s="63" t="s">
        <v>7689</v>
      </c>
    </row>
    <row r="4459" spans="40:40" hidden="1" x14ac:dyDescent="0.25">
      <c r="AN4459" s="63" t="s">
        <v>7690</v>
      </c>
    </row>
    <row r="4460" spans="40:40" hidden="1" x14ac:dyDescent="0.25">
      <c r="AN4460" s="63" t="s">
        <v>7691</v>
      </c>
    </row>
    <row r="4461" spans="40:40" hidden="1" x14ac:dyDescent="0.25">
      <c r="AN4461" s="63" t="s">
        <v>7692</v>
      </c>
    </row>
    <row r="4462" spans="40:40" hidden="1" x14ac:dyDescent="0.25">
      <c r="AN4462" s="63" t="s">
        <v>7693</v>
      </c>
    </row>
    <row r="4463" spans="40:40" hidden="1" x14ac:dyDescent="0.25">
      <c r="AN4463" s="63" t="s">
        <v>7694</v>
      </c>
    </row>
    <row r="4464" spans="40:40" hidden="1" x14ac:dyDescent="0.25">
      <c r="AN4464" s="63" t="s">
        <v>7695</v>
      </c>
    </row>
    <row r="4465" spans="40:40" hidden="1" x14ac:dyDescent="0.25">
      <c r="AN4465" s="63" t="s">
        <v>7696</v>
      </c>
    </row>
    <row r="4466" spans="40:40" hidden="1" x14ac:dyDescent="0.25">
      <c r="AN4466" s="63" t="s">
        <v>7697</v>
      </c>
    </row>
    <row r="4467" spans="40:40" hidden="1" x14ac:dyDescent="0.25">
      <c r="AN4467" s="63" t="s">
        <v>7698</v>
      </c>
    </row>
    <row r="4468" spans="40:40" hidden="1" x14ac:dyDescent="0.25">
      <c r="AN4468" s="63" t="s">
        <v>7699</v>
      </c>
    </row>
    <row r="4469" spans="40:40" hidden="1" x14ac:dyDescent="0.25">
      <c r="AN4469" s="63" t="s">
        <v>7700</v>
      </c>
    </row>
    <row r="4470" spans="40:40" hidden="1" x14ac:dyDescent="0.25">
      <c r="AN4470" s="63" t="s">
        <v>7701</v>
      </c>
    </row>
    <row r="4471" spans="40:40" hidden="1" x14ac:dyDescent="0.25">
      <c r="AN4471" s="63" t="s">
        <v>7702</v>
      </c>
    </row>
    <row r="4472" spans="40:40" hidden="1" x14ac:dyDescent="0.25">
      <c r="AN4472" s="63" t="s">
        <v>7703</v>
      </c>
    </row>
    <row r="4473" spans="40:40" hidden="1" x14ac:dyDescent="0.25">
      <c r="AN4473" s="63" t="s">
        <v>7704</v>
      </c>
    </row>
    <row r="4474" spans="40:40" hidden="1" x14ac:dyDescent="0.25">
      <c r="AN4474" s="63" t="s">
        <v>7705</v>
      </c>
    </row>
    <row r="4475" spans="40:40" hidden="1" x14ac:dyDescent="0.25">
      <c r="AN4475" s="63" t="s">
        <v>7706</v>
      </c>
    </row>
    <row r="4476" spans="40:40" hidden="1" x14ac:dyDescent="0.25">
      <c r="AN4476" s="63" t="s">
        <v>7707</v>
      </c>
    </row>
    <row r="4477" spans="40:40" hidden="1" x14ac:dyDescent="0.25">
      <c r="AN4477" s="63" t="s">
        <v>7708</v>
      </c>
    </row>
    <row r="4478" spans="40:40" hidden="1" x14ac:dyDescent="0.25">
      <c r="AN4478" s="63" t="s">
        <v>7709</v>
      </c>
    </row>
    <row r="4479" spans="40:40" hidden="1" x14ac:dyDescent="0.25">
      <c r="AN4479" s="63" t="s">
        <v>7710</v>
      </c>
    </row>
    <row r="4480" spans="40:40" hidden="1" x14ac:dyDescent="0.25">
      <c r="AN4480" s="63" t="s">
        <v>7711</v>
      </c>
    </row>
    <row r="4481" spans="40:40" hidden="1" x14ac:dyDescent="0.25">
      <c r="AN4481" s="63" t="s">
        <v>7712</v>
      </c>
    </row>
    <row r="4482" spans="40:40" hidden="1" x14ac:dyDescent="0.25">
      <c r="AN4482" s="63" t="s">
        <v>7713</v>
      </c>
    </row>
    <row r="4483" spans="40:40" hidden="1" x14ac:dyDescent="0.25">
      <c r="AN4483" s="63" t="s">
        <v>7714</v>
      </c>
    </row>
    <row r="4484" spans="40:40" hidden="1" x14ac:dyDescent="0.25">
      <c r="AN4484" s="63" t="s">
        <v>7715</v>
      </c>
    </row>
    <row r="4485" spans="40:40" hidden="1" x14ac:dyDescent="0.25">
      <c r="AN4485" s="63" t="s">
        <v>7716</v>
      </c>
    </row>
    <row r="4486" spans="40:40" hidden="1" x14ac:dyDescent="0.25">
      <c r="AN4486" s="63" t="s">
        <v>7717</v>
      </c>
    </row>
    <row r="4487" spans="40:40" hidden="1" x14ac:dyDescent="0.25">
      <c r="AN4487" s="63" t="s">
        <v>7718</v>
      </c>
    </row>
    <row r="4488" spans="40:40" hidden="1" x14ac:dyDescent="0.25">
      <c r="AN4488" s="63" t="s">
        <v>7719</v>
      </c>
    </row>
    <row r="4489" spans="40:40" hidden="1" x14ac:dyDescent="0.25">
      <c r="AN4489" s="63" t="s">
        <v>7720</v>
      </c>
    </row>
    <row r="4490" spans="40:40" hidden="1" x14ac:dyDescent="0.25">
      <c r="AN4490" s="63" t="s">
        <v>7721</v>
      </c>
    </row>
    <row r="4491" spans="40:40" hidden="1" x14ac:dyDescent="0.25">
      <c r="AN4491" s="63" t="s">
        <v>7722</v>
      </c>
    </row>
    <row r="4492" spans="40:40" hidden="1" x14ac:dyDescent="0.25">
      <c r="AN4492" s="63" t="s">
        <v>7723</v>
      </c>
    </row>
    <row r="4493" spans="40:40" hidden="1" x14ac:dyDescent="0.25">
      <c r="AN4493" s="63" t="s">
        <v>7724</v>
      </c>
    </row>
    <row r="4494" spans="40:40" hidden="1" x14ac:dyDescent="0.25">
      <c r="AN4494" s="63" t="s">
        <v>7725</v>
      </c>
    </row>
    <row r="4495" spans="40:40" hidden="1" x14ac:dyDescent="0.25">
      <c r="AN4495" s="63" t="s">
        <v>7726</v>
      </c>
    </row>
    <row r="4496" spans="40:40" hidden="1" x14ac:dyDescent="0.25">
      <c r="AN4496" s="63" t="s">
        <v>7727</v>
      </c>
    </row>
    <row r="4497" spans="40:40" hidden="1" x14ac:dyDescent="0.25">
      <c r="AN4497" s="63" t="s">
        <v>7728</v>
      </c>
    </row>
    <row r="4498" spans="40:40" hidden="1" x14ac:dyDescent="0.25">
      <c r="AN4498" s="63" t="s">
        <v>7729</v>
      </c>
    </row>
    <row r="4499" spans="40:40" hidden="1" x14ac:dyDescent="0.25">
      <c r="AN4499" s="63" t="s">
        <v>7730</v>
      </c>
    </row>
    <row r="4500" spans="40:40" hidden="1" x14ac:dyDescent="0.25">
      <c r="AN4500" s="63" t="s">
        <v>7731</v>
      </c>
    </row>
    <row r="4501" spans="40:40" hidden="1" x14ac:dyDescent="0.25">
      <c r="AN4501" s="63" t="s">
        <v>7732</v>
      </c>
    </row>
    <row r="4502" spans="40:40" hidden="1" x14ac:dyDescent="0.25">
      <c r="AN4502" s="63" t="s">
        <v>7733</v>
      </c>
    </row>
    <row r="4503" spans="40:40" hidden="1" x14ac:dyDescent="0.25">
      <c r="AN4503" s="63" t="s">
        <v>7734</v>
      </c>
    </row>
    <row r="4504" spans="40:40" hidden="1" x14ac:dyDescent="0.25">
      <c r="AN4504" s="63" t="s">
        <v>7735</v>
      </c>
    </row>
    <row r="4505" spans="40:40" hidden="1" x14ac:dyDescent="0.25">
      <c r="AN4505" s="63" t="s">
        <v>7736</v>
      </c>
    </row>
    <row r="4506" spans="40:40" hidden="1" x14ac:dyDescent="0.25">
      <c r="AN4506" s="63" t="s">
        <v>7737</v>
      </c>
    </row>
    <row r="4507" spans="40:40" hidden="1" x14ac:dyDescent="0.25">
      <c r="AN4507" s="63" t="s">
        <v>7738</v>
      </c>
    </row>
    <row r="4508" spans="40:40" hidden="1" x14ac:dyDescent="0.25">
      <c r="AN4508" s="63" t="s">
        <v>7739</v>
      </c>
    </row>
    <row r="4509" spans="40:40" hidden="1" x14ac:dyDescent="0.25">
      <c r="AN4509" s="63" t="s">
        <v>7740</v>
      </c>
    </row>
    <row r="4510" spans="40:40" hidden="1" x14ac:dyDescent="0.25">
      <c r="AN4510" s="63" t="s">
        <v>7741</v>
      </c>
    </row>
    <row r="4511" spans="40:40" hidden="1" x14ac:dyDescent="0.25">
      <c r="AN4511" s="63" t="s">
        <v>7742</v>
      </c>
    </row>
    <row r="4512" spans="40:40" hidden="1" x14ac:dyDescent="0.25">
      <c r="AN4512" s="63" t="s">
        <v>7743</v>
      </c>
    </row>
    <row r="4513" spans="40:40" hidden="1" x14ac:dyDescent="0.25">
      <c r="AN4513" s="63" t="s">
        <v>7744</v>
      </c>
    </row>
    <row r="4514" spans="40:40" hidden="1" x14ac:dyDescent="0.25">
      <c r="AN4514" s="63" t="s">
        <v>7745</v>
      </c>
    </row>
    <row r="4515" spans="40:40" hidden="1" x14ac:dyDescent="0.25">
      <c r="AN4515" s="63" t="s">
        <v>7746</v>
      </c>
    </row>
    <row r="4516" spans="40:40" hidden="1" x14ac:dyDescent="0.25">
      <c r="AN4516" s="63" t="s">
        <v>7747</v>
      </c>
    </row>
    <row r="4517" spans="40:40" hidden="1" x14ac:dyDescent="0.25">
      <c r="AN4517" s="63" t="s">
        <v>7748</v>
      </c>
    </row>
    <row r="4518" spans="40:40" hidden="1" x14ac:dyDescent="0.25">
      <c r="AN4518" s="63" t="s">
        <v>7749</v>
      </c>
    </row>
    <row r="4519" spans="40:40" hidden="1" x14ac:dyDescent="0.25">
      <c r="AN4519" s="63" t="s">
        <v>7750</v>
      </c>
    </row>
    <row r="4520" spans="40:40" hidden="1" x14ac:dyDescent="0.25">
      <c r="AN4520" s="63" t="s">
        <v>7751</v>
      </c>
    </row>
    <row r="4521" spans="40:40" hidden="1" x14ac:dyDescent="0.25">
      <c r="AN4521" s="63" t="s">
        <v>7752</v>
      </c>
    </row>
    <row r="4522" spans="40:40" hidden="1" x14ac:dyDescent="0.25">
      <c r="AN4522" s="63" t="s">
        <v>7753</v>
      </c>
    </row>
    <row r="4523" spans="40:40" hidden="1" x14ac:dyDescent="0.25">
      <c r="AN4523" s="63" t="s">
        <v>7754</v>
      </c>
    </row>
    <row r="4524" spans="40:40" hidden="1" x14ac:dyDescent="0.25">
      <c r="AN4524" s="63" t="s">
        <v>7755</v>
      </c>
    </row>
    <row r="4525" spans="40:40" hidden="1" x14ac:dyDescent="0.25">
      <c r="AN4525" s="63" t="s">
        <v>7756</v>
      </c>
    </row>
    <row r="4526" spans="40:40" hidden="1" x14ac:dyDescent="0.25">
      <c r="AN4526" s="63" t="s">
        <v>7757</v>
      </c>
    </row>
    <row r="4527" spans="40:40" hidden="1" x14ac:dyDescent="0.25">
      <c r="AN4527" s="63" t="s">
        <v>7758</v>
      </c>
    </row>
    <row r="4528" spans="40:40" hidden="1" x14ac:dyDescent="0.25">
      <c r="AN4528" s="63" t="s">
        <v>7759</v>
      </c>
    </row>
    <row r="4529" spans="40:40" hidden="1" x14ac:dyDescent="0.25">
      <c r="AN4529" s="63" t="s">
        <v>7760</v>
      </c>
    </row>
    <row r="4530" spans="40:40" hidden="1" x14ac:dyDescent="0.25">
      <c r="AN4530" s="63" t="s">
        <v>7761</v>
      </c>
    </row>
    <row r="4531" spans="40:40" hidden="1" x14ac:dyDescent="0.25">
      <c r="AN4531" s="63" t="s">
        <v>7762</v>
      </c>
    </row>
    <row r="4532" spans="40:40" hidden="1" x14ac:dyDescent="0.25">
      <c r="AN4532" s="63" t="s">
        <v>7763</v>
      </c>
    </row>
    <row r="4533" spans="40:40" hidden="1" x14ac:dyDescent="0.25">
      <c r="AN4533" s="63" t="s">
        <v>7764</v>
      </c>
    </row>
    <row r="4534" spans="40:40" hidden="1" x14ac:dyDescent="0.25">
      <c r="AN4534" s="63" t="s">
        <v>7765</v>
      </c>
    </row>
    <row r="4535" spans="40:40" hidden="1" x14ac:dyDescent="0.25">
      <c r="AN4535" s="63" t="s">
        <v>7766</v>
      </c>
    </row>
    <row r="4536" spans="40:40" hidden="1" x14ac:dyDescent="0.25">
      <c r="AN4536" s="63" t="s">
        <v>7767</v>
      </c>
    </row>
    <row r="4537" spans="40:40" hidden="1" x14ac:dyDescent="0.25">
      <c r="AN4537" s="63" t="s">
        <v>7768</v>
      </c>
    </row>
    <row r="4538" spans="40:40" hidden="1" x14ac:dyDescent="0.25">
      <c r="AN4538" s="63" t="s">
        <v>7769</v>
      </c>
    </row>
    <row r="4539" spans="40:40" hidden="1" x14ac:dyDescent="0.25">
      <c r="AN4539" s="63" t="s">
        <v>7770</v>
      </c>
    </row>
    <row r="4540" spans="40:40" hidden="1" x14ac:dyDescent="0.25">
      <c r="AN4540" s="63" t="s">
        <v>7771</v>
      </c>
    </row>
    <row r="4541" spans="40:40" hidden="1" x14ac:dyDescent="0.25">
      <c r="AN4541" s="63" t="s">
        <v>7772</v>
      </c>
    </row>
    <row r="4542" spans="40:40" hidden="1" x14ac:dyDescent="0.25">
      <c r="AN4542" s="63" t="s">
        <v>7773</v>
      </c>
    </row>
    <row r="4543" spans="40:40" hidden="1" x14ac:dyDescent="0.25">
      <c r="AN4543" s="63" t="s">
        <v>7774</v>
      </c>
    </row>
    <row r="4544" spans="40:40" hidden="1" x14ac:dyDescent="0.25">
      <c r="AN4544" s="63" t="s">
        <v>7775</v>
      </c>
    </row>
    <row r="4545" spans="40:40" hidden="1" x14ac:dyDescent="0.25">
      <c r="AN4545" s="63" t="s">
        <v>7776</v>
      </c>
    </row>
    <row r="4546" spans="40:40" hidden="1" x14ac:dyDescent="0.25">
      <c r="AN4546" s="63" t="s">
        <v>7777</v>
      </c>
    </row>
    <row r="4547" spans="40:40" hidden="1" x14ac:dyDescent="0.25">
      <c r="AN4547" s="63" t="s">
        <v>7778</v>
      </c>
    </row>
    <row r="4548" spans="40:40" hidden="1" x14ac:dyDescent="0.25">
      <c r="AN4548" s="63" t="s">
        <v>7779</v>
      </c>
    </row>
    <row r="4549" spans="40:40" hidden="1" x14ac:dyDescent="0.25">
      <c r="AN4549" s="63" t="s">
        <v>7780</v>
      </c>
    </row>
    <row r="4550" spans="40:40" hidden="1" x14ac:dyDescent="0.25">
      <c r="AN4550" s="63" t="s">
        <v>7781</v>
      </c>
    </row>
    <row r="4551" spans="40:40" hidden="1" x14ac:dyDescent="0.25">
      <c r="AN4551" s="63" t="s">
        <v>7782</v>
      </c>
    </row>
    <row r="4552" spans="40:40" hidden="1" x14ac:dyDescent="0.25">
      <c r="AN4552" s="63" t="s">
        <v>7783</v>
      </c>
    </row>
    <row r="4553" spans="40:40" hidden="1" x14ac:dyDescent="0.25">
      <c r="AN4553" s="63" t="s">
        <v>7784</v>
      </c>
    </row>
    <row r="4554" spans="40:40" hidden="1" x14ac:dyDescent="0.25">
      <c r="AN4554" s="63" t="s">
        <v>7785</v>
      </c>
    </row>
    <row r="4555" spans="40:40" hidden="1" x14ac:dyDescent="0.25">
      <c r="AN4555" s="63" t="s">
        <v>7786</v>
      </c>
    </row>
    <row r="4556" spans="40:40" hidden="1" x14ac:dyDescent="0.25">
      <c r="AN4556" s="63" t="s">
        <v>7787</v>
      </c>
    </row>
    <row r="4557" spans="40:40" hidden="1" x14ac:dyDescent="0.25">
      <c r="AN4557" s="63" t="s">
        <v>7788</v>
      </c>
    </row>
    <row r="4558" spans="40:40" hidden="1" x14ac:dyDescent="0.25">
      <c r="AN4558" s="63" t="s">
        <v>7789</v>
      </c>
    </row>
    <row r="4559" spans="40:40" hidden="1" x14ac:dyDescent="0.25">
      <c r="AN4559" s="63" t="s">
        <v>7790</v>
      </c>
    </row>
    <row r="4560" spans="40:40" hidden="1" x14ac:dyDescent="0.25">
      <c r="AN4560" s="63" t="s">
        <v>7791</v>
      </c>
    </row>
    <row r="4561" spans="40:40" hidden="1" x14ac:dyDescent="0.25">
      <c r="AN4561" s="63" t="s">
        <v>7792</v>
      </c>
    </row>
    <row r="4562" spans="40:40" hidden="1" x14ac:dyDescent="0.25">
      <c r="AN4562" s="63" t="s">
        <v>7793</v>
      </c>
    </row>
    <row r="4563" spans="40:40" hidden="1" x14ac:dyDescent="0.25">
      <c r="AN4563" s="63" t="s">
        <v>7794</v>
      </c>
    </row>
    <row r="4564" spans="40:40" hidden="1" x14ac:dyDescent="0.25">
      <c r="AN4564" s="63" t="s">
        <v>7795</v>
      </c>
    </row>
    <row r="4565" spans="40:40" hidden="1" x14ac:dyDescent="0.25">
      <c r="AN4565" s="63" t="s">
        <v>7796</v>
      </c>
    </row>
    <row r="4566" spans="40:40" hidden="1" x14ac:dyDescent="0.25">
      <c r="AN4566" s="63" t="s">
        <v>7797</v>
      </c>
    </row>
    <row r="4567" spans="40:40" hidden="1" x14ac:dyDescent="0.25">
      <c r="AN4567" s="63" t="s">
        <v>7798</v>
      </c>
    </row>
    <row r="4568" spans="40:40" hidden="1" x14ac:dyDescent="0.25">
      <c r="AN4568" s="63" t="s">
        <v>7799</v>
      </c>
    </row>
    <row r="4569" spans="40:40" hidden="1" x14ac:dyDescent="0.25">
      <c r="AN4569" s="63" t="s">
        <v>7800</v>
      </c>
    </row>
    <row r="4570" spans="40:40" hidden="1" x14ac:dyDescent="0.25">
      <c r="AN4570" s="63" t="s">
        <v>7801</v>
      </c>
    </row>
    <row r="4571" spans="40:40" hidden="1" x14ac:dyDescent="0.25">
      <c r="AN4571" s="63" t="s">
        <v>7802</v>
      </c>
    </row>
    <row r="4572" spans="40:40" hidden="1" x14ac:dyDescent="0.25">
      <c r="AN4572" s="63" t="s">
        <v>7803</v>
      </c>
    </row>
    <row r="4573" spans="40:40" hidden="1" x14ac:dyDescent="0.25">
      <c r="AN4573" s="63" t="s">
        <v>7804</v>
      </c>
    </row>
    <row r="4574" spans="40:40" hidden="1" x14ac:dyDescent="0.25">
      <c r="AN4574" s="63" t="s">
        <v>7805</v>
      </c>
    </row>
    <row r="4575" spans="40:40" hidden="1" x14ac:dyDescent="0.25">
      <c r="AN4575" s="63" t="s">
        <v>7806</v>
      </c>
    </row>
    <row r="4576" spans="40:40" hidden="1" x14ac:dyDescent="0.25">
      <c r="AN4576" s="63" t="s">
        <v>7807</v>
      </c>
    </row>
    <row r="4577" spans="40:40" hidden="1" x14ac:dyDescent="0.25">
      <c r="AN4577" s="63" t="s">
        <v>7808</v>
      </c>
    </row>
    <row r="4578" spans="40:40" hidden="1" x14ac:dyDescent="0.25">
      <c r="AN4578" s="63" t="s">
        <v>7809</v>
      </c>
    </row>
    <row r="4579" spans="40:40" hidden="1" x14ac:dyDescent="0.25">
      <c r="AN4579" s="63" t="s">
        <v>7810</v>
      </c>
    </row>
    <row r="4580" spans="40:40" hidden="1" x14ac:dyDescent="0.25">
      <c r="AN4580" s="63" t="s">
        <v>7811</v>
      </c>
    </row>
    <row r="4581" spans="40:40" hidden="1" x14ac:dyDescent="0.25">
      <c r="AN4581" s="63" t="s">
        <v>7812</v>
      </c>
    </row>
    <row r="4582" spans="40:40" hidden="1" x14ac:dyDescent="0.25">
      <c r="AN4582" s="63" t="s">
        <v>7813</v>
      </c>
    </row>
    <row r="4583" spans="40:40" hidden="1" x14ac:dyDescent="0.25">
      <c r="AN4583" s="63" t="s">
        <v>7814</v>
      </c>
    </row>
    <row r="4584" spans="40:40" hidden="1" x14ac:dyDescent="0.25">
      <c r="AN4584" s="63" t="s">
        <v>7815</v>
      </c>
    </row>
    <row r="4585" spans="40:40" hidden="1" x14ac:dyDescent="0.25">
      <c r="AN4585" s="63" t="s">
        <v>7816</v>
      </c>
    </row>
    <row r="4586" spans="40:40" hidden="1" x14ac:dyDescent="0.25">
      <c r="AN4586" s="63" t="s">
        <v>7817</v>
      </c>
    </row>
    <row r="4587" spans="40:40" hidden="1" x14ac:dyDescent="0.25">
      <c r="AN4587" s="63" t="s">
        <v>7818</v>
      </c>
    </row>
    <row r="4588" spans="40:40" hidden="1" x14ac:dyDescent="0.25">
      <c r="AN4588" s="63" t="s">
        <v>7819</v>
      </c>
    </row>
    <row r="4589" spans="40:40" hidden="1" x14ac:dyDescent="0.25">
      <c r="AN4589" s="63" t="s">
        <v>7820</v>
      </c>
    </row>
    <row r="4590" spans="40:40" hidden="1" x14ac:dyDescent="0.25">
      <c r="AN4590" s="63" t="s">
        <v>7821</v>
      </c>
    </row>
    <row r="4591" spans="40:40" hidden="1" x14ac:dyDescent="0.25">
      <c r="AN4591" s="63" t="s">
        <v>7822</v>
      </c>
    </row>
    <row r="4592" spans="40:40" hidden="1" x14ac:dyDescent="0.25">
      <c r="AN4592" s="63" t="s">
        <v>7823</v>
      </c>
    </row>
    <row r="4593" spans="40:40" hidden="1" x14ac:dyDescent="0.25">
      <c r="AN4593" s="63" t="s">
        <v>7824</v>
      </c>
    </row>
    <row r="4594" spans="40:40" hidden="1" x14ac:dyDescent="0.25">
      <c r="AN4594" s="63" t="s">
        <v>7825</v>
      </c>
    </row>
    <row r="4595" spans="40:40" hidden="1" x14ac:dyDescent="0.25">
      <c r="AN4595" s="63" t="s">
        <v>7826</v>
      </c>
    </row>
    <row r="4596" spans="40:40" hidden="1" x14ac:dyDescent="0.25">
      <c r="AN4596" s="63" t="s">
        <v>7827</v>
      </c>
    </row>
    <row r="4597" spans="40:40" hidden="1" x14ac:dyDescent="0.25">
      <c r="AN4597" s="63" t="s">
        <v>7828</v>
      </c>
    </row>
    <row r="4598" spans="40:40" hidden="1" x14ac:dyDescent="0.25">
      <c r="AN4598" s="63" t="s">
        <v>7829</v>
      </c>
    </row>
    <row r="4599" spans="40:40" hidden="1" x14ac:dyDescent="0.25">
      <c r="AN4599" s="63" t="s">
        <v>7830</v>
      </c>
    </row>
    <row r="4600" spans="40:40" hidden="1" x14ac:dyDescent="0.25">
      <c r="AN4600" s="63" t="s">
        <v>7831</v>
      </c>
    </row>
    <row r="4601" spans="40:40" hidden="1" x14ac:dyDescent="0.25">
      <c r="AN4601" s="63" t="s">
        <v>7832</v>
      </c>
    </row>
    <row r="4602" spans="40:40" hidden="1" x14ac:dyDescent="0.25">
      <c r="AN4602" s="63" t="s">
        <v>7833</v>
      </c>
    </row>
    <row r="4603" spans="40:40" hidden="1" x14ac:dyDescent="0.25">
      <c r="AN4603" s="63" t="s">
        <v>7834</v>
      </c>
    </row>
    <row r="4604" spans="40:40" hidden="1" x14ac:dyDescent="0.25">
      <c r="AN4604" s="63" t="s">
        <v>7835</v>
      </c>
    </row>
    <row r="4605" spans="40:40" hidden="1" x14ac:dyDescent="0.25">
      <c r="AN4605" s="63" t="s">
        <v>7836</v>
      </c>
    </row>
    <row r="4606" spans="40:40" hidden="1" x14ac:dyDescent="0.25">
      <c r="AN4606" s="63" t="s">
        <v>7837</v>
      </c>
    </row>
    <row r="4607" spans="40:40" hidden="1" x14ac:dyDescent="0.25">
      <c r="AN4607" s="63" t="s">
        <v>7838</v>
      </c>
    </row>
    <row r="4608" spans="40:40" hidden="1" x14ac:dyDescent="0.25">
      <c r="AN4608" s="63" t="s">
        <v>7839</v>
      </c>
    </row>
    <row r="4609" spans="40:40" hidden="1" x14ac:dyDescent="0.25">
      <c r="AN4609" s="63" t="s">
        <v>7840</v>
      </c>
    </row>
    <row r="4610" spans="40:40" hidden="1" x14ac:dyDescent="0.25">
      <c r="AN4610" s="63" t="s">
        <v>7841</v>
      </c>
    </row>
    <row r="4611" spans="40:40" hidden="1" x14ac:dyDescent="0.25">
      <c r="AN4611" s="63" t="s">
        <v>7842</v>
      </c>
    </row>
    <row r="4612" spans="40:40" hidden="1" x14ac:dyDescent="0.25">
      <c r="AN4612" s="63" t="s">
        <v>7843</v>
      </c>
    </row>
    <row r="4613" spans="40:40" hidden="1" x14ac:dyDescent="0.25">
      <c r="AN4613" s="63" t="s">
        <v>7844</v>
      </c>
    </row>
    <row r="4614" spans="40:40" hidden="1" x14ac:dyDescent="0.25">
      <c r="AN4614" s="63" t="s">
        <v>7845</v>
      </c>
    </row>
    <row r="4615" spans="40:40" hidden="1" x14ac:dyDescent="0.25">
      <c r="AN4615" s="63" t="s">
        <v>7846</v>
      </c>
    </row>
    <row r="4616" spans="40:40" hidden="1" x14ac:dyDescent="0.25">
      <c r="AN4616" s="63" t="s">
        <v>7847</v>
      </c>
    </row>
    <row r="4617" spans="40:40" hidden="1" x14ac:dyDescent="0.25">
      <c r="AN4617" s="63" t="s">
        <v>7848</v>
      </c>
    </row>
    <row r="4618" spans="40:40" hidden="1" x14ac:dyDescent="0.25">
      <c r="AN4618" s="63" t="s">
        <v>7849</v>
      </c>
    </row>
    <row r="4619" spans="40:40" hidden="1" x14ac:dyDescent="0.25">
      <c r="AN4619" s="63" t="s">
        <v>7850</v>
      </c>
    </row>
    <row r="4620" spans="40:40" hidden="1" x14ac:dyDescent="0.25">
      <c r="AN4620" s="63" t="s">
        <v>7851</v>
      </c>
    </row>
    <row r="4621" spans="40:40" hidden="1" x14ac:dyDescent="0.25">
      <c r="AN4621" s="63" t="s">
        <v>7852</v>
      </c>
    </row>
    <row r="4622" spans="40:40" hidden="1" x14ac:dyDescent="0.25">
      <c r="AN4622" s="63" t="s">
        <v>7853</v>
      </c>
    </row>
    <row r="4623" spans="40:40" hidden="1" x14ac:dyDescent="0.25">
      <c r="AN4623" s="63" t="s">
        <v>7854</v>
      </c>
    </row>
    <row r="4624" spans="40:40" hidden="1" x14ac:dyDescent="0.25">
      <c r="AN4624" s="63" t="s">
        <v>7855</v>
      </c>
    </row>
    <row r="4625" spans="40:40" hidden="1" x14ac:dyDescent="0.25">
      <c r="AN4625" s="63" t="s">
        <v>7856</v>
      </c>
    </row>
    <row r="4626" spans="40:40" hidden="1" x14ac:dyDescent="0.25">
      <c r="AN4626" s="63" t="s">
        <v>7857</v>
      </c>
    </row>
    <row r="4627" spans="40:40" hidden="1" x14ac:dyDescent="0.25">
      <c r="AN4627" s="63" t="s">
        <v>7858</v>
      </c>
    </row>
    <row r="4628" spans="40:40" hidden="1" x14ac:dyDescent="0.25">
      <c r="AN4628" s="63" t="s">
        <v>7859</v>
      </c>
    </row>
    <row r="4629" spans="40:40" hidden="1" x14ac:dyDescent="0.25">
      <c r="AN4629" s="63" t="s">
        <v>7860</v>
      </c>
    </row>
    <row r="4630" spans="40:40" hidden="1" x14ac:dyDescent="0.25">
      <c r="AN4630" s="63" t="s">
        <v>7861</v>
      </c>
    </row>
    <row r="4631" spans="40:40" hidden="1" x14ac:dyDescent="0.25">
      <c r="AN4631" s="63" t="s">
        <v>7862</v>
      </c>
    </row>
    <row r="4632" spans="40:40" hidden="1" x14ac:dyDescent="0.25">
      <c r="AN4632" s="63" t="s">
        <v>7863</v>
      </c>
    </row>
    <row r="4633" spans="40:40" hidden="1" x14ac:dyDescent="0.25">
      <c r="AN4633" s="63" t="s">
        <v>7864</v>
      </c>
    </row>
    <row r="4634" spans="40:40" hidden="1" x14ac:dyDescent="0.25">
      <c r="AN4634" s="63" t="s">
        <v>7865</v>
      </c>
    </row>
    <row r="4635" spans="40:40" hidden="1" x14ac:dyDescent="0.25">
      <c r="AN4635" s="63" t="s">
        <v>7866</v>
      </c>
    </row>
    <row r="4636" spans="40:40" hidden="1" x14ac:dyDescent="0.25">
      <c r="AN4636" s="63" t="s">
        <v>7867</v>
      </c>
    </row>
    <row r="4637" spans="40:40" hidden="1" x14ac:dyDescent="0.25">
      <c r="AN4637" s="63" t="s">
        <v>7868</v>
      </c>
    </row>
    <row r="4638" spans="40:40" hidden="1" x14ac:dyDescent="0.25">
      <c r="AN4638" s="63" t="s">
        <v>7869</v>
      </c>
    </row>
    <row r="4639" spans="40:40" hidden="1" x14ac:dyDescent="0.25">
      <c r="AN4639" s="63" t="s">
        <v>7870</v>
      </c>
    </row>
    <row r="4640" spans="40:40" hidden="1" x14ac:dyDescent="0.25">
      <c r="AN4640" s="63" t="s">
        <v>7871</v>
      </c>
    </row>
    <row r="4641" spans="40:40" hidden="1" x14ac:dyDescent="0.25">
      <c r="AN4641" s="63" t="s">
        <v>7872</v>
      </c>
    </row>
    <row r="4642" spans="40:40" hidden="1" x14ac:dyDescent="0.25">
      <c r="AN4642" s="63" t="s">
        <v>7873</v>
      </c>
    </row>
    <row r="4643" spans="40:40" hidden="1" x14ac:dyDescent="0.25">
      <c r="AN4643" s="63" t="s">
        <v>7874</v>
      </c>
    </row>
    <row r="4644" spans="40:40" hidden="1" x14ac:dyDescent="0.25">
      <c r="AN4644" s="63" t="s">
        <v>7875</v>
      </c>
    </row>
    <row r="4645" spans="40:40" hidden="1" x14ac:dyDescent="0.25">
      <c r="AN4645" s="63" t="s">
        <v>7876</v>
      </c>
    </row>
    <row r="4646" spans="40:40" hidden="1" x14ac:dyDescent="0.25">
      <c r="AN4646" s="63" t="s">
        <v>7877</v>
      </c>
    </row>
    <row r="4647" spans="40:40" hidden="1" x14ac:dyDescent="0.25">
      <c r="AN4647" s="63" t="s">
        <v>7878</v>
      </c>
    </row>
    <row r="4648" spans="40:40" hidden="1" x14ac:dyDescent="0.25">
      <c r="AN4648" s="63" t="s">
        <v>7879</v>
      </c>
    </row>
    <row r="4649" spans="40:40" hidden="1" x14ac:dyDescent="0.25">
      <c r="AN4649" s="63" t="s">
        <v>7880</v>
      </c>
    </row>
    <row r="4650" spans="40:40" hidden="1" x14ac:dyDescent="0.25">
      <c r="AN4650" s="63" t="s">
        <v>7881</v>
      </c>
    </row>
    <row r="4651" spans="40:40" hidden="1" x14ac:dyDescent="0.25">
      <c r="AN4651" s="63" t="s">
        <v>7882</v>
      </c>
    </row>
    <row r="4652" spans="40:40" hidden="1" x14ac:dyDescent="0.25">
      <c r="AN4652" s="63" t="s">
        <v>7883</v>
      </c>
    </row>
    <row r="4653" spans="40:40" hidden="1" x14ac:dyDescent="0.25">
      <c r="AN4653" s="63" t="s">
        <v>7884</v>
      </c>
    </row>
    <row r="4654" spans="40:40" hidden="1" x14ac:dyDescent="0.25">
      <c r="AN4654" s="63" t="s">
        <v>7885</v>
      </c>
    </row>
    <row r="4655" spans="40:40" hidden="1" x14ac:dyDescent="0.25">
      <c r="AN4655" s="63" t="s">
        <v>7886</v>
      </c>
    </row>
    <row r="4656" spans="40:40" hidden="1" x14ac:dyDescent="0.25">
      <c r="AN4656" s="63" t="s">
        <v>7887</v>
      </c>
    </row>
    <row r="4657" spans="40:40" hidden="1" x14ac:dyDescent="0.25">
      <c r="AN4657" s="63" t="s">
        <v>7888</v>
      </c>
    </row>
    <row r="4658" spans="40:40" hidden="1" x14ac:dyDescent="0.25">
      <c r="AN4658" s="63" t="s">
        <v>7889</v>
      </c>
    </row>
    <row r="4659" spans="40:40" hidden="1" x14ac:dyDescent="0.25">
      <c r="AN4659" s="63" t="s">
        <v>7890</v>
      </c>
    </row>
    <row r="4660" spans="40:40" hidden="1" x14ac:dyDescent="0.25">
      <c r="AN4660" s="63" t="s">
        <v>7891</v>
      </c>
    </row>
    <row r="4661" spans="40:40" hidden="1" x14ac:dyDescent="0.25">
      <c r="AN4661" s="63" t="s">
        <v>7892</v>
      </c>
    </row>
    <row r="4662" spans="40:40" hidden="1" x14ac:dyDescent="0.25">
      <c r="AN4662" s="63" t="s">
        <v>7893</v>
      </c>
    </row>
    <row r="4663" spans="40:40" hidden="1" x14ac:dyDescent="0.25">
      <c r="AN4663" s="63" t="s">
        <v>7894</v>
      </c>
    </row>
    <row r="4664" spans="40:40" hidden="1" x14ac:dyDescent="0.25">
      <c r="AN4664" s="63" t="s">
        <v>7895</v>
      </c>
    </row>
    <row r="4665" spans="40:40" hidden="1" x14ac:dyDescent="0.25">
      <c r="AN4665" s="63" t="s">
        <v>7896</v>
      </c>
    </row>
    <row r="4666" spans="40:40" hidden="1" x14ac:dyDescent="0.25">
      <c r="AN4666" s="63" t="s">
        <v>7897</v>
      </c>
    </row>
    <row r="4667" spans="40:40" hidden="1" x14ac:dyDescent="0.25">
      <c r="AN4667" s="63" t="s">
        <v>7898</v>
      </c>
    </row>
    <row r="4668" spans="40:40" hidden="1" x14ac:dyDescent="0.25">
      <c r="AN4668" s="63" t="s">
        <v>7899</v>
      </c>
    </row>
    <row r="4669" spans="40:40" hidden="1" x14ac:dyDescent="0.25">
      <c r="AN4669" s="63" t="s">
        <v>7900</v>
      </c>
    </row>
    <row r="4670" spans="40:40" hidden="1" x14ac:dyDescent="0.25">
      <c r="AN4670" s="63" t="s">
        <v>7901</v>
      </c>
    </row>
    <row r="4671" spans="40:40" hidden="1" x14ac:dyDescent="0.25">
      <c r="AN4671" s="63" t="s">
        <v>7902</v>
      </c>
    </row>
    <row r="4672" spans="40:40" hidden="1" x14ac:dyDescent="0.25">
      <c r="AN4672" s="63" t="s">
        <v>7903</v>
      </c>
    </row>
    <row r="4673" spans="40:40" hidden="1" x14ac:dyDescent="0.25">
      <c r="AN4673" s="63" t="s">
        <v>7904</v>
      </c>
    </row>
    <row r="4674" spans="40:40" hidden="1" x14ac:dyDescent="0.25">
      <c r="AN4674" s="63" t="s">
        <v>7905</v>
      </c>
    </row>
    <row r="4675" spans="40:40" hidden="1" x14ac:dyDescent="0.25">
      <c r="AN4675" s="63" t="s">
        <v>7906</v>
      </c>
    </row>
    <row r="4676" spans="40:40" hidden="1" x14ac:dyDescent="0.25">
      <c r="AN4676" s="63" t="s">
        <v>7907</v>
      </c>
    </row>
    <row r="4677" spans="40:40" hidden="1" x14ac:dyDescent="0.25">
      <c r="AN4677" s="63" t="s">
        <v>7908</v>
      </c>
    </row>
    <row r="4678" spans="40:40" hidden="1" x14ac:dyDescent="0.25">
      <c r="AN4678" s="63" t="s">
        <v>7909</v>
      </c>
    </row>
    <row r="4679" spans="40:40" hidden="1" x14ac:dyDescent="0.25">
      <c r="AN4679" s="63" t="s">
        <v>7910</v>
      </c>
    </row>
    <row r="4680" spans="40:40" hidden="1" x14ac:dyDescent="0.25">
      <c r="AN4680" s="63" t="s">
        <v>7911</v>
      </c>
    </row>
    <row r="4681" spans="40:40" hidden="1" x14ac:dyDescent="0.25">
      <c r="AN4681" s="63" t="s">
        <v>7912</v>
      </c>
    </row>
    <row r="4682" spans="40:40" hidden="1" x14ac:dyDescent="0.25">
      <c r="AN4682" s="63" t="s">
        <v>7913</v>
      </c>
    </row>
    <row r="4683" spans="40:40" hidden="1" x14ac:dyDescent="0.25">
      <c r="AN4683" s="63" t="s">
        <v>7914</v>
      </c>
    </row>
    <row r="4684" spans="40:40" hidden="1" x14ac:dyDescent="0.25">
      <c r="AN4684" s="63" t="s">
        <v>7915</v>
      </c>
    </row>
    <row r="4685" spans="40:40" hidden="1" x14ac:dyDescent="0.25">
      <c r="AN4685" s="63" t="s">
        <v>7916</v>
      </c>
    </row>
    <row r="4686" spans="40:40" hidden="1" x14ac:dyDescent="0.25">
      <c r="AN4686" s="63" t="s">
        <v>7917</v>
      </c>
    </row>
    <row r="4687" spans="40:40" hidden="1" x14ac:dyDescent="0.25">
      <c r="AN4687" s="63" t="s">
        <v>7918</v>
      </c>
    </row>
    <row r="4688" spans="40:40" hidden="1" x14ac:dyDescent="0.25">
      <c r="AN4688" s="63" t="s">
        <v>7919</v>
      </c>
    </row>
    <row r="4689" spans="40:40" hidden="1" x14ac:dyDescent="0.25">
      <c r="AN4689" s="63" t="s">
        <v>7920</v>
      </c>
    </row>
    <row r="4690" spans="40:40" hidden="1" x14ac:dyDescent="0.25">
      <c r="AN4690" s="63" t="s">
        <v>7921</v>
      </c>
    </row>
    <row r="4691" spans="40:40" hidden="1" x14ac:dyDescent="0.25">
      <c r="AN4691" s="63" t="s">
        <v>7922</v>
      </c>
    </row>
    <row r="4692" spans="40:40" hidden="1" x14ac:dyDescent="0.25">
      <c r="AN4692" s="63" t="s">
        <v>7923</v>
      </c>
    </row>
    <row r="4693" spans="40:40" hidden="1" x14ac:dyDescent="0.25">
      <c r="AN4693" s="63" t="s">
        <v>7924</v>
      </c>
    </row>
    <row r="4694" spans="40:40" hidden="1" x14ac:dyDescent="0.25">
      <c r="AN4694" s="63" t="s">
        <v>7925</v>
      </c>
    </row>
    <row r="4695" spans="40:40" hidden="1" x14ac:dyDescent="0.25">
      <c r="AN4695" s="63" t="s">
        <v>7926</v>
      </c>
    </row>
    <row r="4696" spans="40:40" hidden="1" x14ac:dyDescent="0.25">
      <c r="AN4696" s="63" t="s">
        <v>7927</v>
      </c>
    </row>
    <row r="4697" spans="40:40" hidden="1" x14ac:dyDescent="0.25">
      <c r="AN4697" s="63" t="s">
        <v>7928</v>
      </c>
    </row>
    <row r="4698" spans="40:40" hidden="1" x14ac:dyDescent="0.25">
      <c r="AN4698" s="63" t="s">
        <v>7929</v>
      </c>
    </row>
    <row r="4699" spans="40:40" hidden="1" x14ac:dyDescent="0.25">
      <c r="AN4699" s="63" t="s">
        <v>7930</v>
      </c>
    </row>
    <row r="4700" spans="40:40" hidden="1" x14ac:dyDescent="0.25">
      <c r="AN4700" s="63" t="s">
        <v>7931</v>
      </c>
    </row>
    <row r="4701" spans="40:40" hidden="1" x14ac:dyDescent="0.25">
      <c r="AN4701" s="63" t="s">
        <v>7932</v>
      </c>
    </row>
    <row r="4702" spans="40:40" hidden="1" x14ac:dyDescent="0.25">
      <c r="AN4702" s="63" t="s">
        <v>7933</v>
      </c>
    </row>
    <row r="4703" spans="40:40" hidden="1" x14ac:dyDescent="0.25">
      <c r="AN4703" s="63" t="s">
        <v>7934</v>
      </c>
    </row>
    <row r="4704" spans="40:40" hidden="1" x14ac:dyDescent="0.25">
      <c r="AN4704" s="63" t="s">
        <v>7935</v>
      </c>
    </row>
    <row r="4705" spans="40:40" hidden="1" x14ac:dyDescent="0.25">
      <c r="AN4705" s="63" t="s">
        <v>7936</v>
      </c>
    </row>
    <row r="4706" spans="40:40" hidden="1" x14ac:dyDescent="0.25">
      <c r="AN4706" s="63" t="s">
        <v>7937</v>
      </c>
    </row>
    <row r="4707" spans="40:40" hidden="1" x14ac:dyDescent="0.25">
      <c r="AN4707" s="63" t="s">
        <v>7938</v>
      </c>
    </row>
    <row r="4708" spans="40:40" hidden="1" x14ac:dyDescent="0.25">
      <c r="AN4708" s="63" t="s">
        <v>7939</v>
      </c>
    </row>
    <row r="4709" spans="40:40" hidden="1" x14ac:dyDescent="0.25">
      <c r="AN4709" s="63" t="s">
        <v>7940</v>
      </c>
    </row>
    <row r="4710" spans="40:40" hidden="1" x14ac:dyDescent="0.25">
      <c r="AN4710" s="63" t="s">
        <v>7941</v>
      </c>
    </row>
    <row r="4711" spans="40:40" hidden="1" x14ac:dyDescent="0.25">
      <c r="AN4711" s="63" t="s">
        <v>7942</v>
      </c>
    </row>
    <row r="4712" spans="40:40" hidden="1" x14ac:dyDescent="0.25">
      <c r="AN4712" s="63" t="s">
        <v>7943</v>
      </c>
    </row>
    <row r="4713" spans="40:40" hidden="1" x14ac:dyDescent="0.25">
      <c r="AN4713" s="63" t="s">
        <v>7944</v>
      </c>
    </row>
    <row r="4714" spans="40:40" hidden="1" x14ac:dyDescent="0.25">
      <c r="AN4714" s="63" t="s">
        <v>7945</v>
      </c>
    </row>
    <row r="4715" spans="40:40" hidden="1" x14ac:dyDescent="0.25">
      <c r="AN4715" s="63" t="s">
        <v>7946</v>
      </c>
    </row>
    <row r="4716" spans="40:40" hidden="1" x14ac:dyDescent="0.25">
      <c r="AN4716" s="63" t="s">
        <v>7947</v>
      </c>
    </row>
    <row r="4717" spans="40:40" hidden="1" x14ac:dyDescent="0.25">
      <c r="AN4717" s="63" t="s">
        <v>7948</v>
      </c>
    </row>
    <row r="4718" spans="40:40" hidden="1" x14ac:dyDescent="0.25">
      <c r="AN4718" s="63" t="s">
        <v>7949</v>
      </c>
    </row>
    <row r="4719" spans="40:40" hidden="1" x14ac:dyDescent="0.25">
      <c r="AN4719" s="63" t="s">
        <v>7950</v>
      </c>
    </row>
    <row r="4720" spans="40:40" hidden="1" x14ac:dyDescent="0.25">
      <c r="AN4720" s="63" t="s">
        <v>7951</v>
      </c>
    </row>
    <row r="4721" spans="40:40" hidden="1" x14ac:dyDescent="0.25">
      <c r="AN4721" s="63" t="s">
        <v>7952</v>
      </c>
    </row>
    <row r="4722" spans="40:40" hidden="1" x14ac:dyDescent="0.25">
      <c r="AN4722" s="63" t="s">
        <v>7953</v>
      </c>
    </row>
    <row r="4723" spans="40:40" hidden="1" x14ac:dyDescent="0.25">
      <c r="AN4723" s="63" t="s">
        <v>7954</v>
      </c>
    </row>
    <row r="4724" spans="40:40" hidden="1" x14ac:dyDescent="0.25">
      <c r="AN4724" s="63" t="s">
        <v>7955</v>
      </c>
    </row>
    <row r="4725" spans="40:40" hidden="1" x14ac:dyDescent="0.25">
      <c r="AN4725" s="63" t="s">
        <v>7956</v>
      </c>
    </row>
    <row r="4726" spans="40:40" hidden="1" x14ac:dyDescent="0.25">
      <c r="AN4726" s="63" t="s">
        <v>7957</v>
      </c>
    </row>
    <row r="4727" spans="40:40" hidden="1" x14ac:dyDescent="0.25">
      <c r="AN4727" s="63" t="s">
        <v>7958</v>
      </c>
    </row>
    <row r="4728" spans="40:40" hidden="1" x14ac:dyDescent="0.25">
      <c r="AN4728" s="63" t="s">
        <v>7959</v>
      </c>
    </row>
    <row r="4729" spans="40:40" hidden="1" x14ac:dyDescent="0.25">
      <c r="AN4729" s="63" t="s">
        <v>7960</v>
      </c>
    </row>
    <row r="4730" spans="40:40" hidden="1" x14ac:dyDescent="0.25">
      <c r="AN4730" s="63" t="s">
        <v>7961</v>
      </c>
    </row>
    <row r="4731" spans="40:40" hidden="1" x14ac:dyDescent="0.25">
      <c r="AN4731" s="63" t="s">
        <v>7962</v>
      </c>
    </row>
    <row r="4732" spans="40:40" hidden="1" x14ac:dyDescent="0.25">
      <c r="AN4732" s="63" t="s">
        <v>7963</v>
      </c>
    </row>
    <row r="4733" spans="40:40" hidden="1" x14ac:dyDescent="0.25">
      <c r="AN4733" s="63" t="s">
        <v>7964</v>
      </c>
    </row>
    <row r="4734" spans="40:40" hidden="1" x14ac:dyDescent="0.25">
      <c r="AN4734" s="63" t="s">
        <v>7965</v>
      </c>
    </row>
    <row r="4735" spans="40:40" hidden="1" x14ac:dyDescent="0.25">
      <c r="AN4735" s="63" t="s">
        <v>7966</v>
      </c>
    </row>
    <row r="4736" spans="40:40" hidden="1" x14ac:dyDescent="0.25">
      <c r="AN4736" s="63" t="s">
        <v>7967</v>
      </c>
    </row>
    <row r="4737" spans="40:40" hidden="1" x14ac:dyDescent="0.25">
      <c r="AN4737" s="63" t="s">
        <v>7968</v>
      </c>
    </row>
    <row r="4738" spans="40:40" hidden="1" x14ac:dyDescent="0.25">
      <c r="AN4738" s="63" t="s">
        <v>7969</v>
      </c>
    </row>
    <row r="4739" spans="40:40" hidden="1" x14ac:dyDescent="0.25">
      <c r="AN4739" s="63" t="s">
        <v>7970</v>
      </c>
    </row>
    <row r="4740" spans="40:40" hidden="1" x14ac:dyDescent="0.25">
      <c r="AN4740" s="63" t="s">
        <v>7971</v>
      </c>
    </row>
    <row r="4741" spans="40:40" hidden="1" x14ac:dyDescent="0.25">
      <c r="AN4741" s="63" t="s">
        <v>7972</v>
      </c>
    </row>
    <row r="4742" spans="40:40" hidden="1" x14ac:dyDescent="0.25">
      <c r="AN4742" s="63" t="s">
        <v>7973</v>
      </c>
    </row>
    <row r="4743" spans="40:40" hidden="1" x14ac:dyDescent="0.25">
      <c r="AN4743" s="63" t="s">
        <v>7974</v>
      </c>
    </row>
    <row r="4744" spans="40:40" hidden="1" x14ac:dyDescent="0.25">
      <c r="AN4744" s="63" t="s">
        <v>7975</v>
      </c>
    </row>
    <row r="4745" spans="40:40" hidden="1" x14ac:dyDescent="0.25">
      <c r="AN4745" s="63" t="s">
        <v>7976</v>
      </c>
    </row>
    <row r="4746" spans="40:40" hidden="1" x14ac:dyDescent="0.25">
      <c r="AN4746" s="63" t="s">
        <v>7977</v>
      </c>
    </row>
    <row r="4747" spans="40:40" hidden="1" x14ac:dyDescent="0.25">
      <c r="AN4747" s="63" t="s">
        <v>7978</v>
      </c>
    </row>
    <row r="4748" spans="40:40" hidden="1" x14ac:dyDescent="0.25">
      <c r="AN4748" s="63" t="s">
        <v>7979</v>
      </c>
    </row>
    <row r="4749" spans="40:40" hidden="1" x14ac:dyDescent="0.25">
      <c r="AN4749" s="63" t="s">
        <v>7980</v>
      </c>
    </row>
    <row r="4750" spans="40:40" hidden="1" x14ac:dyDescent="0.25">
      <c r="AN4750" s="63" t="s">
        <v>7981</v>
      </c>
    </row>
    <row r="4751" spans="40:40" hidden="1" x14ac:dyDescent="0.25">
      <c r="AN4751" s="63" t="s">
        <v>7982</v>
      </c>
    </row>
    <row r="4752" spans="40:40" hidden="1" x14ac:dyDescent="0.25">
      <c r="AN4752" s="63" t="s">
        <v>7983</v>
      </c>
    </row>
    <row r="4753" spans="40:40" hidden="1" x14ac:dyDescent="0.25">
      <c r="AN4753" s="63" t="s">
        <v>7984</v>
      </c>
    </row>
    <row r="4754" spans="40:40" hidden="1" x14ac:dyDescent="0.25">
      <c r="AN4754" s="63" t="s">
        <v>7985</v>
      </c>
    </row>
    <row r="4755" spans="40:40" hidden="1" x14ac:dyDescent="0.25">
      <c r="AN4755" s="63" t="s">
        <v>7986</v>
      </c>
    </row>
    <row r="4756" spans="40:40" hidden="1" x14ac:dyDescent="0.25">
      <c r="AN4756" s="63" t="s">
        <v>7987</v>
      </c>
    </row>
    <row r="4757" spans="40:40" hidden="1" x14ac:dyDescent="0.25">
      <c r="AN4757" s="63" t="s">
        <v>7988</v>
      </c>
    </row>
    <row r="4758" spans="40:40" hidden="1" x14ac:dyDescent="0.25">
      <c r="AN4758" s="63" t="s">
        <v>7989</v>
      </c>
    </row>
    <row r="4759" spans="40:40" hidden="1" x14ac:dyDescent="0.25">
      <c r="AN4759" s="63" t="s">
        <v>7990</v>
      </c>
    </row>
    <row r="4760" spans="40:40" hidden="1" x14ac:dyDescent="0.25">
      <c r="AN4760" s="63" t="s">
        <v>7991</v>
      </c>
    </row>
    <row r="4761" spans="40:40" hidden="1" x14ac:dyDescent="0.25">
      <c r="AN4761" s="63" t="s">
        <v>7992</v>
      </c>
    </row>
    <row r="4762" spans="40:40" hidden="1" x14ac:dyDescent="0.25">
      <c r="AN4762" s="63" t="s">
        <v>7993</v>
      </c>
    </row>
    <row r="4763" spans="40:40" hidden="1" x14ac:dyDescent="0.25">
      <c r="AN4763" s="63" t="s">
        <v>7994</v>
      </c>
    </row>
    <row r="4764" spans="40:40" hidden="1" x14ac:dyDescent="0.25">
      <c r="AN4764" s="63" t="s">
        <v>7995</v>
      </c>
    </row>
    <row r="4765" spans="40:40" hidden="1" x14ac:dyDescent="0.25">
      <c r="AN4765" s="63" t="s">
        <v>7996</v>
      </c>
    </row>
    <row r="4766" spans="40:40" hidden="1" x14ac:dyDescent="0.25">
      <c r="AN4766" s="63" t="s">
        <v>7997</v>
      </c>
    </row>
    <row r="4767" spans="40:40" hidden="1" x14ac:dyDescent="0.25">
      <c r="AN4767" s="63" t="s">
        <v>7998</v>
      </c>
    </row>
    <row r="4768" spans="40:40" hidden="1" x14ac:dyDescent="0.25">
      <c r="AN4768" s="63" t="s">
        <v>7999</v>
      </c>
    </row>
    <row r="4769" spans="40:40" hidden="1" x14ac:dyDescent="0.25">
      <c r="AN4769" s="63" t="s">
        <v>8000</v>
      </c>
    </row>
    <row r="4770" spans="40:40" hidden="1" x14ac:dyDescent="0.25">
      <c r="AN4770" s="63" t="s">
        <v>8001</v>
      </c>
    </row>
    <row r="4771" spans="40:40" hidden="1" x14ac:dyDescent="0.25">
      <c r="AN4771" s="63" t="s">
        <v>8002</v>
      </c>
    </row>
    <row r="4772" spans="40:40" hidden="1" x14ac:dyDescent="0.25">
      <c r="AN4772" s="63" t="s">
        <v>8003</v>
      </c>
    </row>
    <row r="4773" spans="40:40" hidden="1" x14ac:dyDescent="0.25">
      <c r="AN4773" s="63" t="s">
        <v>8004</v>
      </c>
    </row>
    <row r="4774" spans="40:40" hidden="1" x14ac:dyDescent="0.25">
      <c r="AN4774" s="63" t="s">
        <v>8005</v>
      </c>
    </row>
    <row r="4775" spans="40:40" hidden="1" x14ac:dyDescent="0.25">
      <c r="AN4775" s="63" t="s">
        <v>8006</v>
      </c>
    </row>
    <row r="4776" spans="40:40" hidden="1" x14ac:dyDescent="0.25">
      <c r="AN4776" s="63" t="s">
        <v>8007</v>
      </c>
    </row>
    <row r="4777" spans="40:40" hidden="1" x14ac:dyDescent="0.25">
      <c r="AN4777" s="63" t="s">
        <v>8008</v>
      </c>
    </row>
    <row r="4778" spans="40:40" hidden="1" x14ac:dyDescent="0.25">
      <c r="AN4778" s="63" t="s">
        <v>8009</v>
      </c>
    </row>
    <row r="4779" spans="40:40" hidden="1" x14ac:dyDescent="0.25">
      <c r="AN4779" s="63" t="s">
        <v>8010</v>
      </c>
    </row>
    <row r="4780" spans="40:40" hidden="1" x14ac:dyDescent="0.25">
      <c r="AN4780" s="63" t="s">
        <v>8011</v>
      </c>
    </row>
    <row r="4781" spans="40:40" hidden="1" x14ac:dyDescent="0.25">
      <c r="AN4781" s="63" t="s">
        <v>8012</v>
      </c>
    </row>
    <row r="4782" spans="40:40" hidden="1" x14ac:dyDescent="0.25">
      <c r="AN4782" s="63" t="s">
        <v>8013</v>
      </c>
    </row>
    <row r="4783" spans="40:40" hidden="1" x14ac:dyDescent="0.25">
      <c r="AN4783" s="63" t="s">
        <v>8014</v>
      </c>
    </row>
    <row r="4784" spans="40:40" hidden="1" x14ac:dyDescent="0.25">
      <c r="AN4784" s="63" t="s">
        <v>8015</v>
      </c>
    </row>
    <row r="4785" spans="40:40" hidden="1" x14ac:dyDescent="0.25">
      <c r="AN4785" s="63" t="s">
        <v>8016</v>
      </c>
    </row>
    <row r="4786" spans="40:40" hidden="1" x14ac:dyDescent="0.25">
      <c r="AN4786" s="63" t="s">
        <v>8017</v>
      </c>
    </row>
    <row r="4787" spans="40:40" hidden="1" x14ac:dyDescent="0.25">
      <c r="AN4787" s="63" t="s">
        <v>8018</v>
      </c>
    </row>
    <row r="4788" spans="40:40" hidden="1" x14ac:dyDescent="0.25">
      <c r="AN4788" s="63" t="s">
        <v>8019</v>
      </c>
    </row>
    <row r="4789" spans="40:40" hidden="1" x14ac:dyDescent="0.25">
      <c r="AN4789" s="63" t="s">
        <v>8020</v>
      </c>
    </row>
    <row r="4790" spans="40:40" hidden="1" x14ac:dyDescent="0.25">
      <c r="AN4790" s="63" t="s">
        <v>8021</v>
      </c>
    </row>
    <row r="4791" spans="40:40" hidden="1" x14ac:dyDescent="0.25">
      <c r="AN4791" s="63" t="s">
        <v>8022</v>
      </c>
    </row>
    <row r="4792" spans="40:40" hidden="1" x14ac:dyDescent="0.25">
      <c r="AN4792" s="63" t="s">
        <v>8023</v>
      </c>
    </row>
    <row r="4793" spans="40:40" hidden="1" x14ac:dyDescent="0.25">
      <c r="AN4793" s="63" t="s">
        <v>8024</v>
      </c>
    </row>
    <row r="4794" spans="40:40" hidden="1" x14ac:dyDescent="0.25">
      <c r="AN4794" s="63" t="s">
        <v>8025</v>
      </c>
    </row>
    <row r="4795" spans="40:40" hidden="1" x14ac:dyDescent="0.25">
      <c r="AN4795" s="63" t="s">
        <v>8026</v>
      </c>
    </row>
    <row r="4796" spans="40:40" hidden="1" x14ac:dyDescent="0.25">
      <c r="AN4796" s="63" t="s">
        <v>8027</v>
      </c>
    </row>
    <row r="4797" spans="40:40" hidden="1" x14ac:dyDescent="0.25">
      <c r="AN4797" s="63" t="s">
        <v>8028</v>
      </c>
    </row>
    <row r="4798" spans="40:40" hidden="1" x14ac:dyDescent="0.25">
      <c r="AN4798" s="63" t="s">
        <v>8029</v>
      </c>
    </row>
    <row r="4799" spans="40:40" hidden="1" x14ac:dyDescent="0.25">
      <c r="AN4799" s="63" t="s">
        <v>8030</v>
      </c>
    </row>
    <row r="4800" spans="40:40" hidden="1" x14ac:dyDescent="0.25">
      <c r="AN4800" s="63" t="s">
        <v>8031</v>
      </c>
    </row>
    <row r="4801" spans="40:40" hidden="1" x14ac:dyDescent="0.25">
      <c r="AN4801" s="63" t="s">
        <v>8032</v>
      </c>
    </row>
    <row r="4802" spans="40:40" hidden="1" x14ac:dyDescent="0.25">
      <c r="AN4802" s="63" t="s">
        <v>8033</v>
      </c>
    </row>
    <row r="4803" spans="40:40" hidden="1" x14ac:dyDescent="0.25">
      <c r="AN4803" s="63" t="s">
        <v>8034</v>
      </c>
    </row>
    <row r="4804" spans="40:40" hidden="1" x14ac:dyDescent="0.25">
      <c r="AN4804" s="63" t="s">
        <v>8035</v>
      </c>
    </row>
    <row r="4805" spans="40:40" hidden="1" x14ac:dyDescent="0.25">
      <c r="AN4805" s="63" t="s">
        <v>8036</v>
      </c>
    </row>
    <row r="4806" spans="40:40" hidden="1" x14ac:dyDescent="0.25">
      <c r="AN4806" s="63" t="s">
        <v>8037</v>
      </c>
    </row>
    <row r="4807" spans="40:40" hidden="1" x14ac:dyDescent="0.25">
      <c r="AN4807" s="63" t="s">
        <v>8038</v>
      </c>
    </row>
    <row r="4808" spans="40:40" hidden="1" x14ac:dyDescent="0.25">
      <c r="AN4808" s="63" t="s">
        <v>8039</v>
      </c>
    </row>
    <row r="4809" spans="40:40" hidden="1" x14ac:dyDescent="0.25">
      <c r="AN4809" s="63" t="s">
        <v>8040</v>
      </c>
    </row>
    <row r="4810" spans="40:40" hidden="1" x14ac:dyDescent="0.25">
      <c r="AN4810" s="63" t="s">
        <v>8041</v>
      </c>
    </row>
    <row r="4811" spans="40:40" hidden="1" x14ac:dyDescent="0.25">
      <c r="AN4811" s="63" t="s">
        <v>8042</v>
      </c>
    </row>
    <row r="4812" spans="40:40" hidden="1" x14ac:dyDescent="0.25">
      <c r="AN4812" s="63" t="s">
        <v>8043</v>
      </c>
    </row>
    <row r="4813" spans="40:40" hidden="1" x14ac:dyDescent="0.25">
      <c r="AN4813" s="63" t="s">
        <v>8044</v>
      </c>
    </row>
    <row r="4814" spans="40:40" hidden="1" x14ac:dyDescent="0.25">
      <c r="AN4814" s="63" t="s">
        <v>8045</v>
      </c>
    </row>
    <row r="4815" spans="40:40" hidden="1" x14ac:dyDescent="0.25">
      <c r="AN4815" s="63" t="s">
        <v>8046</v>
      </c>
    </row>
    <row r="4816" spans="40:40" hidden="1" x14ac:dyDescent="0.25">
      <c r="AN4816" s="63" t="s">
        <v>8047</v>
      </c>
    </row>
    <row r="4817" spans="40:40" hidden="1" x14ac:dyDescent="0.25">
      <c r="AN4817" s="63" t="s">
        <v>8048</v>
      </c>
    </row>
    <row r="4818" spans="40:40" hidden="1" x14ac:dyDescent="0.25">
      <c r="AN4818" s="63" t="s">
        <v>8049</v>
      </c>
    </row>
    <row r="4819" spans="40:40" hidden="1" x14ac:dyDescent="0.25">
      <c r="AN4819" s="63" t="s">
        <v>8050</v>
      </c>
    </row>
    <row r="4820" spans="40:40" hidden="1" x14ac:dyDescent="0.25">
      <c r="AN4820" s="63" t="s">
        <v>8051</v>
      </c>
    </row>
    <row r="4821" spans="40:40" hidden="1" x14ac:dyDescent="0.25">
      <c r="AN4821" s="63" t="s">
        <v>8052</v>
      </c>
    </row>
    <row r="4822" spans="40:40" hidden="1" x14ac:dyDescent="0.25">
      <c r="AN4822" s="63" t="s">
        <v>8053</v>
      </c>
    </row>
    <row r="4823" spans="40:40" hidden="1" x14ac:dyDescent="0.25">
      <c r="AN4823" s="63" t="s">
        <v>8054</v>
      </c>
    </row>
    <row r="4824" spans="40:40" hidden="1" x14ac:dyDescent="0.25">
      <c r="AN4824" s="63" t="s">
        <v>8055</v>
      </c>
    </row>
    <row r="4825" spans="40:40" hidden="1" x14ac:dyDescent="0.25">
      <c r="AN4825" s="63" t="s">
        <v>8056</v>
      </c>
    </row>
    <row r="4826" spans="40:40" hidden="1" x14ac:dyDescent="0.25">
      <c r="AN4826" s="63" t="s">
        <v>8057</v>
      </c>
    </row>
    <row r="4827" spans="40:40" hidden="1" x14ac:dyDescent="0.25">
      <c r="AN4827" s="63" t="s">
        <v>8058</v>
      </c>
    </row>
    <row r="4828" spans="40:40" hidden="1" x14ac:dyDescent="0.25">
      <c r="AN4828" s="63" t="s">
        <v>8059</v>
      </c>
    </row>
    <row r="4829" spans="40:40" hidden="1" x14ac:dyDescent="0.25">
      <c r="AN4829" s="63" t="s">
        <v>8060</v>
      </c>
    </row>
    <row r="4830" spans="40:40" hidden="1" x14ac:dyDescent="0.25">
      <c r="AN4830" s="63" t="s">
        <v>8061</v>
      </c>
    </row>
    <row r="4831" spans="40:40" hidden="1" x14ac:dyDescent="0.25">
      <c r="AN4831" s="63" t="s">
        <v>8062</v>
      </c>
    </row>
    <row r="4832" spans="40:40" hidden="1" x14ac:dyDescent="0.25">
      <c r="AN4832" s="63" t="s">
        <v>8063</v>
      </c>
    </row>
    <row r="4833" spans="40:40" hidden="1" x14ac:dyDescent="0.25">
      <c r="AN4833" s="63" t="s">
        <v>8064</v>
      </c>
    </row>
    <row r="4834" spans="40:40" hidden="1" x14ac:dyDescent="0.25">
      <c r="AN4834" s="63" t="s">
        <v>8065</v>
      </c>
    </row>
    <row r="4835" spans="40:40" hidden="1" x14ac:dyDescent="0.25">
      <c r="AN4835" s="63" t="s">
        <v>8066</v>
      </c>
    </row>
    <row r="4836" spans="40:40" hidden="1" x14ac:dyDescent="0.25">
      <c r="AN4836" s="63" t="s">
        <v>8067</v>
      </c>
    </row>
    <row r="4837" spans="40:40" hidden="1" x14ac:dyDescent="0.25">
      <c r="AN4837" s="63" t="s">
        <v>8068</v>
      </c>
    </row>
    <row r="4838" spans="40:40" hidden="1" x14ac:dyDescent="0.25">
      <c r="AN4838" s="63" t="s">
        <v>8069</v>
      </c>
    </row>
    <row r="4839" spans="40:40" hidden="1" x14ac:dyDescent="0.25">
      <c r="AN4839" s="63" t="s">
        <v>8070</v>
      </c>
    </row>
    <row r="4840" spans="40:40" hidden="1" x14ac:dyDescent="0.25">
      <c r="AN4840" s="63" t="s">
        <v>8071</v>
      </c>
    </row>
    <row r="4841" spans="40:40" hidden="1" x14ac:dyDescent="0.25">
      <c r="AN4841" s="63" t="s">
        <v>8072</v>
      </c>
    </row>
    <row r="4842" spans="40:40" hidden="1" x14ac:dyDescent="0.25">
      <c r="AN4842" s="63" t="s">
        <v>8073</v>
      </c>
    </row>
    <row r="4843" spans="40:40" hidden="1" x14ac:dyDescent="0.25">
      <c r="AN4843" s="63" t="s">
        <v>8074</v>
      </c>
    </row>
    <row r="4844" spans="40:40" hidden="1" x14ac:dyDescent="0.25">
      <c r="AN4844" s="63" t="s">
        <v>8075</v>
      </c>
    </row>
    <row r="4845" spans="40:40" hidden="1" x14ac:dyDescent="0.25">
      <c r="AN4845" s="63" t="s">
        <v>8076</v>
      </c>
    </row>
    <row r="4846" spans="40:40" hidden="1" x14ac:dyDescent="0.25">
      <c r="AN4846" s="63" t="s">
        <v>8077</v>
      </c>
    </row>
    <row r="4847" spans="40:40" hidden="1" x14ac:dyDescent="0.25">
      <c r="AN4847" s="63" t="s">
        <v>8078</v>
      </c>
    </row>
    <row r="4848" spans="40:40" hidden="1" x14ac:dyDescent="0.25">
      <c r="AN4848" s="63" t="s">
        <v>8079</v>
      </c>
    </row>
    <row r="4849" spans="40:40" hidden="1" x14ac:dyDescent="0.25">
      <c r="AN4849" s="63" t="s">
        <v>8080</v>
      </c>
    </row>
    <row r="4850" spans="40:40" hidden="1" x14ac:dyDescent="0.25">
      <c r="AN4850" s="63" t="s">
        <v>8081</v>
      </c>
    </row>
    <row r="4851" spans="40:40" hidden="1" x14ac:dyDescent="0.25">
      <c r="AN4851" s="63" t="s">
        <v>8082</v>
      </c>
    </row>
    <row r="4852" spans="40:40" hidden="1" x14ac:dyDescent="0.25">
      <c r="AN4852" s="63" t="s">
        <v>8083</v>
      </c>
    </row>
    <row r="4853" spans="40:40" hidden="1" x14ac:dyDescent="0.25">
      <c r="AN4853" s="63" t="s">
        <v>8084</v>
      </c>
    </row>
    <row r="4854" spans="40:40" hidden="1" x14ac:dyDescent="0.25">
      <c r="AN4854" s="63" t="s">
        <v>8085</v>
      </c>
    </row>
    <row r="4855" spans="40:40" hidden="1" x14ac:dyDescent="0.25">
      <c r="AN4855" s="63" t="s">
        <v>8086</v>
      </c>
    </row>
    <row r="4856" spans="40:40" hidden="1" x14ac:dyDescent="0.25">
      <c r="AN4856" s="63" t="s">
        <v>8087</v>
      </c>
    </row>
    <row r="4857" spans="40:40" hidden="1" x14ac:dyDescent="0.25">
      <c r="AN4857" s="63" t="s">
        <v>8088</v>
      </c>
    </row>
    <row r="4858" spans="40:40" hidden="1" x14ac:dyDescent="0.25">
      <c r="AN4858" s="63" t="s">
        <v>8089</v>
      </c>
    </row>
    <row r="4859" spans="40:40" hidden="1" x14ac:dyDescent="0.25">
      <c r="AN4859" s="63" t="s">
        <v>8090</v>
      </c>
    </row>
    <row r="4860" spans="40:40" hidden="1" x14ac:dyDescent="0.25">
      <c r="AN4860" s="63" t="s">
        <v>8091</v>
      </c>
    </row>
    <row r="4861" spans="40:40" hidden="1" x14ac:dyDescent="0.25">
      <c r="AN4861" s="63" t="s">
        <v>8092</v>
      </c>
    </row>
    <row r="4862" spans="40:40" hidden="1" x14ac:dyDescent="0.25">
      <c r="AN4862" s="63" t="s">
        <v>8093</v>
      </c>
    </row>
    <row r="4863" spans="40:40" hidden="1" x14ac:dyDescent="0.25">
      <c r="AN4863" s="63" t="s">
        <v>8094</v>
      </c>
    </row>
    <row r="4864" spans="40:40" hidden="1" x14ac:dyDescent="0.25">
      <c r="AN4864" s="63" t="s">
        <v>8095</v>
      </c>
    </row>
    <row r="4865" spans="40:40" hidden="1" x14ac:dyDescent="0.25">
      <c r="AN4865" s="63" t="s">
        <v>8096</v>
      </c>
    </row>
    <row r="4866" spans="40:40" hidden="1" x14ac:dyDescent="0.25">
      <c r="AN4866" s="63" t="s">
        <v>8097</v>
      </c>
    </row>
    <row r="4867" spans="40:40" hidden="1" x14ac:dyDescent="0.25">
      <c r="AN4867" s="63" t="s">
        <v>8098</v>
      </c>
    </row>
    <row r="4868" spans="40:40" hidden="1" x14ac:dyDescent="0.25">
      <c r="AN4868" s="63" t="s">
        <v>8099</v>
      </c>
    </row>
    <row r="4869" spans="40:40" hidden="1" x14ac:dyDescent="0.25">
      <c r="AN4869" s="63" t="s">
        <v>8100</v>
      </c>
    </row>
    <row r="4870" spans="40:40" hidden="1" x14ac:dyDescent="0.25">
      <c r="AN4870" s="63" t="s">
        <v>8101</v>
      </c>
    </row>
    <row r="4871" spans="40:40" hidden="1" x14ac:dyDescent="0.25">
      <c r="AN4871" s="63" t="s">
        <v>8102</v>
      </c>
    </row>
    <row r="4872" spans="40:40" hidden="1" x14ac:dyDescent="0.25">
      <c r="AN4872" s="63" t="s">
        <v>8103</v>
      </c>
    </row>
    <row r="4873" spans="40:40" hidden="1" x14ac:dyDescent="0.25">
      <c r="AN4873" s="63" t="s">
        <v>8104</v>
      </c>
    </row>
    <row r="4874" spans="40:40" hidden="1" x14ac:dyDescent="0.25">
      <c r="AN4874" s="63" t="s">
        <v>8105</v>
      </c>
    </row>
    <row r="4875" spans="40:40" hidden="1" x14ac:dyDescent="0.25">
      <c r="AN4875" s="63" t="s">
        <v>8106</v>
      </c>
    </row>
    <row r="4876" spans="40:40" hidden="1" x14ac:dyDescent="0.25">
      <c r="AN4876" s="63" t="s">
        <v>8107</v>
      </c>
    </row>
    <row r="4877" spans="40:40" hidden="1" x14ac:dyDescent="0.25">
      <c r="AN4877" s="63" t="s">
        <v>8108</v>
      </c>
    </row>
    <row r="4878" spans="40:40" hidden="1" x14ac:dyDescent="0.25">
      <c r="AN4878" s="63" t="s">
        <v>8109</v>
      </c>
    </row>
    <row r="4879" spans="40:40" hidden="1" x14ac:dyDescent="0.25">
      <c r="AN4879" s="63" t="s">
        <v>8110</v>
      </c>
    </row>
    <row r="4880" spans="40:40" hidden="1" x14ac:dyDescent="0.25">
      <c r="AN4880" s="63" t="s">
        <v>8111</v>
      </c>
    </row>
    <row r="4881" spans="40:40" hidden="1" x14ac:dyDescent="0.25">
      <c r="AN4881" s="63" t="s">
        <v>8112</v>
      </c>
    </row>
    <row r="4882" spans="40:40" hidden="1" x14ac:dyDescent="0.25">
      <c r="AN4882" s="63" t="s">
        <v>8113</v>
      </c>
    </row>
    <row r="4883" spans="40:40" hidden="1" x14ac:dyDescent="0.25">
      <c r="AN4883" s="63" t="s">
        <v>8114</v>
      </c>
    </row>
    <row r="4884" spans="40:40" hidden="1" x14ac:dyDescent="0.25">
      <c r="AN4884" s="63" t="s">
        <v>8115</v>
      </c>
    </row>
    <row r="4885" spans="40:40" hidden="1" x14ac:dyDescent="0.25">
      <c r="AN4885" s="63" t="s">
        <v>8116</v>
      </c>
    </row>
    <row r="4886" spans="40:40" hidden="1" x14ac:dyDescent="0.25">
      <c r="AN4886" s="63" t="s">
        <v>8117</v>
      </c>
    </row>
    <row r="4887" spans="40:40" hidden="1" x14ac:dyDescent="0.25">
      <c r="AN4887" s="63" t="s">
        <v>8118</v>
      </c>
    </row>
    <row r="4888" spans="40:40" hidden="1" x14ac:dyDescent="0.25">
      <c r="AN4888" s="63" t="s">
        <v>8119</v>
      </c>
    </row>
    <row r="4889" spans="40:40" hidden="1" x14ac:dyDescent="0.25">
      <c r="AN4889" s="63" t="s">
        <v>8120</v>
      </c>
    </row>
    <row r="4890" spans="40:40" hidden="1" x14ac:dyDescent="0.25">
      <c r="AN4890" s="63" t="s">
        <v>8121</v>
      </c>
    </row>
    <row r="4891" spans="40:40" hidden="1" x14ac:dyDescent="0.25">
      <c r="AN4891" s="63" t="s">
        <v>8122</v>
      </c>
    </row>
    <row r="4892" spans="40:40" hidden="1" x14ac:dyDescent="0.25">
      <c r="AN4892" s="63" t="s">
        <v>8123</v>
      </c>
    </row>
    <row r="4893" spans="40:40" hidden="1" x14ac:dyDescent="0.25">
      <c r="AN4893" s="63" t="s">
        <v>8124</v>
      </c>
    </row>
    <row r="4894" spans="40:40" hidden="1" x14ac:dyDescent="0.25">
      <c r="AN4894" s="63" t="s">
        <v>8125</v>
      </c>
    </row>
    <row r="4895" spans="40:40" hidden="1" x14ac:dyDescent="0.25">
      <c r="AN4895" s="63" t="s">
        <v>8126</v>
      </c>
    </row>
    <row r="4896" spans="40:40" hidden="1" x14ac:dyDescent="0.25">
      <c r="AN4896" s="63" t="s">
        <v>8127</v>
      </c>
    </row>
    <row r="4897" spans="40:40" hidden="1" x14ac:dyDescent="0.25">
      <c r="AN4897" s="63" t="s">
        <v>8128</v>
      </c>
    </row>
    <row r="4898" spans="40:40" hidden="1" x14ac:dyDescent="0.25">
      <c r="AN4898" s="63" t="s">
        <v>8129</v>
      </c>
    </row>
    <row r="4899" spans="40:40" hidden="1" x14ac:dyDescent="0.25">
      <c r="AN4899" s="63" t="s">
        <v>8130</v>
      </c>
    </row>
    <row r="4900" spans="40:40" hidden="1" x14ac:dyDescent="0.25">
      <c r="AN4900" s="63" t="s">
        <v>8131</v>
      </c>
    </row>
    <row r="4901" spans="40:40" hidden="1" x14ac:dyDescent="0.25">
      <c r="AN4901" s="63" t="s">
        <v>8132</v>
      </c>
    </row>
    <row r="4902" spans="40:40" hidden="1" x14ac:dyDescent="0.25">
      <c r="AN4902" s="63" t="s">
        <v>8133</v>
      </c>
    </row>
    <row r="4903" spans="40:40" hidden="1" x14ac:dyDescent="0.25">
      <c r="AN4903" s="63" t="s">
        <v>8134</v>
      </c>
    </row>
    <row r="4904" spans="40:40" hidden="1" x14ac:dyDescent="0.25">
      <c r="AN4904" s="63" t="s">
        <v>8135</v>
      </c>
    </row>
    <row r="4905" spans="40:40" hidden="1" x14ac:dyDescent="0.25">
      <c r="AN4905" s="63" t="s">
        <v>8136</v>
      </c>
    </row>
    <row r="4906" spans="40:40" hidden="1" x14ac:dyDescent="0.25">
      <c r="AN4906" s="63" t="s">
        <v>8137</v>
      </c>
    </row>
    <row r="4907" spans="40:40" hidden="1" x14ac:dyDescent="0.25">
      <c r="AN4907" s="63" t="s">
        <v>8138</v>
      </c>
    </row>
    <row r="4908" spans="40:40" hidden="1" x14ac:dyDescent="0.25">
      <c r="AN4908" s="63" t="s">
        <v>8139</v>
      </c>
    </row>
    <row r="4909" spans="40:40" hidden="1" x14ac:dyDescent="0.25">
      <c r="AN4909" s="63" t="s">
        <v>8140</v>
      </c>
    </row>
    <row r="4910" spans="40:40" hidden="1" x14ac:dyDescent="0.25">
      <c r="AN4910" s="63" t="s">
        <v>8141</v>
      </c>
    </row>
    <row r="4911" spans="40:40" hidden="1" x14ac:dyDescent="0.25">
      <c r="AN4911" s="63" t="s">
        <v>8142</v>
      </c>
    </row>
    <row r="4912" spans="40:40" hidden="1" x14ac:dyDescent="0.25">
      <c r="AN4912" s="63" t="s">
        <v>8143</v>
      </c>
    </row>
    <row r="4913" spans="40:40" hidden="1" x14ac:dyDescent="0.25">
      <c r="AN4913" s="63" t="s">
        <v>8144</v>
      </c>
    </row>
    <row r="4914" spans="40:40" hidden="1" x14ac:dyDescent="0.25">
      <c r="AN4914" s="63" t="s">
        <v>8145</v>
      </c>
    </row>
    <row r="4915" spans="40:40" hidden="1" x14ac:dyDescent="0.25">
      <c r="AN4915" s="63" t="s">
        <v>8146</v>
      </c>
    </row>
    <row r="4916" spans="40:40" hidden="1" x14ac:dyDescent="0.25">
      <c r="AN4916" s="63" t="s">
        <v>8147</v>
      </c>
    </row>
    <row r="4917" spans="40:40" hidden="1" x14ac:dyDescent="0.25">
      <c r="AN4917" s="63" t="s">
        <v>8148</v>
      </c>
    </row>
    <row r="4918" spans="40:40" hidden="1" x14ac:dyDescent="0.25">
      <c r="AN4918" s="63" t="s">
        <v>8149</v>
      </c>
    </row>
    <row r="4919" spans="40:40" hidden="1" x14ac:dyDescent="0.25">
      <c r="AN4919" s="63" t="s">
        <v>8150</v>
      </c>
    </row>
    <row r="4920" spans="40:40" hidden="1" x14ac:dyDescent="0.25">
      <c r="AN4920" s="63" t="s">
        <v>8151</v>
      </c>
    </row>
    <row r="4921" spans="40:40" hidden="1" x14ac:dyDescent="0.25">
      <c r="AN4921" s="63" t="s">
        <v>8152</v>
      </c>
    </row>
    <row r="4922" spans="40:40" hidden="1" x14ac:dyDescent="0.25">
      <c r="AN4922" s="63" t="s">
        <v>8153</v>
      </c>
    </row>
    <row r="4923" spans="40:40" hidden="1" x14ac:dyDescent="0.25">
      <c r="AN4923" s="63" t="s">
        <v>8154</v>
      </c>
    </row>
    <row r="4924" spans="40:40" hidden="1" x14ac:dyDescent="0.25">
      <c r="AN4924" s="63" t="s">
        <v>8155</v>
      </c>
    </row>
    <row r="4925" spans="40:40" hidden="1" x14ac:dyDescent="0.25">
      <c r="AN4925" s="63" t="s">
        <v>8156</v>
      </c>
    </row>
    <row r="4926" spans="40:40" hidden="1" x14ac:dyDescent="0.25">
      <c r="AN4926" s="63" t="s">
        <v>8157</v>
      </c>
    </row>
    <row r="4927" spans="40:40" hidden="1" x14ac:dyDescent="0.25">
      <c r="AN4927" s="63" t="s">
        <v>8158</v>
      </c>
    </row>
    <row r="4928" spans="40:40" hidden="1" x14ac:dyDescent="0.25">
      <c r="AN4928" s="63" t="s">
        <v>8159</v>
      </c>
    </row>
    <row r="4929" spans="40:40" hidden="1" x14ac:dyDescent="0.25">
      <c r="AN4929" s="63" t="s">
        <v>8160</v>
      </c>
    </row>
    <row r="4930" spans="40:40" hidden="1" x14ac:dyDescent="0.25">
      <c r="AN4930" s="63" t="s">
        <v>8161</v>
      </c>
    </row>
    <row r="4931" spans="40:40" hidden="1" x14ac:dyDescent="0.25">
      <c r="AN4931" s="63" t="s">
        <v>8162</v>
      </c>
    </row>
    <row r="4932" spans="40:40" hidden="1" x14ac:dyDescent="0.25">
      <c r="AN4932" s="63" t="s">
        <v>8163</v>
      </c>
    </row>
    <row r="4933" spans="40:40" hidden="1" x14ac:dyDescent="0.25">
      <c r="AN4933" s="63" t="s">
        <v>8164</v>
      </c>
    </row>
    <row r="4934" spans="40:40" hidden="1" x14ac:dyDescent="0.25">
      <c r="AN4934" s="63" t="s">
        <v>8165</v>
      </c>
    </row>
    <row r="4935" spans="40:40" hidden="1" x14ac:dyDescent="0.25">
      <c r="AN4935" s="63" t="s">
        <v>8166</v>
      </c>
    </row>
    <row r="4936" spans="40:40" hidden="1" x14ac:dyDescent="0.25">
      <c r="AN4936" s="63" t="s">
        <v>8167</v>
      </c>
    </row>
    <row r="4937" spans="40:40" hidden="1" x14ac:dyDescent="0.25">
      <c r="AN4937" s="63" t="s">
        <v>8168</v>
      </c>
    </row>
    <row r="4938" spans="40:40" hidden="1" x14ac:dyDescent="0.25">
      <c r="AN4938" s="63" t="s">
        <v>8169</v>
      </c>
    </row>
    <row r="4939" spans="40:40" hidden="1" x14ac:dyDescent="0.25">
      <c r="AN4939" s="63" t="s">
        <v>8170</v>
      </c>
    </row>
    <row r="4940" spans="40:40" hidden="1" x14ac:dyDescent="0.25">
      <c r="AN4940" s="63" t="s">
        <v>8171</v>
      </c>
    </row>
    <row r="4941" spans="40:40" hidden="1" x14ac:dyDescent="0.25">
      <c r="AN4941" s="63" t="s">
        <v>8172</v>
      </c>
    </row>
    <row r="4942" spans="40:40" hidden="1" x14ac:dyDescent="0.25">
      <c r="AN4942" s="63" t="s">
        <v>8173</v>
      </c>
    </row>
    <row r="4943" spans="40:40" hidden="1" x14ac:dyDescent="0.25">
      <c r="AN4943" s="63" t="s">
        <v>8174</v>
      </c>
    </row>
    <row r="4944" spans="40:40" hidden="1" x14ac:dyDescent="0.25">
      <c r="AN4944" s="63" t="s">
        <v>8175</v>
      </c>
    </row>
    <row r="4945" spans="40:40" hidden="1" x14ac:dyDescent="0.25">
      <c r="AN4945" s="63" t="s">
        <v>8176</v>
      </c>
    </row>
    <row r="4946" spans="40:40" hidden="1" x14ac:dyDescent="0.25">
      <c r="AN4946" s="63" t="s">
        <v>8177</v>
      </c>
    </row>
    <row r="4947" spans="40:40" hidden="1" x14ac:dyDescent="0.25">
      <c r="AN4947" s="63" t="s">
        <v>8178</v>
      </c>
    </row>
    <row r="4948" spans="40:40" hidden="1" x14ac:dyDescent="0.25">
      <c r="AN4948" s="63" t="s">
        <v>8179</v>
      </c>
    </row>
    <row r="4949" spans="40:40" hidden="1" x14ac:dyDescent="0.25">
      <c r="AN4949" s="63" t="s">
        <v>8180</v>
      </c>
    </row>
    <row r="4950" spans="40:40" hidden="1" x14ac:dyDescent="0.25">
      <c r="AN4950" s="63" t="s">
        <v>8181</v>
      </c>
    </row>
    <row r="4951" spans="40:40" hidden="1" x14ac:dyDescent="0.25">
      <c r="AN4951" s="63" t="s">
        <v>8182</v>
      </c>
    </row>
    <row r="4952" spans="40:40" hidden="1" x14ac:dyDescent="0.25">
      <c r="AN4952" s="63" t="s">
        <v>8183</v>
      </c>
    </row>
    <row r="4953" spans="40:40" hidden="1" x14ac:dyDescent="0.25">
      <c r="AN4953" s="63" t="s">
        <v>8184</v>
      </c>
    </row>
    <row r="4954" spans="40:40" hidden="1" x14ac:dyDescent="0.25">
      <c r="AN4954" s="63" t="s">
        <v>8185</v>
      </c>
    </row>
    <row r="4955" spans="40:40" hidden="1" x14ac:dyDescent="0.25">
      <c r="AN4955" s="63" t="s">
        <v>8186</v>
      </c>
    </row>
    <row r="4956" spans="40:40" hidden="1" x14ac:dyDescent="0.25">
      <c r="AN4956" s="63" t="s">
        <v>8187</v>
      </c>
    </row>
    <row r="4957" spans="40:40" hidden="1" x14ac:dyDescent="0.25">
      <c r="AN4957" s="63" t="s">
        <v>8188</v>
      </c>
    </row>
    <row r="4958" spans="40:40" hidden="1" x14ac:dyDescent="0.25">
      <c r="AN4958" s="63" t="s">
        <v>8189</v>
      </c>
    </row>
    <row r="4959" spans="40:40" hidden="1" x14ac:dyDescent="0.25">
      <c r="AN4959" s="63" t="s">
        <v>8190</v>
      </c>
    </row>
    <row r="4960" spans="40:40" hidden="1" x14ac:dyDescent="0.25">
      <c r="AN4960" s="63" t="s">
        <v>8191</v>
      </c>
    </row>
    <row r="4961" spans="40:40" hidden="1" x14ac:dyDescent="0.25">
      <c r="AN4961" s="63" t="s">
        <v>8192</v>
      </c>
    </row>
    <row r="4962" spans="40:40" hidden="1" x14ac:dyDescent="0.25">
      <c r="AN4962" s="63" t="s">
        <v>8193</v>
      </c>
    </row>
    <row r="4963" spans="40:40" hidden="1" x14ac:dyDescent="0.25">
      <c r="AN4963" s="63" t="s">
        <v>8194</v>
      </c>
    </row>
    <row r="4964" spans="40:40" hidden="1" x14ac:dyDescent="0.25">
      <c r="AN4964" s="63" t="s">
        <v>8195</v>
      </c>
    </row>
    <row r="4965" spans="40:40" hidden="1" x14ac:dyDescent="0.25">
      <c r="AN4965" s="63" t="s">
        <v>8196</v>
      </c>
    </row>
    <row r="4966" spans="40:40" hidden="1" x14ac:dyDescent="0.25">
      <c r="AN4966" s="63" t="s">
        <v>8197</v>
      </c>
    </row>
    <row r="4967" spans="40:40" hidden="1" x14ac:dyDescent="0.25">
      <c r="AN4967" s="63" t="s">
        <v>8198</v>
      </c>
    </row>
    <row r="4968" spans="40:40" hidden="1" x14ac:dyDescent="0.25">
      <c r="AN4968" s="63" t="s">
        <v>8199</v>
      </c>
    </row>
    <row r="4969" spans="40:40" hidden="1" x14ac:dyDescent="0.25">
      <c r="AN4969" s="63" t="s">
        <v>8200</v>
      </c>
    </row>
    <row r="4970" spans="40:40" hidden="1" x14ac:dyDescent="0.25">
      <c r="AN4970" s="63" t="s">
        <v>8201</v>
      </c>
    </row>
    <row r="4971" spans="40:40" hidden="1" x14ac:dyDescent="0.25">
      <c r="AN4971" s="63" t="s">
        <v>8202</v>
      </c>
    </row>
    <row r="4972" spans="40:40" hidden="1" x14ac:dyDescent="0.25">
      <c r="AN4972" s="63" t="s">
        <v>8203</v>
      </c>
    </row>
    <row r="4973" spans="40:40" hidden="1" x14ac:dyDescent="0.25">
      <c r="AN4973" s="63" t="s">
        <v>8204</v>
      </c>
    </row>
    <row r="4974" spans="40:40" hidden="1" x14ac:dyDescent="0.25">
      <c r="AN4974" s="63" t="s">
        <v>8205</v>
      </c>
    </row>
    <row r="4975" spans="40:40" hidden="1" x14ac:dyDescent="0.25">
      <c r="AN4975" s="63" t="s">
        <v>8206</v>
      </c>
    </row>
    <row r="4976" spans="40:40" hidden="1" x14ac:dyDescent="0.25">
      <c r="AN4976" s="63" t="s">
        <v>8207</v>
      </c>
    </row>
    <row r="4977" spans="40:40" hidden="1" x14ac:dyDescent="0.25">
      <c r="AN4977" s="63" t="s">
        <v>8208</v>
      </c>
    </row>
    <row r="4978" spans="40:40" hidden="1" x14ac:dyDescent="0.25">
      <c r="AN4978" s="63" t="s">
        <v>8209</v>
      </c>
    </row>
    <row r="4979" spans="40:40" hidden="1" x14ac:dyDescent="0.25">
      <c r="AN4979" s="63" t="s">
        <v>8210</v>
      </c>
    </row>
    <row r="4980" spans="40:40" hidden="1" x14ac:dyDescent="0.25">
      <c r="AN4980" s="63" t="s">
        <v>8211</v>
      </c>
    </row>
    <row r="4981" spans="40:40" hidden="1" x14ac:dyDescent="0.25">
      <c r="AN4981" s="63" t="s">
        <v>8212</v>
      </c>
    </row>
    <row r="4982" spans="40:40" hidden="1" x14ac:dyDescent="0.25">
      <c r="AN4982" s="63" t="s">
        <v>8213</v>
      </c>
    </row>
    <row r="4983" spans="40:40" hidden="1" x14ac:dyDescent="0.25">
      <c r="AN4983" s="63" t="s">
        <v>8214</v>
      </c>
    </row>
    <row r="4984" spans="40:40" hidden="1" x14ac:dyDescent="0.25">
      <c r="AN4984" s="63" t="s">
        <v>8215</v>
      </c>
    </row>
    <row r="4985" spans="40:40" hidden="1" x14ac:dyDescent="0.25">
      <c r="AN4985" s="63" t="s">
        <v>8216</v>
      </c>
    </row>
    <row r="4986" spans="40:40" hidden="1" x14ac:dyDescent="0.25">
      <c r="AN4986" s="63" t="s">
        <v>8217</v>
      </c>
    </row>
    <row r="4987" spans="40:40" hidden="1" x14ac:dyDescent="0.25">
      <c r="AN4987" s="63" t="s">
        <v>8218</v>
      </c>
    </row>
    <row r="4988" spans="40:40" hidden="1" x14ac:dyDescent="0.25">
      <c r="AN4988" s="63" t="s">
        <v>8219</v>
      </c>
    </row>
    <row r="4989" spans="40:40" hidden="1" x14ac:dyDescent="0.25">
      <c r="AN4989" s="63" t="s">
        <v>8220</v>
      </c>
    </row>
    <row r="4990" spans="40:40" hidden="1" x14ac:dyDescent="0.25">
      <c r="AN4990" s="63" t="s">
        <v>8221</v>
      </c>
    </row>
    <row r="4991" spans="40:40" hidden="1" x14ac:dyDescent="0.25">
      <c r="AN4991" s="63" t="s">
        <v>8222</v>
      </c>
    </row>
    <row r="4992" spans="40:40" hidden="1" x14ac:dyDescent="0.25">
      <c r="AN4992" s="63" t="s">
        <v>8223</v>
      </c>
    </row>
    <row r="4993" spans="40:40" hidden="1" x14ac:dyDescent="0.25">
      <c r="AN4993" s="63" t="s">
        <v>8224</v>
      </c>
    </row>
    <row r="4994" spans="40:40" hidden="1" x14ac:dyDescent="0.25">
      <c r="AN4994" s="63" t="s">
        <v>8225</v>
      </c>
    </row>
    <row r="4995" spans="40:40" hidden="1" x14ac:dyDescent="0.25">
      <c r="AN4995" s="63" t="s">
        <v>8226</v>
      </c>
    </row>
    <row r="4996" spans="40:40" hidden="1" x14ac:dyDescent="0.25">
      <c r="AN4996" s="63" t="s">
        <v>8227</v>
      </c>
    </row>
    <row r="4997" spans="40:40" hidden="1" x14ac:dyDescent="0.25">
      <c r="AN4997" s="63" t="s">
        <v>8228</v>
      </c>
    </row>
    <row r="4998" spans="40:40" hidden="1" x14ac:dyDescent="0.25">
      <c r="AN4998" s="63" t="s">
        <v>8229</v>
      </c>
    </row>
    <row r="4999" spans="40:40" hidden="1" x14ac:dyDescent="0.25">
      <c r="AN4999" s="63" t="s">
        <v>8230</v>
      </c>
    </row>
    <row r="5000" spans="40:40" hidden="1" x14ac:dyDescent="0.25">
      <c r="AN5000" s="63" t="s">
        <v>8231</v>
      </c>
    </row>
    <row r="5001" spans="40:40" hidden="1" x14ac:dyDescent="0.25">
      <c r="AN5001" s="63" t="s">
        <v>8232</v>
      </c>
    </row>
    <row r="5002" spans="40:40" hidden="1" x14ac:dyDescent="0.25">
      <c r="AN5002" s="63" t="s">
        <v>8233</v>
      </c>
    </row>
    <row r="5003" spans="40:40" hidden="1" x14ac:dyDescent="0.25">
      <c r="AN5003" s="63" t="s">
        <v>8234</v>
      </c>
    </row>
    <row r="5004" spans="40:40" hidden="1" x14ac:dyDescent="0.25">
      <c r="AN5004" s="63" t="s">
        <v>8235</v>
      </c>
    </row>
    <row r="5005" spans="40:40" hidden="1" x14ac:dyDescent="0.25">
      <c r="AN5005" s="63" t="s">
        <v>8236</v>
      </c>
    </row>
    <row r="5006" spans="40:40" hidden="1" x14ac:dyDescent="0.25">
      <c r="AN5006" s="63" t="s">
        <v>8237</v>
      </c>
    </row>
    <row r="5007" spans="40:40" hidden="1" x14ac:dyDescent="0.25">
      <c r="AN5007" s="63" t="s">
        <v>8238</v>
      </c>
    </row>
    <row r="5008" spans="40:40" hidden="1" x14ac:dyDescent="0.25">
      <c r="AN5008" s="63" t="s">
        <v>8239</v>
      </c>
    </row>
    <row r="5009" spans="40:40" hidden="1" x14ac:dyDescent="0.25">
      <c r="AN5009" s="63" t="s">
        <v>8240</v>
      </c>
    </row>
    <row r="5010" spans="40:40" hidden="1" x14ac:dyDescent="0.25">
      <c r="AN5010" s="63" t="s">
        <v>8241</v>
      </c>
    </row>
    <row r="5011" spans="40:40" hidden="1" x14ac:dyDescent="0.25">
      <c r="AN5011" s="63" t="s">
        <v>8242</v>
      </c>
    </row>
    <row r="5012" spans="40:40" hidden="1" x14ac:dyDescent="0.25">
      <c r="AN5012" s="63" t="s">
        <v>8243</v>
      </c>
    </row>
    <row r="5013" spans="40:40" hidden="1" x14ac:dyDescent="0.25">
      <c r="AN5013" s="63" t="s">
        <v>8244</v>
      </c>
    </row>
    <row r="5014" spans="40:40" hidden="1" x14ac:dyDescent="0.25">
      <c r="AN5014" s="63" t="s">
        <v>8245</v>
      </c>
    </row>
    <row r="5015" spans="40:40" hidden="1" x14ac:dyDescent="0.25">
      <c r="AN5015" s="63" t="s">
        <v>8246</v>
      </c>
    </row>
    <row r="5016" spans="40:40" hidden="1" x14ac:dyDescent="0.25">
      <c r="AN5016" s="63" t="s">
        <v>8247</v>
      </c>
    </row>
    <row r="5017" spans="40:40" hidden="1" x14ac:dyDescent="0.25">
      <c r="AN5017" s="63" t="s">
        <v>8248</v>
      </c>
    </row>
    <row r="5018" spans="40:40" hidden="1" x14ac:dyDescent="0.25">
      <c r="AN5018" s="63" t="s">
        <v>8249</v>
      </c>
    </row>
    <row r="5019" spans="40:40" hidden="1" x14ac:dyDescent="0.25">
      <c r="AN5019" s="63" t="s">
        <v>8250</v>
      </c>
    </row>
    <row r="5020" spans="40:40" hidden="1" x14ac:dyDescent="0.25">
      <c r="AN5020" s="63" t="s">
        <v>8251</v>
      </c>
    </row>
    <row r="5021" spans="40:40" hidden="1" x14ac:dyDescent="0.25">
      <c r="AN5021" s="63" t="s">
        <v>8252</v>
      </c>
    </row>
    <row r="5022" spans="40:40" hidden="1" x14ac:dyDescent="0.25">
      <c r="AN5022" s="63" t="s">
        <v>8253</v>
      </c>
    </row>
    <row r="5023" spans="40:40" hidden="1" x14ac:dyDescent="0.25">
      <c r="AN5023" s="63" t="s">
        <v>8254</v>
      </c>
    </row>
    <row r="5024" spans="40:40" hidden="1" x14ac:dyDescent="0.25">
      <c r="AN5024" s="63" t="s">
        <v>8255</v>
      </c>
    </row>
    <row r="5025" spans="40:40" hidden="1" x14ac:dyDescent="0.25">
      <c r="AN5025" s="63" t="s">
        <v>8256</v>
      </c>
    </row>
    <row r="5026" spans="40:40" hidden="1" x14ac:dyDescent="0.25">
      <c r="AN5026" s="63" t="s">
        <v>8257</v>
      </c>
    </row>
    <row r="5027" spans="40:40" hidden="1" x14ac:dyDescent="0.25">
      <c r="AN5027" s="63" t="s">
        <v>8258</v>
      </c>
    </row>
    <row r="5028" spans="40:40" hidden="1" x14ac:dyDescent="0.25">
      <c r="AN5028" s="63" t="s">
        <v>8259</v>
      </c>
    </row>
    <row r="5029" spans="40:40" hidden="1" x14ac:dyDescent="0.25">
      <c r="AN5029" s="63" t="s">
        <v>8260</v>
      </c>
    </row>
    <row r="5030" spans="40:40" hidden="1" x14ac:dyDescent="0.25">
      <c r="AN5030" s="63" t="s">
        <v>8261</v>
      </c>
    </row>
    <row r="5031" spans="40:40" hidden="1" x14ac:dyDescent="0.25">
      <c r="AN5031" s="63" t="s">
        <v>8262</v>
      </c>
    </row>
    <row r="5032" spans="40:40" hidden="1" x14ac:dyDescent="0.25">
      <c r="AN5032" s="63" t="s">
        <v>8263</v>
      </c>
    </row>
    <row r="5033" spans="40:40" hidden="1" x14ac:dyDescent="0.25">
      <c r="AN5033" s="63" t="s">
        <v>8264</v>
      </c>
    </row>
    <row r="5034" spans="40:40" hidden="1" x14ac:dyDescent="0.25">
      <c r="AN5034" s="63" t="s">
        <v>8265</v>
      </c>
    </row>
    <row r="5035" spans="40:40" hidden="1" x14ac:dyDescent="0.25">
      <c r="AN5035" s="63" t="s">
        <v>8266</v>
      </c>
    </row>
    <row r="5036" spans="40:40" hidden="1" x14ac:dyDescent="0.25">
      <c r="AN5036" s="63" t="s">
        <v>8267</v>
      </c>
    </row>
    <row r="5037" spans="40:40" hidden="1" x14ac:dyDescent="0.25">
      <c r="AN5037" s="63" t="s">
        <v>8268</v>
      </c>
    </row>
    <row r="5038" spans="40:40" hidden="1" x14ac:dyDescent="0.25">
      <c r="AN5038" s="63" t="s">
        <v>8269</v>
      </c>
    </row>
    <row r="5039" spans="40:40" hidden="1" x14ac:dyDescent="0.25">
      <c r="AN5039" s="63" t="s">
        <v>8270</v>
      </c>
    </row>
    <row r="5040" spans="40:40" hidden="1" x14ac:dyDescent="0.25">
      <c r="AN5040" s="63" t="s">
        <v>8271</v>
      </c>
    </row>
    <row r="5041" spans="40:40" hidden="1" x14ac:dyDescent="0.25">
      <c r="AN5041" s="63" t="s">
        <v>8272</v>
      </c>
    </row>
    <row r="5042" spans="40:40" hidden="1" x14ac:dyDescent="0.25">
      <c r="AN5042" s="63" t="s">
        <v>8273</v>
      </c>
    </row>
    <row r="5043" spans="40:40" hidden="1" x14ac:dyDescent="0.25">
      <c r="AN5043" s="63" t="s">
        <v>8274</v>
      </c>
    </row>
    <row r="5044" spans="40:40" hidden="1" x14ac:dyDescent="0.25">
      <c r="AN5044" s="63" t="s">
        <v>8275</v>
      </c>
    </row>
    <row r="5045" spans="40:40" hidden="1" x14ac:dyDescent="0.25">
      <c r="AN5045" s="63" t="s">
        <v>8276</v>
      </c>
    </row>
    <row r="5046" spans="40:40" hidden="1" x14ac:dyDescent="0.25">
      <c r="AN5046" s="63" t="s">
        <v>8277</v>
      </c>
    </row>
    <row r="5047" spans="40:40" hidden="1" x14ac:dyDescent="0.25">
      <c r="AN5047" s="63" t="s">
        <v>8278</v>
      </c>
    </row>
    <row r="5048" spans="40:40" hidden="1" x14ac:dyDescent="0.25">
      <c r="AN5048" s="63" t="s">
        <v>8279</v>
      </c>
    </row>
    <row r="5049" spans="40:40" hidden="1" x14ac:dyDescent="0.25">
      <c r="AN5049" s="63" t="s">
        <v>8280</v>
      </c>
    </row>
    <row r="5050" spans="40:40" hidden="1" x14ac:dyDescent="0.25">
      <c r="AN5050" s="63" t="s">
        <v>8281</v>
      </c>
    </row>
    <row r="5051" spans="40:40" hidden="1" x14ac:dyDescent="0.25">
      <c r="AN5051" s="63" t="s">
        <v>8282</v>
      </c>
    </row>
    <row r="5052" spans="40:40" hidden="1" x14ac:dyDescent="0.25">
      <c r="AN5052" s="63" t="s">
        <v>8283</v>
      </c>
    </row>
    <row r="5053" spans="40:40" hidden="1" x14ac:dyDescent="0.25">
      <c r="AN5053" s="63" t="s">
        <v>8284</v>
      </c>
    </row>
    <row r="5054" spans="40:40" hidden="1" x14ac:dyDescent="0.25">
      <c r="AN5054" s="63" t="s">
        <v>8285</v>
      </c>
    </row>
    <row r="5055" spans="40:40" hidden="1" x14ac:dyDescent="0.25">
      <c r="AN5055" s="63" t="s">
        <v>8286</v>
      </c>
    </row>
    <row r="5056" spans="40:40" hidden="1" x14ac:dyDescent="0.25">
      <c r="AN5056" s="63" t="s">
        <v>8287</v>
      </c>
    </row>
    <row r="5057" spans="40:40" hidden="1" x14ac:dyDescent="0.25">
      <c r="AN5057" s="63" t="s">
        <v>8288</v>
      </c>
    </row>
    <row r="5058" spans="40:40" hidden="1" x14ac:dyDescent="0.25">
      <c r="AN5058" s="63" t="s">
        <v>8289</v>
      </c>
    </row>
    <row r="5059" spans="40:40" hidden="1" x14ac:dyDescent="0.25">
      <c r="AN5059" s="63" t="s">
        <v>8290</v>
      </c>
    </row>
    <row r="5060" spans="40:40" hidden="1" x14ac:dyDescent="0.25">
      <c r="AN5060" s="63" t="s">
        <v>8291</v>
      </c>
    </row>
    <row r="5061" spans="40:40" hidden="1" x14ac:dyDescent="0.25">
      <c r="AN5061" s="63" t="s">
        <v>8292</v>
      </c>
    </row>
    <row r="5062" spans="40:40" hidden="1" x14ac:dyDescent="0.25">
      <c r="AN5062" s="63" t="s">
        <v>8293</v>
      </c>
    </row>
    <row r="5063" spans="40:40" hidden="1" x14ac:dyDescent="0.25">
      <c r="AN5063" s="63" t="s">
        <v>8294</v>
      </c>
    </row>
    <row r="5064" spans="40:40" hidden="1" x14ac:dyDescent="0.25">
      <c r="AN5064" s="63" t="s">
        <v>8295</v>
      </c>
    </row>
    <row r="5065" spans="40:40" hidden="1" x14ac:dyDescent="0.25">
      <c r="AN5065" s="63" t="s">
        <v>8296</v>
      </c>
    </row>
    <row r="5066" spans="40:40" hidden="1" x14ac:dyDescent="0.25">
      <c r="AN5066" s="63" t="s">
        <v>8297</v>
      </c>
    </row>
    <row r="5067" spans="40:40" hidden="1" x14ac:dyDescent="0.25">
      <c r="AN5067" s="63" t="s">
        <v>8298</v>
      </c>
    </row>
    <row r="5068" spans="40:40" hidden="1" x14ac:dyDescent="0.25">
      <c r="AN5068" s="63" t="s">
        <v>8299</v>
      </c>
    </row>
    <row r="5069" spans="40:40" hidden="1" x14ac:dyDescent="0.25">
      <c r="AN5069" s="63" t="s">
        <v>8300</v>
      </c>
    </row>
    <row r="5070" spans="40:40" hidden="1" x14ac:dyDescent="0.25">
      <c r="AN5070" s="63" t="s">
        <v>8301</v>
      </c>
    </row>
    <row r="5071" spans="40:40" hidden="1" x14ac:dyDescent="0.25">
      <c r="AN5071" s="63" t="s">
        <v>8302</v>
      </c>
    </row>
    <row r="5072" spans="40:40" hidden="1" x14ac:dyDescent="0.25">
      <c r="AN5072" s="63" t="s">
        <v>8303</v>
      </c>
    </row>
    <row r="5073" spans="40:40" hidden="1" x14ac:dyDescent="0.25">
      <c r="AN5073" s="63" t="s">
        <v>8304</v>
      </c>
    </row>
    <row r="5074" spans="40:40" hidden="1" x14ac:dyDescent="0.25">
      <c r="AN5074" s="63" t="s">
        <v>8305</v>
      </c>
    </row>
    <row r="5075" spans="40:40" hidden="1" x14ac:dyDescent="0.25">
      <c r="AN5075" s="63" t="s">
        <v>8306</v>
      </c>
    </row>
    <row r="5076" spans="40:40" hidden="1" x14ac:dyDescent="0.25">
      <c r="AN5076" s="63" t="s">
        <v>8307</v>
      </c>
    </row>
    <row r="5077" spans="40:40" hidden="1" x14ac:dyDescent="0.25">
      <c r="AN5077" s="63" t="s">
        <v>8308</v>
      </c>
    </row>
    <row r="5078" spans="40:40" hidden="1" x14ac:dyDescent="0.25">
      <c r="AN5078" s="63" t="s">
        <v>8309</v>
      </c>
    </row>
    <row r="5079" spans="40:40" hidden="1" x14ac:dyDescent="0.25">
      <c r="AN5079" s="63" t="s">
        <v>8310</v>
      </c>
    </row>
    <row r="5080" spans="40:40" hidden="1" x14ac:dyDescent="0.25">
      <c r="AN5080" s="63" t="s">
        <v>8311</v>
      </c>
    </row>
    <row r="5081" spans="40:40" hidden="1" x14ac:dyDescent="0.25">
      <c r="AN5081" s="63" t="s">
        <v>8312</v>
      </c>
    </row>
    <row r="5082" spans="40:40" hidden="1" x14ac:dyDescent="0.25">
      <c r="AN5082" s="63" t="s">
        <v>8313</v>
      </c>
    </row>
    <row r="5083" spans="40:40" hidden="1" x14ac:dyDescent="0.25">
      <c r="AN5083" s="63" t="s">
        <v>8314</v>
      </c>
    </row>
    <row r="5084" spans="40:40" hidden="1" x14ac:dyDescent="0.25">
      <c r="AN5084" s="63" t="s">
        <v>8315</v>
      </c>
    </row>
    <row r="5085" spans="40:40" hidden="1" x14ac:dyDescent="0.25">
      <c r="AN5085" s="63" t="s">
        <v>8316</v>
      </c>
    </row>
    <row r="5086" spans="40:40" hidden="1" x14ac:dyDescent="0.25">
      <c r="AN5086" s="63" t="s">
        <v>8317</v>
      </c>
    </row>
    <row r="5087" spans="40:40" hidden="1" x14ac:dyDescent="0.25">
      <c r="AN5087" s="63" t="s">
        <v>8318</v>
      </c>
    </row>
    <row r="5088" spans="40:40" hidden="1" x14ac:dyDescent="0.25">
      <c r="AN5088" s="63" t="s">
        <v>8319</v>
      </c>
    </row>
    <row r="5089" spans="40:40" hidden="1" x14ac:dyDescent="0.25">
      <c r="AN5089" s="63" t="s">
        <v>8320</v>
      </c>
    </row>
    <row r="5090" spans="40:40" hidden="1" x14ac:dyDescent="0.25">
      <c r="AN5090" s="63" t="s">
        <v>8321</v>
      </c>
    </row>
    <row r="5091" spans="40:40" hidden="1" x14ac:dyDescent="0.25">
      <c r="AN5091" s="63" t="s">
        <v>8322</v>
      </c>
    </row>
    <row r="5092" spans="40:40" hidden="1" x14ac:dyDescent="0.25">
      <c r="AN5092" s="63" t="s">
        <v>8323</v>
      </c>
    </row>
    <row r="5093" spans="40:40" hidden="1" x14ac:dyDescent="0.25">
      <c r="AN5093" s="63" t="s">
        <v>8324</v>
      </c>
    </row>
    <row r="5094" spans="40:40" hidden="1" x14ac:dyDescent="0.25">
      <c r="AN5094" s="63" t="s">
        <v>8325</v>
      </c>
    </row>
    <row r="5095" spans="40:40" hidden="1" x14ac:dyDescent="0.25">
      <c r="AN5095" s="63" t="s">
        <v>8326</v>
      </c>
    </row>
    <row r="5096" spans="40:40" hidden="1" x14ac:dyDescent="0.25">
      <c r="AN5096" s="63" t="s">
        <v>8327</v>
      </c>
    </row>
    <row r="5097" spans="40:40" hidden="1" x14ac:dyDescent="0.25">
      <c r="AN5097" s="63" t="s">
        <v>8328</v>
      </c>
    </row>
    <row r="5098" spans="40:40" hidden="1" x14ac:dyDescent="0.25">
      <c r="AN5098" s="63" t="s">
        <v>8329</v>
      </c>
    </row>
    <row r="5099" spans="40:40" hidden="1" x14ac:dyDescent="0.25">
      <c r="AN5099" s="63" t="s">
        <v>8330</v>
      </c>
    </row>
    <row r="5100" spans="40:40" hidden="1" x14ac:dyDescent="0.25">
      <c r="AN5100" s="63" t="s">
        <v>8331</v>
      </c>
    </row>
    <row r="5101" spans="40:40" hidden="1" x14ac:dyDescent="0.25">
      <c r="AN5101" s="63" t="s">
        <v>8332</v>
      </c>
    </row>
    <row r="5102" spans="40:40" hidden="1" x14ac:dyDescent="0.25">
      <c r="AN5102" s="63" t="s">
        <v>8333</v>
      </c>
    </row>
    <row r="5103" spans="40:40" hidden="1" x14ac:dyDescent="0.25">
      <c r="AN5103" s="63" t="s">
        <v>8334</v>
      </c>
    </row>
    <row r="5104" spans="40:40" hidden="1" x14ac:dyDescent="0.25">
      <c r="AN5104" s="63" t="s">
        <v>8335</v>
      </c>
    </row>
    <row r="5105" spans="40:40" hidden="1" x14ac:dyDescent="0.25">
      <c r="AN5105" s="63" t="s">
        <v>8336</v>
      </c>
    </row>
    <row r="5106" spans="40:40" hidden="1" x14ac:dyDescent="0.25">
      <c r="AN5106" s="63" t="s">
        <v>8337</v>
      </c>
    </row>
    <row r="5107" spans="40:40" hidden="1" x14ac:dyDescent="0.25">
      <c r="AN5107" s="63" t="s">
        <v>8338</v>
      </c>
    </row>
    <row r="5108" spans="40:40" hidden="1" x14ac:dyDescent="0.25">
      <c r="AN5108" s="63" t="s">
        <v>8339</v>
      </c>
    </row>
    <row r="5109" spans="40:40" hidden="1" x14ac:dyDescent="0.25">
      <c r="AN5109" s="63" t="s">
        <v>8340</v>
      </c>
    </row>
    <row r="5110" spans="40:40" hidden="1" x14ac:dyDescent="0.25">
      <c r="AN5110" s="63" t="s">
        <v>8341</v>
      </c>
    </row>
    <row r="5111" spans="40:40" hidden="1" x14ac:dyDescent="0.25">
      <c r="AN5111" s="63" t="s">
        <v>8342</v>
      </c>
    </row>
    <row r="5112" spans="40:40" hidden="1" x14ac:dyDescent="0.25">
      <c r="AN5112" s="63" t="s">
        <v>8343</v>
      </c>
    </row>
    <row r="5113" spans="40:40" hidden="1" x14ac:dyDescent="0.25">
      <c r="AN5113" s="63" t="s">
        <v>8344</v>
      </c>
    </row>
    <row r="5114" spans="40:40" hidden="1" x14ac:dyDescent="0.25">
      <c r="AN5114" s="63" t="s">
        <v>8345</v>
      </c>
    </row>
    <row r="5115" spans="40:40" hidden="1" x14ac:dyDescent="0.25">
      <c r="AN5115" s="63" t="s">
        <v>8346</v>
      </c>
    </row>
    <row r="5116" spans="40:40" hidden="1" x14ac:dyDescent="0.25">
      <c r="AN5116" s="63" t="s">
        <v>8347</v>
      </c>
    </row>
    <row r="5117" spans="40:40" hidden="1" x14ac:dyDescent="0.25">
      <c r="AN5117" s="63" t="s">
        <v>8348</v>
      </c>
    </row>
    <row r="5118" spans="40:40" hidden="1" x14ac:dyDescent="0.25">
      <c r="AN5118" s="63" t="s">
        <v>8349</v>
      </c>
    </row>
    <row r="5119" spans="40:40" hidden="1" x14ac:dyDescent="0.25">
      <c r="AN5119" s="63" t="s">
        <v>8350</v>
      </c>
    </row>
    <row r="5120" spans="40:40" hidden="1" x14ac:dyDescent="0.25">
      <c r="AN5120" s="63" t="s">
        <v>8351</v>
      </c>
    </row>
    <row r="5121" spans="40:40" hidden="1" x14ac:dyDescent="0.25">
      <c r="AN5121" s="63" t="s">
        <v>8352</v>
      </c>
    </row>
    <row r="5122" spans="40:40" hidden="1" x14ac:dyDescent="0.25">
      <c r="AN5122" s="63" t="s">
        <v>8353</v>
      </c>
    </row>
    <row r="5123" spans="40:40" hidden="1" x14ac:dyDescent="0.25">
      <c r="AN5123" s="63" t="s">
        <v>8354</v>
      </c>
    </row>
    <row r="5124" spans="40:40" hidden="1" x14ac:dyDescent="0.25">
      <c r="AN5124" s="63" t="s">
        <v>8355</v>
      </c>
    </row>
    <row r="5125" spans="40:40" hidden="1" x14ac:dyDescent="0.25">
      <c r="AN5125" s="63" t="s">
        <v>8356</v>
      </c>
    </row>
    <row r="5126" spans="40:40" hidden="1" x14ac:dyDescent="0.25">
      <c r="AN5126" s="63" t="s">
        <v>8357</v>
      </c>
    </row>
    <row r="5127" spans="40:40" hidden="1" x14ac:dyDescent="0.25">
      <c r="AN5127" s="63" t="s">
        <v>8358</v>
      </c>
    </row>
    <row r="5128" spans="40:40" hidden="1" x14ac:dyDescent="0.25">
      <c r="AN5128" s="63" t="s">
        <v>8359</v>
      </c>
    </row>
    <row r="5129" spans="40:40" hidden="1" x14ac:dyDescent="0.25">
      <c r="AN5129" s="63" t="s">
        <v>8360</v>
      </c>
    </row>
    <row r="5130" spans="40:40" hidden="1" x14ac:dyDescent="0.25">
      <c r="AN5130" s="63" t="s">
        <v>8361</v>
      </c>
    </row>
    <row r="5131" spans="40:40" hidden="1" x14ac:dyDescent="0.25">
      <c r="AN5131" s="63" t="s">
        <v>8362</v>
      </c>
    </row>
    <row r="5132" spans="40:40" hidden="1" x14ac:dyDescent="0.25">
      <c r="AN5132" s="63" t="s">
        <v>8363</v>
      </c>
    </row>
    <row r="5133" spans="40:40" hidden="1" x14ac:dyDescent="0.25">
      <c r="AN5133" s="63" t="s">
        <v>8364</v>
      </c>
    </row>
    <row r="5134" spans="40:40" hidden="1" x14ac:dyDescent="0.25">
      <c r="AN5134" s="63" t="s">
        <v>8365</v>
      </c>
    </row>
    <row r="5135" spans="40:40" hidden="1" x14ac:dyDescent="0.25">
      <c r="AN5135" s="63" t="s">
        <v>8366</v>
      </c>
    </row>
    <row r="5136" spans="40:40" hidden="1" x14ac:dyDescent="0.25">
      <c r="AN5136" s="63" t="s">
        <v>8367</v>
      </c>
    </row>
    <row r="5137" spans="40:40" hidden="1" x14ac:dyDescent="0.25">
      <c r="AN5137" s="63" t="s">
        <v>8368</v>
      </c>
    </row>
    <row r="5138" spans="40:40" hidden="1" x14ac:dyDescent="0.25">
      <c r="AN5138" s="63" t="s">
        <v>8369</v>
      </c>
    </row>
    <row r="5139" spans="40:40" hidden="1" x14ac:dyDescent="0.25">
      <c r="AN5139" s="63" t="s">
        <v>8370</v>
      </c>
    </row>
    <row r="5140" spans="40:40" hidden="1" x14ac:dyDescent="0.25">
      <c r="AN5140" s="63" t="s">
        <v>8371</v>
      </c>
    </row>
    <row r="5141" spans="40:40" hidden="1" x14ac:dyDescent="0.25">
      <c r="AN5141" s="63" t="s">
        <v>8372</v>
      </c>
    </row>
    <row r="5142" spans="40:40" hidden="1" x14ac:dyDescent="0.25">
      <c r="AN5142" s="63" t="s">
        <v>8373</v>
      </c>
    </row>
    <row r="5143" spans="40:40" hidden="1" x14ac:dyDescent="0.25">
      <c r="AN5143" s="63" t="s">
        <v>8374</v>
      </c>
    </row>
    <row r="5144" spans="40:40" hidden="1" x14ac:dyDescent="0.25">
      <c r="AN5144" s="63" t="s">
        <v>8375</v>
      </c>
    </row>
    <row r="5145" spans="40:40" hidden="1" x14ac:dyDescent="0.25">
      <c r="AN5145" s="63" t="s">
        <v>8376</v>
      </c>
    </row>
    <row r="5146" spans="40:40" hidden="1" x14ac:dyDescent="0.25">
      <c r="AN5146" s="63" t="s">
        <v>8377</v>
      </c>
    </row>
    <row r="5147" spans="40:40" hidden="1" x14ac:dyDescent="0.25">
      <c r="AN5147" s="63" t="s">
        <v>8378</v>
      </c>
    </row>
    <row r="5148" spans="40:40" hidden="1" x14ac:dyDescent="0.25">
      <c r="AN5148" s="63" t="s">
        <v>8379</v>
      </c>
    </row>
    <row r="5149" spans="40:40" hidden="1" x14ac:dyDescent="0.25">
      <c r="AN5149" s="63" t="s">
        <v>8380</v>
      </c>
    </row>
    <row r="5150" spans="40:40" hidden="1" x14ac:dyDescent="0.25">
      <c r="AN5150" s="63" t="s">
        <v>8381</v>
      </c>
    </row>
    <row r="5151" spans="40:40" hidden="1" x14ac:dyDescent="0.25">
      <c r="AN5151" s="63" t="s">
        <v>8382</v>
      </c>
    </row>
    <row r="5152" spans="40:40" hidden="1" x14ac:dyDescent="0.25">
      <c r="AN5152" s="63" t="s">
        <v>8383</v>
      </c>
    </row>
    <row r="5153" spans="40:40" hidden="1" x14ac:dyDescent="0.25">
      <c r="AN5153" s="63" t="s">
        <v>8384</v>
      </c>
    </row>
    <row r="5154" spans="40:40" hidden="1" x14ac:dyDescent="0.25">
      <c r="AN5154" s="63" t="s">
        <v>8385</v>
      </c>
    </row>
    <row r="5155" spans="40:40" hidden="1" x14ac:dyDescent="0.25">
      <c r="AN5155" s="63" t="s">
        <v>8386</v>
      </c>
    </row>
    <row r="5156" spans="40:40" hidden="1" x14ac:dyDescent="0.25">
      <c r="AN5156" s="63" t="s">
        <v>8387</v>
      </c>
    </row>
    <row r="5157" spans="40:40" hidden="1" x14ac:dyDescent="0.25">
      <c r="AN5157" s="63" t="s">
        <v>8388</v>
      </c>
    </row>
    <row r="5158" spans="40:40" hidden="1" x14ac:dyDescent="0.25">
      <c r="AN5158" s="63" t="s">
        <v>8389</v>
      </c>
    </row>
    <row r="5159" spans="40:40" hidden="1" x14ac:dyDescent="0.25">
      <c r="AN5159" s="63" t="s">
        <v>8390</v>
      </c>
    </row>
    <row r="5160" spans="40:40" hidden="1" x14ac:dyDescent="0.25">
      <c r="AN5160" s="63" t="s">
        <v>8391</v>
      </c>
    </row>
    <row r="5161" spans="40:40" hidden="1" x14ac:dyDescent="0.25">
      <c r="AN5161" s="63" t="s">
        <v>8392</v>
      </c>
    </row>
    <row r="5162" spans="40:40" hidden="1" x14ac:dyDescent="0.25">
      <c r="AN5162" s="63" t="s">
        <v>8393</v>
      </c>
    </row>
    <row r="5163" spans="40:40" hidden="1" x14ac:dyDescent="0.25">
      <c r="AN5163" s="63" t="s">
        <v>8394</v>
      </c>
    </row>
    <row r="5164" spans="40:40" hidden="1" x14ac:dyDescent="0.25">
      <c r="AN5164" s="63" t="s">
        <v>8395</v>
      </c>
    </row>
    <row r="5165" spans="40:40" hidden="1" x14ac:dyDescent="0.25">
      <c r="AN5165" s="63" t="s">
        <v>8396</v>
      </c>
    </row>
    <row r="5166" spans="40:40" hidden="1" x14ac:dyDescent="0.25">
      <c r="AN5166" s="63" t="s">
        <v>8397</v>
      </c>
    </row>
    <row r="5167" spans="40:40" hidden="1" x14ac:dyDescent="0.25">
      <c r="AN5167" s="63" t="s">
        <v>8398</v>
      </c>
    </row>
    <row r="5168" spans="40:40" hidden="1" x14ac:dyDescent="0.25">
      <c r="AN5168" s="63" t="s">
        <v>8399</v>
      </c>
    </row>
    <row r="5169" spans="40:40" hidden="1" x14ac:dyDescent="0.25">
      <c r="AN5169" s="63" t="s">
        <v>8400</v>
      </c>
    </row>
    <row r="5170" spans="40:40" hidden="1" x14ac:dyDescent="0.25">
      <c r="AN5170" s="63" t="s">
        <v>8401</v>
      </c>
    </row>
    <row r="5171" spans="40:40" hidden="1" x14ac:dyDescent="0.25">
      <c r="AN5171" s="63" t="s">
        <v>8402</v>
      </c>
    </row>
    <row r="5172" spans="40:40" hidden="1" x14ac:dyDescent="0.25">
      <c r="AN5172" s="63" t="s">
        <v>8403</v>
      </c>
    </row>
    <row r="5173" spans="40:40" hidden="1" x14ac:dyDescent="0.25">
      <c r="AN5173" s="63" t="s">
        <v>8404</v>
      </c>
    </row>
    <row r="5174" spans="40:40" hidden="1" x14ac:dyDescent="0.25">
      <c r="AN5174" s="63" t="s">
        <v>8405</v>
      </c>
    </row>
    <row r="5175" spans="40:40" hidden="1" x14ac:dyDescent="0.25">
      <c r="AN5175" s="63" t="s">
        <v>8406</v>
      </c>
    </row>
    <row r="5176" spans="40:40" hidden="1" x14ac:dyDescent="0.25">
      <c r="AN5176" s="63" t="s">
        <v>8407</v>
      </c>
    </row>
    <row r="5177" spans="40:40" hidden="1" x14ac:dyDescent="0.25">
      <c r="AN5177" s="63" t="s">
        <v>8408</v>
      </c>
    </row>
    <row r="5178" spans="40:40" hidden="1" x14ac:dyDescent="0.25">
      <c r="AN5178" s="63" t="s">
        <v>8409</v>
      </c>
    </row>
    <row r="5179" spans="40:40" hidden="1" x14ac:dyDescent="0.25">
      <c r="AN5179" s="63" t="s">
        <v>8410</v>
      </c>
    </row>
    <row r="5180" spans="40:40" hidden="1" x14ac:dyDescent="0.25">
      <c r="AN5180" s="63" t="s">
        <v>8411</v>
      </c>
    </row>
    <row r="5181" spans="40:40" hidden="1" x14ac:dyDescent="0.25">
      <c r="AN5181" s="63" t="s">
        <v>8412</v>
      </c>
    </row>
    <row r="5182" spans="40:40" hidden="1" x14ac:dyDescent="0.25">
      <c r="AN5182" s="63" t="s">
        <v>8413</v>
      </c>
    </row>
    <row r="5183" spans="40:40" hidden="1" x14ac:dyDescent="0.25">
      <c r="AN5183" s="63" t="s">
        <v>8414</v>
      </c>
    </row>
    <row r="5184" spans="40:40" hidden="1" x14ac:dyDescent="0.25">
      <c r="AN5184" s="63" t="s">
        <v>8415</v>
      </c>
    </row>
    <row r="5185" spans="40:40" hidden="1" x14ac:dyDescent="0.25">
      <c r="AN5185" s="63" t="s">
        <v>8416</v>
      </c>
    </row>
    <row r="5186" spans="40:40" hidden="1" x14ac:dyDescent="0.25">
      <c r="AN5186" s="63" t="s">
        <v>8417</v>
      </c>
    </row>
    <row r="5187" spans="40:40" hidden="1" x14ac:dyDescent="0.25">
      <c r="AN5187" s="63" t="s">
        <v>8418</v>
      </c>
    </row>
    <row r="5188" spans="40:40" hidden="1" x14ac:dyDescent="0.25">
      <c r="AN5188" s="63" t="s">
        <v>8419</v>
      </c>
    </row>
    <row r="5189" spans="40:40" hidden="1" x14ac:dyDescent="0.25">
      <c r="AN5189" s="63" t="s">
        <v>8420</v>
      </c>
    </row>
    <row r="5190" spans="40:40" hidden="1" x14ac:dyDescent="0.25">
      <c r="AN5190" s="63" t="s">
        <v>8421</v>
      </c>
    </row>
    <row r="5191" spans="40:40" hidden="1" x14ac:dyDescent="0.25">
      <c r="AN5191" s="63" t="s">
        <v>8422</v>
      </c>
    </row>
    <row r="5192" spans="40:40" hidden="1" x14ac:dyDescent="0.25">
      <c r="AN5192" s="63" t="s">
        <v>8423</v>
      </c>
    </row>
    <row r="5193" spans="40:40" hidden="1" x14ac:dyDescent="0.25">
      <c r="AN5193" s="63" t="s">
        <v>8424</v>
      </c>
    </row>
    <row r="5194" spans="40:40" hidden="1" x14ac:dyDescent="0.25">
      <c r="AN5194" s="63" t="s">
        <v>8425</v>
      </c>
    </row>
    <row r="5195" spans="40:40" hidden="1" x14ac:dyDescent="0.25">
      <c r="AN5195" s="63" t="s">
        <v>8426</v>
      </c>
    </row>
    <row r="5196" spans="40:40" hidden="1" x14ac:dyDescent="0.25">
      <c r="AN5196" s="63" t="s">
        <v>8427</v>
      </c>
    </row>
    <row r="5197" spans="40:40" hidden="1" x14ac:dyDescent="0.25">
      <c r="AN5197" s="63" t="s">
        <v>8428</v>
      </c>
    </row>
    <row r="5198" spans="40:40" hidden="1" x14ac:dyDescent="0.25">
      <c r="AN5198" s="63" t="s">
        <v>8429</v>
      </c>
    </row>
    <row r="5199" spans="40:40" hidden="1" x14ac:dyDescent="0.25">
      <c r="AN5199" s="63" t="s">
        <v>8430</v>
      </c>
    </row>
    <row r="5200" spans="40:40" hidden="1" x14ac:dyDescent="0.25">
      <c r="AN5200" s="63" t="s">
        <v>8431</v>
      </c>
    </row>
    <row r="5201" spans="40:40" hidden="1" x14ac:dyDescent="0.25">
      <c r="AN5201" s="63" t="s">
        <v>8432</v>
      </c>
    </row>
    <row r="5202" spans="40:40" hidden="1" x14ac:dyDescent="0.25">
      <c r="AN5202" s="63" t="s">
        <v>8433</v>
      </c>
    </row>
    <row r="5203" spans="40:40" hidden="1" x14ac:dyDescent="0.25">
      <c r="AN5203" s="63" t="s">
        <v>8434</v>
      </c>
    </row>
    <row r="5204" spans="40:40" hidden="1" x14ac:dyDescent="0.25">
      <c r="AN5204" s="63" t="s">
        <v>8435</v>
      </c>
    </row>
    <row r="5205" spans="40:40" hidden="1" x14ac:dyDescent="0.25">
      <c r="AN5205" s="63" t="s">
        <v>8436</v>
      </c>
    </row>
    <row r="5206" spans="40:40" hidden="1" x14ac:dyDescent="0.25">
      <c r="AN5206" s="63" t="s">
        <v>8437</v>
      </c>
    </row>
    <row r="5207" spans="40:40" hidden="1" x14ac:dyDescent="0.25">
      <c r="AN5207" s="63" t="s">
        <v>8438</v>
      </c>
    </row>
    <row r="5208" spans="40:40" hidden="1" x14ac:dyDescent="0.25">
      <c r="AN5208" s="63" t="s">
        <v>8439</v>
      </c>
    </row>
    <row r="5209" spans="40:40" hidden="1" x14ac:dyDescent="0.25">
      <c r="AN5209" s="63" t="s">
        <v>8440</v>
      </c>
    </row>
    <row r="5210" spans="40:40" hidden="1" x14ac:dyDescent="0.25">
      <c r="AN5210" s="63" t="s">
        <v>8441</v>
      </c>
    </row>
    <row r="5211" spans="40:40" hidden="1" x14ac:dyDescent="0.25">
      <c r="AN5211" s="63" t="s">
        <v>8442</v>
      </c>
    </row>
    <row r="5212" spans="40:40" hidden="1" x14ac:dyDescent="0.25">
      <c r="AN5212" s="63" t="s">
        <v>8443</v>
      </c>
    </row>
    <row r="5213" spans="40:40" hidden="1" x14ac:dyDescent="0.25">
      <c r="AN5213" s="63" t="s">
        <v>8444</v>
      </c>
    </row>
    <row r="5214" spans="40:40" hidden="1" x14ac:dyDescent="0.25">
      <c r="AN5214" s="63" t="s">
        <v>8445</v>
      </c>
    </row>
    <row r="5215" spans="40:40" hidden="1" x14ac:dyDescent="0.25">
      <c r="AN5215" s="63" t="s">
        <v>8446</v>
      </c>
    </row>
    <row r="5216" spans="40:40" hidden="1" x14ac:dyDescent="0.25">
      <c r="AN5216" s="63" t="s">
        <v>8447</v>
      </c>
    </row>
    <row r="5217" spans="40:40" hidden="1" x14ac:dyDescent="0.25">
      <c r="AN5217" s="63" t="s">
        <v>8448</v>
      </c>
    </row>
    <row r="5218" spans="40:40" hidden="1" x14ac:dyDescent="0.25">
      <c r="AN5218" s="63" t="s">
        <v>8449</v>
      </c>
    </row>
    <row r="5219" spans="40:40" hidden="1" x14ac:dyDescent="0.25">
      <c r="AN5219" s="63" t="s">
        <v>8450</v>
      </c>
    </row>
    <row r="5220" spans="40:40" hidden="1" x14ac:dyDescent="0.25">
      <c r="AN5220" s="63" t="s">
        <v>8451</v>
      </c>
    </row>
    <row r="5221" spans="40:40" hidden="1" x14ac:dyDescent="0.25">
      <c r="AN5221" s="63" t="s">
        <v>8452</v>
      </c>
    </row>
    <row r="5222" spans="40:40" hidden="1" x14ac:dyDescent="0.25">
      <c r="AN5222" s="63" t="s">
        <v>8453</v>
      </c>
    </row>
    <row r="5223" spans="40:40" hidden="1" x14ac:dyDescent="0.25">
      <c r="AN5223" s="63" t="s">
        <v>8454</v>
      </c>
    </row>
    <row r="5224" spans="40:40" hidden="1" x14ac:dyDescent="0.25">
      <c r="AN5224" s="63" t="s">
        <v>8455</v>
      </c>
    </row>
    <row r="5225" spans="40:40" hidden="1" x14ac:dyDescent="0.25">
      <c r="AN5225" s="63" t="s">
        <v>8456</v>
      </c>
    </row>
    <row r="5226" spans="40:40" hidden="1" x14ac:dyDescent="0.25">
      <c r="AN5226" s="63" t="s">
        <v>8457</v>
      </c>
    </row>
    <row r="5227" spans="40:40" hidden="1" x14ac:dyDescent="0.25">
      <c r="AN5227" s="63" t="s">
        <v>8458</v>
      </c>
    </row>
    <row r="5228" spans="40:40" hidden="1" x14ac:dyDescent="0.25">
      <c r="AN5228" s="63" t="s">
        <v>8459</v>
      </c>
    </row>
    <row r="5229" spans="40:40" hidden="1" x14ac:dyDescent="0.25">
      <c r="AN5229" s="63" t="s">
        <v>8460</v>
      </c>
    </row>
    <row r="5230" spans="40:40" hidden="1" x14ac:dyDescent="0.25">
      <c r="AN5230" s="63" t="s">
        <v>8461</v>
      </c>
    </row>
    <row r="5231" spans="40:40" hidden="1" x14ac:dyDescent="0.25">
      <c r="AN5231" s="63" t="s">
        <v>8462</v>
      </c>
    </row>
    <row r="5232" spans="40:40" hidden="1" x14ac:dyDescent="0.25">
      <c r="AN5232" s="63" t="s">
        <v>8463</v>
      </c>
    </row>
    <row r="5233" spans="40:40" hidden="1" x14ac:dyDescent="0.25">
      <c r="AN5233" s="63" t="s">
        <v>8464</v>
      </c>
    </row>
    <row r="5234" spans="40:40" hidden="1" x14ac:dyDescent="0.25">
      <c r="AN5234" s="63" t="s">
        <v>8465</v>
      </c>
    </row>
    <row r="5235" spans="40:40" hidden="1" x14ac:dyDescent="0.25">
      <c r="AN5235" s="63" t="s">
        <v>8466</v>
      </c>
    </row>
    <row r="5236" spans="40:40" hidden="1" x14ac:dyDescent="0.25">
      <c r="AN5236" s="63" t="s">
        <v>8467</v>
      </c>
    </row>
    <row r="5237" spans="40:40" hidden="1" x14ac:dyDescent="0.25">
      <c r="AN5237" s="63" t="s">
        <v>8468</v>
      </c>
    </row>
    <row r="5238" spans="40:40" hidden="1" x14ac:dyDescent="0.25">
      <c r="AN5238" s="63" t="s">
        <v>8469</v>
      </c>
    </row>
    <row r="5239" spans="40:40" hidden="1" x14ac:dyDescent="0.25">
      <c r="AN5239" s="63" t="s">
        <v>8470</v>
      </c>
    </row>
    <row r="5240" spans="40:40" hidden="1" x14ac:dyDescent="0.25">
      <c r="AN5240" s="63" t="s">
        <v>8471</v>
      </c>
    </row>
    <row r="5241" spans="40:40" hidden="1" x14ac:dyDescent="0.25">
      <c r="AN5241" s="63" t="s">
        <v>8472</v>
      </c>
    </row>
    <row r="5242" spans="40:40" hidden="1" x14ac:dyDescent="0.25">
      <c r="AN5242" s="63" t="s">
        <v>8473</v>
      </c>
    </row>
    <row r="5243" spans="40:40" hidden="1" x14ac:dyDescent="0.25">
      <c r="AN5243" s="63" t="s">
        <v>8474</v>
      </c>
    </row>
    <row r="5244" spans="40:40" hidden="1" x14ac:dyDescent="0.25">
      <c r="AN5244" s="63" t="s">
        <v>8475</v>
      </c>
    </row>
    <row r="5245" spans="40:40" hidden="1" x14ac:dyDescent="0.25">
      <c r="AN5245" s="63" t="s">
        <v>8476</v>
      </c>
    </row>
    <row r="5246" spans="40:40" hidden="1" x14ac:dyDescent="0.25">
      <c r="AN5246" s="63" t="s">
        <v>8477</v>
      </c>
    </row>
    <row r="5247" spans="40:40" hidden="1" x14ac:dyDescent="0.25">
      <c r="AN5247" s="63" t="s">
        <v>8478</v>
      </c>
    </row>
    <row r="5248" spans="40:40" hidden="1" x14ac:dyDescent="0.25">
      <c r="AN5248" s="63" t="s">
        <v>8479</v>
      </c>
    </row>
    <row r="5249" spans="40:40" hidden="1" x14ac:dyDescent="0.25">
      <c r="AN5249" s="63" t="s">
        <v>8480</v>
      </c>
    </row>
    <row r="5250" spans="40:40" hidden="1" x14ac:dyDescent="0.25">
      <c r="AN5250" s="63" t="s">
        <v>8481</v>
      </c>
    </row>
    <row r="5251" spans="40:40" hidden="1" x14ac:dyDescent="0.25">
      <c r="AN5251" s="63" t="s">
        <v>8482</v>
      </c>
    </row>
    <row r="5252" spans="40:40" hidden="1" x14ac:dyDescent="0.25">
      <c r="AN5252" s="63" t="s">
        <v>8483</v>
      </c>
    </row>
    <row r="5253" spans="40:40" hidden="1" x14ac:dyDescent="0.25">
      <c r="AN5253" s="63" t="s">
        <v>8484</v>
      </c>
    </row>
    <row r="5254" spans="40:40" hidden="1" x14ac:dyDescent="0.25">
      <c r="AN5254" s="63" t="s">
        <v>8485</v>
      </c>
    </row>
    <row r="5255" spans="40:40" hidden="1" x14ac:dyDescent="0.25">
      <c r="AN5255" s="63" t="s">
        <v>8486</v>
      </c>
    </row>
    <row r="5256" spans="40:40" hidden="1" x14ac:dyDescent="0.25">
      <c r="AN5256" s="63" t="s">
        <v>8487</v>
      </c>
    </row>
    <row r="5257" spans="40:40" hidden="1" x14ac:dyDescent="0.25">
      <c r="AN5257" s="63" t="s">
        <v>8488</v>
      </c>
    </row>
    <row r="5258" spans="40:40" hidden="1" x14ac:dyDescent="0.25">
      <c r="AN5258" s="63" t="s">
        <v>8489</v>
      </c>
    </row>
    <row r="5259" spans="40:40" hidden="1" x14ac:dyDescent="0.25">
      <c r="AN5259" s="63" t="s">
        <v>8490</v>
      </c>
    </row>
    <row r="5260" spans="40:40" hidden="1" x14ac:dyDescent="0.25">
      <c r="AN5260" s="63" t="s">
        <v>8491</v>
      </c>
    </row>
    <row r="5261" spans="40:40" hidden="1" x14ac:dyDescent="0.25">
      <c r="AN5261" s="63" t="s">
        <v>8492</v>
      </c>
    </row>
    <row r="5262" spans="40:40" hidden="1" x14ac:dyDescent="0.25">
      <c r="AN5262" s="63" t="s">
        <v>8493</v>
      </c>
    </row>
    <row r="5263" spans="40:40" hidden="1" x14ac:dyDescent="0.25">
      <c r="AN5263" s="63" t="s">
        <v>8494</v>
      </c>
    </row>
    <row r="5264" spans="40:40" hidden="1" x14ac:dyDescent="0.25">
      <c r="AN5264" s="63" t="s">
        <v>8495</v>
      </c>
    </row>
    <row r="5265" spans="40:40" hidden="1" x14ac:dyDescent="0.25">
      <c r="AN5265" s="63" t="s">
        <v>8496</v>
      </c>
    </row>
    <row r="5266" spans="40:40" hidden="1" x14ac:dyDescent="0.25">
      <c r="AN5266" s="63" t="s">
        <v>8497</v>
      </c>
    </row>
    <row r="5267" spans="40:40" hidden="1" x14ac:dyDescent="0.25">
      <c r="AN5267" s="63" t="s">
        <v>8498</v>
      </c>
    </row>
    <row r="5268" spans="40:40" hidden="1" x14ac:dyDescent="0.25">
      <c r="AN5268" s="63" t="s">
        <v>8499</v>
      </c>
    </row>
    <row r="5269" spans="40:40" hidden="1" x14ac:dyDescent="0.25">
      <c r="AN5269" s="63" t="s">
        <v>8500</v>
      </c>
    </row>
    <row r="5270" spans="40:40" hidden="1" x14ac:dyDescent="0.25">
      <c r="AN5270" s="63" t="s">
        <v>8501</v>
      </c>
    </row>
    <row r="5271" spans="40:40" hidden="1" x14ac:dyDescent="0.25">
      <c r="AN5271" s="63" t="s">
        <v>8502</v>
      </c>
    </row>
    <row r="5272" spans="40:40" hidden="1" x14ac:dyDescent="0.25">
      <c r="AN5272" s="63" t="s">
        <v>8503</v>
      </c>
    </row>
    <row r="5273" spans="40:40" hidden="1" x14ac:dyDescent="0.25">
      <c r="AN5273" s="63" t="s">
        <v>8504</v>
      </c>
    </row>
    <row r="5274" spans="40:40" hidden="1" x14ac:dyDescent="0.25">
      <c r="AN5274" s="63" t="s">
        <v>8505</v>
      </c>
    </row>
    <row r="5275" spans="40:40" hidden="1" x14ac:dyDescent="0.25">
      <c r="AN5275" s="63" t="s">
        <v>8506</v>
      </c>
    </row>
    <row r="5276" spans="40:40" hidden="1" x14ac:dyDescent="0.25">
      <c r="AN5276" s="63" t="s">
        <v>8507</v>
      </c>
    </row>
    <row r="5277" spans="40:40" hidden="1" x14ac:dyDescent="0.25">
      <c r="AN5277" s="63" t="s">
        <v>8508</v>
      </c>
    </row>
    <row r="5278" spans="40:40" hidden="1" x14ac:dyDescent="0.25">
      <c r="AN5278" s="63" t="s">
        <v>8509</v>
      </c>
    </row>
    <row r="5279" spans="40:40" hidden="1" x14ac:dyDescent="0.25">
      <c r="AN5279" s="63" t="s">
        <v>8510</v>
      </c>
    </row>
    <row r="5280" spans="40:40" hidden="1" x14ac:dyDescent="0.25">
      <c r="AN5280" s="63" t="s">
        <v>8511</v>
      </c>
    </row>
    <row r="5281" spans="40:40" hidden="1" x14ac:dyDescent="0.25">
      <c r="AN5281" s="63" t="s">
        <v>8512</v>
      </c>
    </row>
    <row r="5282" spans="40:40" hidden="1" x14ac:dyDescent="0.25">
      <c r="AN5282" s="63" t="s">
        <v>8513</v>
      </c>
    </row>
    <row r="5283" spans="40:40" hidden="1" x14ac:dyDescent="0.25">
      <c r="AN5283" s="63" t="s">
        <v>8514</v>
      </c>
    </row>
    <row r="5284" spans="40:40" hidden="1" x14ac:dyDescent="0.25">
      <c r="AN5284" s="63" t="s">
        <v>8515</v>
      </c>
    </row>
    <row r="5285" spans="40:40" hidden="1" x14ac:dyDescent="0.25">
      <c r="AN5285" s="63" t="s">
        <v>8516</v>
      </c>
    </row>
    <row r="5286" spans="40:40" hidden="1" x14ac:dyDescent="0.25">
      <c r="AN5286" s="63" t="s">
        <v>8517</v>
      </c>
    </row>
    <row r="5287" spans="40:40" hidden="1" x14ac:dyDescent="0.25">
      <c r="AN5287" s="63" t="s">
        <v>8518</v>
      </c>
    </row>
    <row r="5288" spans="40:40" hidden="1" x14ac:dyDescent="0.25">
      <c r="AN5288" s="63" t="s">
        <v>8519</v>
      </c>
    </row>
    <row r="5289" spans="40:40" hidden="1" x14ac:dyDescent="0.25">
      <c r="AN5289" s="63" t="s">
        <v>8520</v>
      </c>
    </row>
    <row r="5290" spans="40:40" hidden="1" x14ac:dyDescent="0.25">
      <c r="AN5290" s="63" t="s">
        <v>8521</v>
      </c>
    </row>
    <row r="5291" spans="40:40" hidden="1" x14ac:dyDescent="0.25">
      <c r="AN5291" s="63" t="s">
        <v>8522</v>
      </c>
    </row>
    <row r="5292" spans="40:40" hidden="1" x14ac:dyDescent="0.25">
      <c r="AN5292" s="63" t="s">
        <v>8523</v>
      </c>
    </row>
    <row r="5293" spans="40:40" hidden="1" x14ac:dyDescent="0.25">
      <c r="AN5293" s="63" t="s">
        <v>8524</v>
      </c>
    </row>
    <row r="5294" spans="40:40" hidden="1" x14ac:dyDescent="0.25">
      <c r="AN5294" s="63" t="s">
        <v>8525</v>
      </c>
    </row>
    <row r="5295" spans="40:40" hidden="1" x14ac:dyDescent="0.25">
      <c r="AN5295" s="63" t="s">
        <v>8526</v>
      </c>
    </row>
    <row r="5296" spans="40:40" hidden="1" x14ac:dyDescent="0.25">
      <c r="AN5296" s="63" t="s">
        <v>8527</v>
      </c>
    </row>
    <row r="5297" spans="40:40" hidden="1" x14ac:dyDescent="0.25">
      <c r="AN5297" s="63" t="s">
        <v>8528</v>
      </c>
    </row>
    <row r="5298" spans="40:40" hidden="1" x14ac:dyDescent="0.25">
      <c r="AN5298" s="63" t="s">
        <v>8529</v>
      </c>
    </row>
    <row r="5299" spans="40:40" hidden="1" x14ac:dyDescent="0.25">
      <c r="AN5299" s="63" t="s">
        <v>8530</v>
      </c>
    </row>
    <row r="5300" spans="40:40" hidden="1" x14ac:dyDescent="0.25">
      <c r="AN5300" s="63" t="s">
        <v>8531</v>
      </c>
    </row>
    <row r="5301" spans="40:40" hidden="1" x14ac:dyDescent="0.25">
      <c r="AN5301" s="63" t="s">
        <v>8532</v>
      </c>
    </row>
    <row r="5302" spans="40:40" hidden="1" x14ac:dyDescent="0.25">
      <c r="AN5302" s="63" t="s">
        <v>8533</v>
      </c>
    </row>
    <row r="5303" spans="40:40" hidden="1" x14ac:dyDescent="0.25">
      <c r="AN5303" s="63" t="s">
        <v>8534</v>
      </c>
    </row>
    <row r="5304" spans="40:40" hidden="1" x14ac:dyDescent="0.25">
      <c r="AN5304" s="63" t="s">
        <v>8535</v>
      </c>
    </row>
    <row r="5305" spans="40:40" hidden="1" x14ac:dyDescent="0.25">
      <c r="AN5305" s="63" t="s">
        <v>8536</v>
      </c>
    </row>
    <row r="5306" spans="40:40" hidden="1" x14ac:dyDescent="0.25">
      <c r="AN5306" s="63" t="s">
        <v>8537</v>
      </c>
    </row>
    <row r="5307" spans="40:40" hidden="1" x14ac:dyDescent="0.25">
      <c r="AN5307" s="63" t="s">
        <v>8538</v>
      </c>
    </row>
    <row r="5308" spans="40:40" hidden="1" x14ac:dyDescent="0.25">
      <c r="AN5308" s="63" t="s">
        <v>8539</v>
      </c>
    </row>
    <row r="5309" spans="40:40" hidden="1" x14ac:dyDescent="0.25">
      <c r="AN5309" s="63" t="s">
        <v>8540</v>
      </c>
    </row>
    <row r="5310" spans="40:40" hidden="1" x14ac:dyDescent="0.25">
      <c r="AN5310" s="63" t="s">
        <v>8541</v>
      </c>
    </row>
    <row r="5311" spans="40:40" hidden="1" x14ac:dyDescent="0.25">
      <c r="AN5311" s="63" t="s">
        <v>8542</v>
      </c>
    </row>
    <row r="5312" spans="40:40" hidden="1" x14ac:dyDescent="0.25">
      <c r="AN5312" s="63" t="s">
        <v>8543</v>
      </c>
    </row>
    <row r="5313" spans="40:40" hidden="1" x14ac:dyDescent="0.25">
      <c r="AN5313" s="63" t="s">
        <v>8544</v>
      </c>
    </row>
    <row r="5314" spans="40:40" hidden="1" x14ac:dyDescent="0.25">
      <c r="AN5314" s="63" t="s">
        <v>8545</v>
      </c>
    </row>
    <row r="5315" spans="40:40" hidden="1" x14ac:dyDescent="0.25">
      <c r="AN5315" s="63" t="s">
        <v>8546</v>
      </c>
    </row>
    <row r="5316" spans="40:40" hidden="1" x14ac:dyDescent="0.25">
      <c r="AN5316" s="63" t="s">
        <v>8547</v>
      </c>
    </row>
    <row r="5317" spans="40:40" hidden="1" x14ac:dyDescent="0.25">
      <c r="AN5317" s="63" t="s">
        <v>8548</v>
      </c>
    </row>
    <row r="5318" spans="40:40" hidden="1" x14ac:dyDescent="0.25">
      <c r="AN5318" s="63" t="s">
        <v>8549</v>
      </c>
    </row>
    <row r="5319" spans="40:40" hidden="1" x14ac:dyDescent="0.25">
      <c r="AN5319" s="63" t="s">
        <v>8550</v>
      </c>
    </row>
    <row r="5320" spans="40:40" hidden="1" x14ac:dyDescent="0.25">
      <c r="AN5320" s="63" t="s">
        <v>8551</v>
      </c>
    </row>
    <row r="5321" spans="40:40" hidden="1" x14ac:dyDescent="0.25">
      <c r="AN5321" s="63" t="s">
        <v>8552</v>
      </c>
    </row>
    <row r="5322" spans="40:40" hidden="1" x14ac:dyDescent="0.25">
      <c r="AN5322" s="63" t="s">
        <v>8553</v>
      </c>
    </row>
    <row r="5323" spans="40:40" hidden="1" x14ac:dyDescent="0.25">
      <c r="AN5323" s="63" t="s">
        <v>8554</v>
      </c>
    </row>
    <row r="5324" spans="40:40" hidden="1" x14ac:dyDescent="0.25">
      <c r="AN5324" s="63" t="s">
        <v>8555</v>
      </c>
    </row>
    <row r="5325" spans="40:40" hidden="1" x14ac:dyDescent="0.25">
      <c r="AN5325" s="63" t="s">
        <v>8556</v>
      </c>
    </row>
    <row r="5326" spans="40:40" hidden="1" x14ac:dyDescent="0.25">
      <c r="AN5326" s="63" t="s">
        <v>8557</v>
      </c>
    </row>
    <row r="5327" spans="40:40" hidden="1" x14ac:dyDescent="0.25">
      <c r="AN5327" s="63" t="s">
        <v>8558</v>
      </c>
    </row>
    <row r="5328" spans="40:40" hidden="1" x14ac:dyDescent="0.25">
      <c r="AN5328" s="63" t="s">
        <v>8559</v>
      </c>
    </row>
    <row r="5329" spans="40:40" hidden="1" x14ac:dyDescent="0.25">
      <c r="AN5329" s="63" t="s">
        <v>8560</v>
      </c>
    </row>
    <row r="5330" spans="40:40" hidden="1" x14ac:dyDescent="0.25">
      <c r="AN5330" s="63" t="s">
        <v>8561</v>
      </c>
    </row>
    <row r="5331" spans="40:40" hidden="1" x14ac:dyDescent="0.25">
      <c r="AN5331" s="63" t="s">
        <v>8562</v>
      </c>
    </row>
    <row r="5332" spans="40:40" hidden="1" x14ac:dyDescent="0.25">
      <c r="AN5332" s="63" t="s">
        <v>8563</v>
      </c>
    </row>
    <row r="5333" spans="40:40" hidden="1" x14ac:dyDescent="0.25">
      <c r="AN5333" s="63" t="s">
        <v>8564</v>
      </c>
    </row>
    <row r="5334" spans="40:40" hidden="1" x14ac:dyDescent="0.25">
      <c r="AN5334" s="63" t="s">
        <v>8565</v>
      </c>
    </row>
    <row r="5335" spans="40:40" hidden="1" x14ac:dyDescent="0.25">
      <c r="AN5335" s="63" t="s">
        <v>8566</v>
      </c>
    </row>
    <row r="5336" spans="40:40" hidden="1" x14ac:dyDescent="0.25">
      <c r="AN5336" s="63" t="s">
        <v>8567</v>
      </c>
    </row>
    <row r="5337" spans="40:40" hidden="1" x14ac:dyDescent="0.25">
      <c r="AN5337" s="63" t="s">
        <v>8568</v>
      </c>
    </row>
    <row r="5338" spans="40:40" hidden="1" x14ac:dyDescent="0.25">
      <c r="AN5338" s="63" t="s">
        <v>8569</v>
      </c>
    </row>
    <row r="5339" spans="40:40" hidden="1" x14ac:dyDescent="0.25">
      <c r="AN5339" s="63" t="s">
        <v>8570</v>
      </c>
    </row>
    <row r="5340" spans="40:40" hidden="1" x14ac:dyDescent="0.25">
      <c r="AN5340" s="63" t="s">
        <v>8571</v>
      </c>
    </row>
    <row r="5341" spans="40:40" hidden="1" x14ac:dyDescent="0.25">
      <c r="AN5341" s="63" t="s">
        <v>8572</v>
      </c>
    </row>
    <row r="5342" spans="40:40" hidden="1" x14ac:dyDescent="0.25">
      <c r="AN5342" s="63" t="s">
        <v>8573</v>
      </c>
    </row>
    <row r="5343" spans="40:40" hidden="1" x14ac:dyDescent="0.25">
      <c r="AN5343" s="63" t="s">
        <v>8574</v>
      </c>
    </row>
    <row r="5344" spans="40:40" hidden="1" x14ac:dyDescent="0.25">
      <c r="AN5344" s="63" t="s">
        <v>8575</v>
      </c>
    </row>
    <row r="5345" spans="40:40" hidden="1" x14ac:dyDescent="0.25">
      <c r="AN5345" s="63" t="s">
        <v>8576</v>
      </c>
    </row>
    <row r="5346" spans="40:40" hidden="1" x14ac:dyDescent="0.25">
      <c r="AN5346" s="63" t="s">
        <v>8577</v>
      </c>
    </row>
    <row r="5347" spans="40:40" hidden="1" x14ac:dyDescent="0.25">
      <c r="AN5347" s="63" t="s">
        <v>8578</v>
      </c>
    </row>
    <row r="5348" spans="40:40" hidden="1" x14ac:dyDescent="0.25">
      <c r="AN5348" s="63" t="s">
        <v>8579</v>
      </c>
    </row>
    <row r="5349" spans="40:40" hidden="1" x14ac:dyDescent="0.25">
      <c r="AN5349" s="63" t="s">
        <v>8580</v>
      </c>
    </row>
    <row r="5350" spans="40:40" hidden="1" x14ac:dyDescent="0.25">
      <c r="AN5350" s="63" t="s">
        <v>8581</v>
      </c>
    </row>
    <row r="5351" spans="40:40" hidden="1" x14ac:dyDescent="0.25">
      <c r="AN5351" s="63" t="s">
        <v>8582</v>
      </c>
    </row>
    <row r="5352" spans="40:40" hidden="1" x14ac:dyDescent="0.25">
      <c r="AN5352" s="63" t="s">
        <v>8583</v>
      </c>
    </row>
    <row r="5353" spans="40:40" hidden="1" x14ac:dyDescent="0.25">
      <c r="AN5353" s="63" t="s">
        <v>8584</v>
      </c>
    </row>
    <row r="5354" spans="40:40" hidden="1" x14ac:dyDescent="0.25">
      <c r="AN5354" s="63" t="s">
        <v>8585</v>
      </c>
    </row>
    <row r="5355" spans="40:40" hidden="1" x14ac:dyDescent="0.25">
      <c r="AN5355" s="63" t="s">
        <v>8586</v>
      </c>
    </row>
    <row r="5356" spans="40:40" hidden="1" x14ac:dyDescent="0.25">
      <c r="AN5356" s="63" t="s">
        <v>8587</v>
      </c>
    </row>
    <row r="5357" spans="40:40" hidden="1" x14ac:dyDescent="0.25">
      <c r="AN5357" s="63" t="s">
        <v>8588</v>
      </c>
    </row>
    <row r="5358" spans="40:40" hidden="1" x14ac:dyDescent="0.25">
      <c r="AN5358" s="63" t="s">
        <v>8589</v>
      </c>
    </row>
    <row r="5359" spans="40:40" hidden="1" x14ac:dyDescent="0.25">
      <c r="AN5359" s="63" t="s">
        <v>8590</v>
      </c>
    </row>
    <row r="5360" spans="40:40" hidden="1" x14ac:dyDescent="0.25">
      <c r="AN5360" s="63" t="s">
        <v>8591</v>
      </c>
    </row>
    <row r="5361" spans="40:40" hidden="1" x14ac:dyDescent="0.25">
      <c r="AN5361" s="63" t="s">
        <v>8592</v>
      </c>
    </row>
    <row r="5362" spans="40:40" hidden="1" x14ac:dyDescent="0.25">
      <c r="AN5362" s="63" t="s">
        <v>8593</v>
      </c>
    </row>
    <row r="5363" spans="40:40" hidden="1" x14ac:dyDescent="0.25">
      <c r="AN5363" s="63" t="s">
        <v>8594</v>
      </c>
    </row>
    <row r="5364" spans="40:40" hidden="1" x14ac:dyDescent="0.25">
      <c r="AN5364" s="63" t="s">
        <v>8595</v>
      </c>
    </row>
    <row r="5365" spans="40:40" hidden="1" x14ac:dyDescent="0.25">
      <c r="AN5365" s="63" t="s">
        <v>8596</v>
      </c>
    </row>
    <row r="5366" spans="40:40" hidden="1" x14ac:dyDescent="0.25">
      <c r="AN5366" s="63" t="s">
        <v>8597</v>
      </c>
    </row>
    <row r="5367" spans="40:40" hidden="1" x14ac:dyDescent="0.25">
      <c r="AN5367" s="63" t="s">
        <v>8598</v>
      </c>
    </row>
    <row r="5368" spans="40:40" hidden="1" x14ac:dyDescent="0.25">
      <c r="AN5368" s="63" t="s">
        <v>8599</v>
      </c>
    </row>
    <row r="5369" spans="40:40" hidden="1" x14ac:dyDescent="0.25">
      <c r="AN5369" s="63" t="s">
        <v>8600</v>
      </c>
    </row>
    <row r="5370" spans="40:40" hidden="1" x14ac:dyDescent="0.25">
      <c r="AN5370" s="63" t="s">
        <v>8601</v>
      </c>
    </row>
    <row r="5371" spans="40:40" hidden="1" x14ac:dyDescent="0.25">
      <c r="AN5371" s="63" t="s">
        <v>8602</v>
      </c>
    </row>
    <row r="5372" spans="40:40" hidden="1" x14ac:dyDescent="0.25">
      <c r="AN5372" s="63" t="s">
        <v>8603</v>
      </c>
    </row>
    <row r="5373" spans="40:40" hidden="1" x14ac:dyDescent="0.25">
      <c r="AN5373" s="63" t="s">
        <v>8604</v>
      </c>
    </row>
    <row r="5374" spans="40:40" hidden="1" x14ac:dyDescent="0.25">
      <c r="AN5374" s="63" t="s">
        <v>8605</v>
      </c>
    </row>
    <row r="5375" spans="40:40" hidden="1" x14ac:dyDescent="0.25">
      <c r="AN5375" s="63" t="s">
        <v>8606</v>
      </c>
    </row>
    <row r="5376" spans="40:40" hidden="1" x14ac:dyDescent="0.25">
      <c r="AN5376" s="63" t="s">
        <v>8607</v>
      </c>
    </row>
    <row r="5377" spans="40:40" hidden="1" x14ac:dyDescent="0.25">
      <c r="AN5377" s="63" t="s">
        <v>8608</v>
      </c>
    </row>
    <row r="5378" spans="40:40" hidden="1" x14ac:dyDescent="0.25">
      <c r="AN5378" s="63" t="s">
        <v>8609</v>
      </c>
    </row>
    <row r="5379" spans="40:40" hidden="1" x14ac:dyDescent="0.25">
      <c r="AN5379" s="63" t="s">
        <v>8610</v>
      </c>
    </row>
    <row r="5380" spans="40:40" hidden="1" x14ac:dyDescent="0.25">
      <c r="AN5380" s="63" t="s">
        <v>8611</v>
      </c>
    </row>
    <row r="5381" spans="40:40" hidden="1" x14ac:dyDescent="0.25">
      <c r="AN5381" s="63" t="s">
        <v>8612</v>
      </c>
    </row>
    <row r="5382" spans="40:40" hidden="1" x14ac:dyDescent="0.25">
      <c r="AN5382" s="63" t="s">
        <v>8613</v>
      </c>
    </row>
    <row r="5383" spans="40:40" hidden="1" x14ac:dyDescent="0.25">
      <c r="AN5383" s="63" t="s">
        <v>8614</v>
      </c>
    </row>
    <row r="5384" spans="40:40" hidden="1" x14ac:dyDescent="0.25">
      <c r="AN5384" s="63" t="s">
        <v>8615</v>
      </c>
    </row>
    <row r="5385" spans="40:40" hidden="1" x14ac:dyDescent="0.25">
      <c r="AN5385" s="63" t="s">
        <v>8616</v>
      </c>
    </row>
    <row r="5386" spans="40:40" hidden="1" x14ac:dyDescent="0.25">
      <c r="AN5386" s="63" t="s">
        <v>8617</v>
      </c>
    </row>
    <row r="5387" spans="40:40" hidden="1" x14ac:dyDescent="0.25">
      <c r="AN5387" s="63" t="s">
        <v>8618</v>
      </c>
    </row>
    <row r="5388" spans="40:40" hidden="1" x14ac:dyDescent="0.25">
      <c r="AN5388" s="63" t="s">
        <v>8619</v>
      </c>
    </row>
    <row r="5389" spans="40:40" hidden="1" x14ac:dyDescent="0.25">
      <c r="AN5389" s="63" t="s">
        <v>8620</v>
      </c>
    </row>
    <row r="5390" spans="40:40" hidden="1" x14ac:dyDescent="0.25">
      <c r="AN5390" s="63" t="s">
        <v>8621</v>
      </c>
    </row>
    <row r="5391" spans="40:40" hidden="1" x14ac:dyDescent="0.25">
      <c r="AN5391" s="63" t="s">
        <v>8622</v>
      </c>
    </row>
    <row r="5392" spans="40:40" hidden="1" x14ac:dyDescent="0.25">
      <c r="AN5392" s="63" t="s">
        <v>8623</v>
      </c>
    </row>
    <row r="5393" spans="40:40" hidden="1" x14ac:dyDescent="0.25">
      <c r="AN5393" s="63" t="s">
        <v>8624</v>
      </c>
    </row>
    <row r="5394" spans="40:40" hidden="1" x14ac:dyDescent="0.25">
      <c r="AN5394" s="63" t="s">
        <v>8625</v>
      </c>
    </row>
    <row r="5395" spans="40:40" hidden="1" x14ac:dyDescent="0.25">
      <c r="AN5395" s="63" t="s">
        <v>8626</v>
      </c>
    </row>
    <row r="5396" spans="40:40" hidden="1" x14ac:dyDescent="0.25">
      <c r="AN5396" s="63" t="s">
        <v>8627</v>
      </c>
    </row>
    <row r="5397" spans="40:40" hidden="1" x14ac:dyDescent="0.25">
      <c r="AN5397" s="63" t="s">
        <v>8628</v>
      </c>
    </row>
    <row r="5398" spans="40:40" hidden="1" x14ac:dyDescent="0.25">
      <c r="AN5398" s="63" t="s">
        <v>8629</v>
      </c>
    </row>
    <row r="5399" spans="40:40" hidden="1" x14ac:dyDescent="0.25">
      <c r="AN5399" s="63" t="s">
        <v>8630</v>
      </c>
    </row>
    <row r="5400" spans="40:40" hidden="1" x14ac:dyDescent="0.25">
      <c r="AN5400" s="63" t="s">
        <v>8631</v>
      </c>
    </row>
    <row r="5401" spans="40:40" hidden="1" x14ac:dyDescent="0.25">
      <c r="AN5401" s="63" t="s">
        <v>8632</v>
      </c>
    </row>
    <row r="5402" spans="40:40" hidden="1" x14ac:dyDescent="0.25">
      <c r="AN5402" s="63" t="s">
        <v>8633</v>
      </c>
    </row>
    <row r="5403" spans="40:40" hidden="1" x14ac:dyDescent="0.25">
      <c r="AN5403" s="63" t="s">
        <v>8634</v>
      </c>
    </row>
    <row r="5404" spans="40:40" hidden="1" x14ac:dyDescent="0.25">
      <c r="AN5404" s="63" t="s">
        <v>8635</v>
      </c>
    </row>
    <row r="5405" spans="40:40" hidden="1" x14ac:dyDescent="0.25">
      <c r="AN5405" s="63" t="s">
        <v>8636</v>
      </c>
    </row>
    <row r="5406" spans="40:40" hidden="1" x14ac:dyDescent="0.25">
      <c r="AN5406" s="63" t="s">
        <v>8637</v>
      </c>
    </row>
    <row r="5407" spans="40:40" hidden="1" x14ac:dyDescent="0.25">
      <c r="AN5407" s="63" t="s">
        <v>8638</v>
      </c>
    </row>
    <row r="5408" spans="40:40" hidden="1" x14ac:dyDescent="0.25">
      <c r="AN5408" s="63" t="s">
        <v>8639</v>
      </c>
    </row>
    <row r="5409" spans="40:40" hidden="1" x14ac:dyDescent="0.25">
      <c r="AN5409" s="63" t="s">
        <v>8640</v>
      </c>
    </row>
    <row r="5410" spans="40:40" hidden="1" x14ac:dyDescent="0.25">
      <c r="AN5410" s="63" t="s">
        <v>8641</v>
      </c>
    </row>
    <row r="5411" spans="40:40" hidden="1" x14ac:dyDescent="0.25">
      <c r="AN5411" s="63" t="s">
        <v>8642</v>
      </c>
    </row>
    <row r="5412" spans="40:40" hidden="1" x14ac:dyDescent="0.25">
      <c r="AN5412" s="63" t="s">
        <v>8643</v>
      </c>
    </row>
    <row r="5413" spans="40:40" hidden="1" x14ac:dyDescent="0.25">
      <c r="AN5413" s="63" t="s">
        <v>8644</v>
      </c>
    </row>
    <row r="5414" spans="40:40" hidden="1" x14ac:dyDescent="0.25">
      <c r="AN5414" s="63" t="s">
        <v>8645</v>
      </c>
    </row>
    <row r="5415" spans="40:40" hidden="1" x14ac:dyDescent="0.25">
      <c r="AN5415" s="63" t="s">
        <v>8646</v>
      </c>
    </row>
    <row r="5416" spans="40:40" hidden="1" x14ac:dyDescent="0.25">
      <c r="AN5416" s="63" t="s">
        <v>8647</v>
      </c>
    </row>
    <row r="5417" spans="40:40" hidden="1" x14ac:dyDescent="0.25">
      <c r="AN5417" s="63" t="s">
        <v>8648</v>
      </c>
    </row>
    <row r="5418" spans="40:40" hidden="1" x14ac:dyDescent="0.25">
      <c r="AN5418" s="63" t="s">
        <v>8649</v>
      </c>
    </row>
    <row r="5419" spans="40:40" hidden="1" x14ac:dyDescent="0.25">
      <c r="AN5419" s="63" t="s">
        <v>8650</v>
      </c>
    </row>
    <row r="5420" spans="40:40" hidden="1" x14ac:dyDescent="0.25">
      <c r="AN5420" s="63" t="s">
        <v>8651</v>
      </c>
    </row>
    <row r="5421" spans="40:40" hidden="1" x14ac:dyDescent="0.25">
      <c r="AN5421" s="63" t="s">
        <v>8652</v>
      </c>
    </row>
    <row r="5422" spans="40:40" hidden="1" x14ac:dyDescent="0.25">
      <c r="AN5422" s="63" t="s">
        <v>8653</v>
      </c>
    </row>
    <row r="5423" spans="40:40" hidden="1" x14ac:dyDescent="0.25">
      <c r="AN5423" s="63" t="s">
        <v>8654</v>
      </c>
    </row>
    <row r="5424" spans="40:40" hidden="1" x14ac:dyDescent="0.25">
      <c r="AN5424" s="63" t="s">
        <v>8655</v>
      </c>
    </row>
    <row r="5425" spans="40:40" hidden="1" x14ac:dyDescent="0.25">
      <c r="AN5425" s="63" t="s">
        <v>8656</v>
      </c>
    </row>
    <row r="5426" spans="40:40" hidden="1" x14ac:dyDescent="0.25">
      <c r="AN5426" s="63" t="s">
        <v>8657</v>
      </c>
    </row>
    <row r="5427" spans="40:40" hidden="1" x14ac:dyDescent="0.25">
      <c r="AN5427" s="63" t="s">
        <v>8658</v>
      </c>
    </row>
    <row r="5428" spans="40:40" hidden="1" x14ac:dyDescent="0.25">
      <c r="AN5428" s="63" t="s">
        <v>8659</v>
      </c>
    </row>
    <row r="5429" spans="40:40" hidden="1" x14ac:dyDescent="0.25">
      <c r="AN5429" s="63" t="s">
        <v>8660</v>
      </c>
    </row>
    <row r="5430" spans="40:40" hidden="1" x14ac:dyDescent="0.25">
      <c r="AN5430" s="63" t="s">
        <v>8661</v>
      </c>
    </row>
    <row r="5431" spans="40:40" hidden="1" x14ac:dyDescent="0.25">
      <c r="AN5431" s="63" t="s">
        <v>8662</v>
      </c>
    </row>
    <row r="5432" spans="40:40" hidden="1" x14ac:dyDescent="0.25">
      <c r="AN5432" s="63" t="s">
        <v>8663</v>
      </c>
    </row>
    <row r="5433" spans="40:40" hidden="1" x14ac:dyDescent="0.25">
      <c r="AN5433" s="63" t="s">
        <v>8664</v>
      </c>
    </row>
    <row r="5434" spans="40:40" hidden="1" x14ac:dyDescent="0.25">
      <c r="AN5434" s="63" t="s">
        <v>8665</v>
      </c>
    </row>
    <row r="5435" spans="40:40" hidden="1" x14ac:dyDescent="0.25">
      <c r="AN5435" s="63" t="s">
        <v>8666</v>
      </c>
    </row>
    <row r="5436" spans="40:40" hidden="1" x14ac:dyDescent="0.25">
      <c r="AN5436" s="63" t="s">
        <v>8667</v>
      </c>
    </row>
    <row r="5437" spans="40:40" hidden="1" x14ac:dyDescent="0.25">
      <c r="AN5437" s="63" t="s">
        <v>8668</v>
      </c>
    </row>
    <row r="5438" spans="40:40" hidden="1" x14ac:dyDescent="0.25">
      <c r="AN5438" s="63" t="s">
        <v>8669</v>
      </c>
    </row>
    <row r="5439" spans="40:40" hidden="1" x14ac:dyDescent="0.25">
      <c r="AN5439" s="63" t="s">
        <v>8670</v>
      </c>
    </row>
    <row r="5440" spans="40:40" hidden="1" x14ac:dyDescent="0.25">
      <c r="AN5440" s="63" t="s">
        <v>8671</v>
      </c>
    </row>
    <row r="5441" spans="40:40" hidden="1" x14ac:dyDescent="0.25">
      <c r="AN5441" s="63" t="s">
        <v>8672</v>
      </c>
    </row>
    <row r="5442" spans="40:40" hidden="1" x14ac:dyDescent="0.25">
      <c r="AN5442" s="63" t="s">
        <v>8673</v>
      </c>
    </row>
    <row r="5443" spans="40:40" hidden="1" x14ac:dyDescent="0.25">
      <c r="AN5443" s="63" t="s">
        <v>8674</v>
      </c>
    </row>
    <row r="5444" spans="40:40" hidden="1" x14ac:dyDescent="0.25">
      <c r="AN5444" s="63" t="s">
        <v>8675</v>
      </c>
    </row>
    <row r="5445" spans="40:40" hidden="1" x14ac:dyDescent="0.25">
      <c r="AN5445" s="63" t="s">
        <v>8676</v>
      </c>
    </row>
    <row r="5446" spans="40:40" hidden="1" x14ac:dyDescent="0.25">
      <c r="AN5446" s="63" t="s">
        <v>8677</v>
      </c>
    </row>
    <row r="5447" spans="40:40" hidden="1" x14ac:dyDescent="0.25">
      <c r="AN5447" s="63" t="s">
        <v>8678</v>
      </c>
    </row>
    <row r="5448" spans="40:40" hidden="1" x14ac:dyDescent="0.25">
      <c r="AN5448" s="63" t="s">
        <v>8679</v>
      </c>
    </row>
    <row r="5449" spans="40:40" hidden="1" x14ac:dyDescent="0.25">
      <c r="AN5449" s="63" t="s">
        <v>8680</v>
      </c>
    </row>
    <row r="5450" spans="40:40" hidden="1" x14ac:dyDescent="0.25">
      <c r="AN5450" s="63" t="s">
        <v>8681</v>
      </c>
    </row>
    <row r="5451" spans="40:40" hidden="1" x14ac:dyDescent="0.25">
      <c r="AN5451" s="63" t="s">
        <v>8682</v>
      </c>
    </row>
    <row r="5452" spans="40:40" hidden="1" x14ac:dyDescent="0.25">
      <c r="AN5452" s="63" t="s">
        <v>8683</v>
      </c>
    </row>
    <row r="5453" spans="40:40" hidden="1" x14ac:dyDescent="0.25">
      <c r="AN5453" s="63" t="s">
        <v>8684</v>
      </c>
    </row>
    <row r="5454" spans="40:40" hidden="1" x14ac:dyDescent="0.25">
      <c r="AN5454" s="63" t="s">
        <v>8685</v>
      </c>
    </row>
    <row r="5455" spans="40:40" hidden="1" x14ac:dyDescent="0.25">
      <c r="AN5455" s="63" t="s">
        <v>8686</v>
      </c>
    </row>
    <row r="5456" spans="40:40" hidden="1" x14ac:dyDescent="0.25">
      <c r="AN5456" s="63" t="s">
        <v>8687</v>
      </c>
    </row>
    <row r="5457" spans="40:40" hidden="1" x14ac:dyDescent="0.25">
      <c r="AN5457" s="63" t="s">
        <v>8688</v>
      </c>
    </row>
    <row r="5458" spans="40:40" hidden="1" x14ac:dyDescent="0.25">
      <c r="AN5458" s="63" t="s">
        <v>8689</v>
      </c>
    </row>
    <row r="5459" spans="40:40" hidden="1" x14ac:dyDescent="0.25">
      <c r="AN5459" s="63" t="s">
        <v>8690</v>
      </c>
    </row>
    <row r="5460" spans="40:40" hidden="1" x14ac:dyDescent="0.25">
      <c r="AN5460" s="63" t="s">
        <v>8691</v>
      </c>
    </row>
    <row r="5461" spans="40:40" hidden="1" x14ac:dyDescent="0.25">
      <c r="AN5461" s="63" t="s">
        <v>8692</v>
      </c>
    </row>
    <row r="5462" spans="40:40" hidden="1" x14ac:dyDescent="0.25">
      <c r="AN5462" s="63" t="s">
        <v>8693</v>
      </c>
    </row>
    <row r="5463" spans="40:40" hidden="1" x14ac:dyDescent="0.25">
      <c r="AN5463" s="63" t="s">
        <v>8694</v>
      </c>
    </row>
    <row r="5464" spans="40:40" hidden="1" x14ac:dyDescent="0.25">
      <c r="AN5464" s="63" t="s">
        <v>8695</v>
      </c>
    </row>
    <row r="5465" spans="40:40" hidden="1" x14ac:dyDescent="0.25">
      <c r="AN5465" s="63" t="s">
        <v>8696</v>
      </c>
    </row>
    <row r="5466" spans="40:40" hidden="1" x14ac:dyDescent="0.25">
      <c r="AN5466" s="63" t="s">
        <v>8697</v>
      </c>
    </row>
    <row r="5467" spans="40:40" hidden="1" x14ac:dyDescent="0.25">
      <c r="AN5467" s="63" t="s">
        <v>8698</v>
      </c>
    </row>
    <row r="5468" spans="40:40" hidden="1" x14ac:dyDescent="0.25">
      <c r="AN5468" s="63" t="s">
        <v>8699</v>
      </c>
    </row>
    <row r="5469" spans="40:40" hidden="1" x14ac:dyDescent="0.25">
      <c r="AN5469" s="63" t="s">
        <v>8700</v>
      </c>
    </row>
    <row r="5470" spans="40:40" hidden="1" x14ac:dyDescent="0.25">
      <c r="AN5470" s="63" t="s">
        <v>8701</v>
      </c>
    </row>
    <row r="5471" spans="40:40" hidden="1" x14ac:dyDescent="0.25">
      <c r="AN5471" s="63" t="s">
        <v>8702</v>
      </c>
    </row>
    <row r="5472" spans="40:40" hidden="1" x14ac:dyDescent="0.25">
      <c r="AN5472" s="63" t="s">
        <v>8703</v>
      </c>
    </row>
    <row r="5473" spans="40:40" hidden="1" x14ac:dyDescent="0.25">
      <c r="AN5473" s="63" t="s">
        <v>8704</v>
      </c>
    </row>
    <row r="5474" spans="40:40" hidden="1" x14ac:dyDescent="0.25">
      <c r="AN5474" s="63" t="s">
        <v>8705</v>
      </c>
    </row>
    <row r="5475" spans="40:40" hidden="1" x14ac:dyDescent="0.25">
      <c r="AN5475" s="63" t="s">
        <v>8706</v>
      </c>
    </row>
    <row r="5476" spans="40:40" hidden="1" x14ac:dyDescent="0.25">
      <c r="AN5476" s="63" t="s">
        <v>8707</v>
      </c>
    </row>
    <row r="5477" spans="40:40" hidden="1" x14ac:dyDescent="0.25">
      <c r="AN5477" s="63" t="s">
        <v>8708</v>
      </c>
    </row>
    <row r="5478" spans="40:40" hidden="1" x14ac:dyDescent="0.25">
      <c r="AN5478" s="63" t="s">
        <v>8709</v>
      </c>
    </row>
    <row r="5479" spans="40:40" hidden="1" x14ac:dyDescent="0.25">
      <c r="AN5479" s="63" t="s">
        <v>8710</v>
      </c>
    </row>
    <row r="5480" spans="40:40" hidden="1" x14ac:dyDescent="0.25">
      <c r="AN5480" s="63" t="s">
        <v>8711</v>
      </c>
    </row>
    <row r="5481" spans="40:40" hidden="1" x14ac:dyDescent="0.25">
      <c r="AN5481" s="63" t="s">
        <v>8712</v>
      </c>
    </row>
    <row r="5482" spans="40:40" hidden="1" x14ac:dyDescent="0.25">
      <c r="AN5482" s="63" t="s">
        <v>8713</v>
      </c>
    </row>
    <row r="5483" spans="40:40" hidden="1" x14ac:dyDescent="0.25">
      <c r="AN5483" s="63" t="s">
        <v>8714</v>
      </c>
    </row>
    <row r="5484" spans="40:40" hidden="1" x14ac:dyDescent="0.25">
      <c r="AN5484" s="63" t="s">
        <v>8715</v>
      </c>
    </row>
    <row r="5485" spans="40:40" hidden="1" x14ac:dyDescent="0.25">
      <c r="AN5485" s="63" t="s">
        <v>8716</v>
      </c>
    </row>
    <row r="5486" spans="40:40" hidden="1" x14ac:dyDescent="0.25">
      <c r="AN5486" s="63" t="s">
        <v>8717</v>
      </c>
    </row>
    <row r="5487" spans="40:40" hidden="1" x14ac:dyDescent="0.25">
      <c r="AN5487" s="63" t="s">
        <v>8718</v>
      </c>
    </row>
    <row r="5488" spans="40:40" hidden="1" x14ac:dyDescent="0.25">
      <c r="AN5488" s="63" t="s">
        <v>8719</v>
      </c>
    </row>
    <row r="5489" spans="40:40" hidden="1" x14ac:dyDescent="0.25">
      <c r="AN5489" s="63" t="s">
        <v>8720</v>
      </c>
    </row>
    <row r="5490" spans="40:40" hidden="1" x14ac:dyDescent="0.25">
      <c r="AN5490" s="63" t="s">
        <v>8721</v>
      </c>
    </row>
    <row r="5491" spans="40:40" hidden="1" x14ac:dyDescent="0.25">
      <c r="AN5491" s="63" t="s">
        <v>8722</v>
      </c>
    </row>
    <row r="5492" spans="40:40" hidden="1" x14ac:dyDescent="0.25">
      <c r="AN5492" s="63" t="s">
        <v>8723</v>
      </c>
    </row>
    <row r="5493" spans="40:40" hidden="1" x14ac:dyDescent="0.25">
      <c r="AN5493" s="63" t="s">
        <v>8724</v>
      </c>
    </row>
    <row r="5494" spans="40:40" hidden="1" x14ac:dyDescent="0.25">
      <c r="AN5494" s="63" t="s">
        <v>8725</v>
      </c>
    </row>
    <row r="5495" spans="40:40" hidden="1" x14ac:dyDescent="0.25">
      <c r="AN5495" s="63" t="s">
        <v>8726</v>
      </c>
    </row>
    <row r="5496" spans="40:40" hidden="1" x14ac:dyDescent="0.25">
      <c r="AN5496" s="63" t="s">
        <v>8727</v>
      </c>
    </row>
    <row r="5497" spans="40:40" hidden="1" x14ac:dyDescent="0.25">
      <c r="AN5497" s="63" t="s">
        <v>8728</v>
      </c>
    </row>
    <row r="5498" spans="40:40" hidden="1" x14ac:dyDescent="0.25">
      <c r="AN5498" s="63" t="s">
        <v>8729</v>
      </c>
    </row>
    <row r="5499" spans="40:40" hidden="1" x14ac:dyDescent="0.25">
      <c r="AN5499" s="63" t="s">
        <v>8730</v>
      </c>
    </row>
    <row r="5500" spans="40:40" hidden="1" x14ac:dyDescent="0.25">
      <c r="AN5500" s="63" t="s">
        <v>8731</v>
      </c>
    </row>
    <row r="5501" spans="40:40" hidden="1" x14ac:dyDescent="0.25">
      <c r="AN5501" s="63" t="s">
        <v>8732</v>
      </c>
    </row>
    <row r="5502" spans="40:40" hidden="1" x14ac:dyDescent="0.25">
      <c r="AN5502" s="63" t="s">
        <v>8733</v>
      </c>
    </row>
    <row r="5503" spans="40:40" hidden="1" x14ac:dyDescent="0.25">
      <c r="AN5503" s="63" t="s">
        <v>8734</v>
      </c>
    </row>
    <row r="5504" spans="40:40" hidden="1" x14ac:dyDescent="0.25">
      <c r="AN5504" s="63" t="s">
        <v>8735</v>
      </c>
    </row>
    <row r="5505" spans="40:40" hidden="1" x14ac:dyDescent="0.25">
      <c r="AN5505" s="63" t="s">
        <v>8736</v>
      </c>
    </row>
    <row r="5506" spans="40:40" hidden="1" x14ac:dyDescent="0.25">
      <c r="AN5506" s="63" t="s">
        <v>8737</v>
      </c>
    </row>
    <row r="5507" spans="40:40" hidden="1" x14ac:dyDescent="0.25">
      <c r="AN5507" s="63" t="s">
        <v>8738</v>
      </c>
    </row>
    <row r="5508" spans="40:40" hidden="1" x14ac:dyDescent="0.25">
      <c r="AN5508" s="63" t="s">
        <v>8739</v>
      </c>
    </row>
    <row r="5509" spans="40:40" hidden="1" x14ac:dyDescent="0.25">
      <c r="AN5509" s="63" t="s">
        <v>8740</v>
      </c>
    </row>
    <row r="5510" spans="40:40" hidden="1" x14ac:dyDescent="0.25">
      <c r="AN5510" s="63" t="s">
        <v>8741</v>
      </c>
    </row>
    <row r="5511" spans="40:40" hidden="1" x14ac:dyDescent="0.25">
      <c r="AN5511" s="63" t="s">
        <v>8742</v>
      </c>
    </row>
    <row r="5512" spans="40:40" hidden="1" x14ac:dyDescent="0.25">
      <c r="AN5512" s="63" t="s">
        <v>8743</v>
      </c>
    </row>
    <row r="5513" spans="40:40" hidden="1" x14ac:dyDescent="0.25">
      <c r="AN5513" s="63" t="s">
        <v>8744</v>
      </c>
    </row>
    <row r="5514" spans="40:40" hidden="1" x14ac:dyDescent="0.25">
      <c r="AN5514" s="63" t="s">
        <v>8745</v>
      </c>
    </row>
    <row r="5515" spans="40:40" hidden="1" x14ac:dyDescent="0.25">
      <c r="AN5515" s="63" t="s">
        <v>8746</v>
      </c>
    </row>
    <row r="5516" spans="40:40" hidden="1" x14ac:dyDescent="0.25">
      <c r="AN5516" s="63" t="s">
        <v>8747</v>
      </c>
    </row>
    <row r="5517" spans="40:40" hidden="1" x14ac:dyDescent="0.25">
      <c r="AN5517" s="63" t="s">
        <v>8748</v>
      </c>
    </row>
    <row r="5518" spans="40:40" hidden="1" x14ac:dyDescent="0.25">
      <c r="AN5518" s="63" t="s">
        <v>8749</v>
      </c>
    </row>
    <row r="5519" spans="40:40" hidden="1" x14ac:dyDescent="0.25">
      <c r="AN5519" s="63" t="s">
        <v>8750</v>
      </c>
    </row>
    <row r="5520" spans="40:40" hidden="1" x14ac:dyDescent="0.25">
      <c r="AN5520" s="63" t="s">
        <v>8751</v>
      </c>
    </row>
    <row r="5521" spans="40:40" hidden="1" x14ac:dyDescent="0.25">
      <c r="AN5521" s="63" t="s">
        <v>8752</v>
      </c>
    </row>
    <row r="5522" spans="40:40" hidden="1" x14ac:dyDescent="0.25">
      <c r="AN5522" s="63" t="s">
        <v>8753</v>
      </c>
    </row>
    <row r="5523" spans="40:40" hidden="1" x14ac:dyDescent="0.25">
      <c r="AN5523" s="63" t="s">
        <v>8754</v>
      </c>
    </row>
    <row r="5524" spans="40:40" hidden="1" x14ac:dyDescent="0.25">
      <c r="AN5524" s="63" t="s">
        <v>8755</v>
      </c>
    </row>
    <row r="5525" spans="40:40" hidden="1" x14ac:dyDescent="0.25">
      <c r="AN5525" s="63" t="s">
        <v>8756</v>
      </c>
    </row>
    <row r="5526" spans="40:40" hidden="1" x14ac:dyDescent="0.25">
      <c r="AN5526" s="63" t="s">
        <v>8757</v>
      </c>
    </row>
    <row r="5527" spans="40:40" hidden="1" x14ac:dyDescent="0.25">
      <c r="AN5527" s="63" t="s">
        <v>8758</v>
      </c>
    </row>
    <row r="5528" spans="40:40" hidden="1" x14ac:dyDescent="0.25">
      <c r="AN5528" s="63" t="s">
        <v>8759</v>
      </c>
    </row>
    <row r="5529" spans="40:40" hidden="1" x14ac:dyDescent="0.25">
      <c r="AN5529" s="63" t="s">
        <v>8760</v>
      </c>
    </row>
    <row r="5530" spans="40:40" hidden="1" x14ac:dyDescent="0.25">
      <c r="AN5530" s="63" t="s">
        <v>8761</v>
      </c>
    </row>
    <row r="5531" spans="40:40" hidden="1" x14ac:dyDescent="0.25">
      <c r="AN5531" s="63" t="s">
        <v>8762</v>
      </c>
    </row>
    <row r="5532" spans="40:40" hidden="1" x14ac:dyDescent="0.25">
      <c r="AN5532" s="63" t="s">
        <v>8763</v>
      </c>
    </row>
    <row r="5533" spans="40:40" hidden="1" x14ac:dyDescent="0.25">
      <c r="AN5533" s="63" t="s">
        <v>8764</v>
      </c>
    </row>
    <row r="5534" spans="40:40" hidden="1" x14ac:dyDescent="0.25">
      <c r="AN5534" s="63" t="s">
        <v>8765</v>
      </c>
    </row>
    <row r="5535" spans="40:40" hidden="1" x14ac:dyDescent="0.25">
      <c r="AN5535" s="63" t="s">
        <v>8766</v>
      </c>
    </row>
    <row r="5536" spans="40:40" hidden="1" x14ac:dyDescent="0.25">
      <c r="AN5536" s="63" t="s">
        <v>8767</v>
      </c>
    </row>
    <row r="5537" spans="40:40" hidden="1" x14ac:dyDescent="0.25">
      <c r="AN5537" s="63" t="s">
        <v>8768</v>
      </c>
    </row>
    <row r="5538" spans="40:40" hidden="1" x14ac:dyDescent="0.25">
      <c r="AN5538" s="63" t="s">
        <v>8769</v>
      </c>
    </row>
    <row r="5539" spans="40:40" hidden="1" x14ac:dyDescent="0.25">
      <c r="AN5539" s="63" t="s">
        <v>8770</v>
      </c>
    </row>
    <row r="5540" spans="40:40" hidden="1" x14ac:dyDescent="0.25">
      <c r="AN5540" s="63" t="s">
        <v>8771</v>
      </c>
    </row>
    <row r="5541" spans="40:40" hidden="1" x14ac:dyDescent="0.25">
      <c r="AN5541" s="63" t="s">
        <v>8772</v>
      </c>
    </row>
    <row r="5542" spans="40:40" hidden="1" x14ac:dyDescent="0.25">
      <c r="AN5542" s="63" t="s">
        <v>8773</v>
      </c>
    </row>
    <row r="5543" spans="40:40" hidden="1" x14ac:dyDescent="0.25">
      <c r="AN5543" s="63" t="s">
        <v>8774</v>
      </c>
    </row>
    <row r="5544" spans="40:40" hidden="1" x14ac:dyDescent="0.25">
      <c r="AN5544" s="63" t="s">
        <v>8775</v>
      </c>
    </row>
    <row r="5545" spans="40:40" hidden="1" x14ac:dyDescent="0.25">
      <c r="AN5545" s="63" t="s">
        <v>8776</v>
      </c>
    </row>
    <row r="5546" spans="40:40" hidden="1" x14ac:dyDescent="0.25">
      <c r="AN5546" s="63" t="s">
        <v>8777</v>
      </c>
    </row>
    <row r="5547" spans="40:40" hidden="1" x14ac:dyDescent="0.25">
      <c r="AN5547" s="63" t="s">
        <v>8778</v>
      </c>
    </row>
    <row r="5548" spans="40:40" hidden="1" x14ac:dyDescent="0.25">
      <c r="AN5548" s="63" t="s">
        <v>8779</v>
      </c>
    </row>
    <row r="5549" spans="40:40" hidden="1" x14ac:dyDescent="0.25">
      <c r="AN5549" s="63" t="s">
        <v>8780</v>
      </c>
    </row>
    <row r="5550" spans="40:40" hidden="1" x14ac:dyDescent="0.25">
      <c r="AN5550" s="63" t="s">
        <v>8781</v>
      </c>
    </row>
    <row r="5551" spans="40:40" hidden="1" x14ac:dyDescent="0.25">
      <c r="AN5551" s="63" t="s">
        <v>8782</v>
      </c>
    </row>
    <row r="5552" spans="40:40" hidden="1" x14ac:dyDescent="0.25">
      <c r="AN5552" s="63" t="s">
        <v>8783</v>
      </c>
    </row>
    <row r="5553" spans="40:40" hidden="1" x14ac:dyDescent="0.25">
      <c r="AN5553" s="63" t="s">
        <v>8784</v>
      </c>
    </row>
    <row r="5554" spans="40:40" hidden="1" x14ac:dyDescent="0.25">
      <c r="AN5554" s="63" t="s">
        <v>8785</v>
      </c>
    </row>
    <row r="5555" spans="40:40" hidden="1" x14ac:dyDescent="0.25">
      <c r="AN5555" s="63" t="s">
        <v>8786</v>
      </c>
    </row>
    <row r="5556" spans="40:40" hidden="1" x14ac:dyDescent="0.25">
      <c r="AN5556" s="63" t="s">
        <v>8787</v>
      </c>
    </row>
    <row r="5557" spans="40:40" hidden="1" x14ac:dyDescent="0.25">
      <c r="AN5557" s="63" t="s">
        <v>8788</v>
      </c>
    </row>
    <row r="5558" spans="40:40" hidden="1" x14ac:dyDescent="0.25">
      <c r="AN5558" s="63" t="s">
        <v>8789</v>
      </c>
    </row>
    <row r="5559" spans="40:40" hidden="1" x14ac:dyDescent="0.25">
      <c r="AN5559" s="63" t="s">
        <v>8790</v>
      </c>
    </row>
    <row r="5560" spans="40:40" hidden="1" x14ac:dyDescent="0.25">
      <c r="AN5560" s="63" t="s">
        <v>8791</v>
      </c>
    </row>
    <row r="5561" spans="40:40" hidden="1" x14ac:dyDescent="0.25">
      <c r="AN5561" s="63" t="s">
        <v>8792</v>
      </c>
    </row>
    <row r="5562" spans="40:40" hidden="1" x14ac:dyDescent="0.25">
      <c r="AN5562" s="63" t="s">
        <v>8793</v>
      </c>
    </row>
    <row r="5563" spans="40:40" hidden="1" x14ac:dyDescent="0.25">
      <c r="AN5563" s="63" t="s">
        <v>8794</v>
      </c>
    </row>
    <row r="5564" spans="40:40" hidden="1" x14ac:dyDescent="0.25">
      <c r="AN5564" s="63" t="s">
        <v>8795</v>
      </c>
    </row>
    <row r="5565" spans="40:40" hidden="1" x14ac:dyDescent="0.25">
      <c r="AN5565" s="63" t="s">
        <v>8796</v>
      </c>
    </row>
    <row r="5566" spans="40:40" hidden="1" x14ac:dyDescent="0.25">
      <c r="AN5566" s="63" t="s">
        <v>8797</v>
      </c>
    </row>
    <row r="5567" spans="40:40" hidden="1" x14ac:dyDescent="0.25">
      <c r="AN5567" s="63" t="s">
        <v>8798</v>
      </c>
    </row>
    <row r="5568" spans="40:40" hidden="1" x14ac:dyDescent="0.25">
      <c r="AN5568" s="63" t="s">
        <v>8799</v>
      </c>
    </row>
    <row r="5569" spans="40:40" hidden="1" x14ac:dyDescent="0.25">
      <c r="AN5569" s="63" t="s">
        <v>8800</v>
      </c>
    </row>
    <row r="5570" spans="40:40" hidden="1" x14ac:dyDescent="0.25">
      <c r="AN5570" s="63" t="s">
        <v>8801</v>
      </c>
    </row>
    <row r="5571" spans="40:40" hidden="1" x14ac:dyDescent="0.25">
      <c r="AN5571" s="63" t="s">
        <v>8802</v>
      </c>
    </row>
    <row r="5572" spans="40:40" hidden="1" x14ac:dyDescent="0.25">
      <c r="AN5572" s="63" t="s">
        <v>8803</v>
      </c>
    </row>
    <row r="5573" spans="40:40" hidden="1" x14ac:dyDescent="0.25">
      <c r="AN5573" s="63" t="s">
        <v>8804</v>
      </c>
    </row>
    <row r="5574" spans="40:40" hidden="1" x14ac:dyDescent="0.25">
      <c r="AN5574" s="63" t="s">
        <v>8805</v>
      </c>
    </row>
    <row r="5575" spans="40:40" hidden="1" x14ac:dyDescent="0.25">
      <c r="AN5575" s="63" t="s">
        <v>8806</v>
      </c>
    </row>
    <row r="5576" spans="40:40" hidden="1" x14ac:dyDescent="0.25">
      <c r="AN5576" s="63" t="s">
        <v>8807</v>
      </c>
    </row>
    <row r="5577" spans="40:40" hidden="1" x14ac:dyDescent="0.25">
      <c r="AN5577" s="63" t="s">
        <v>8808</v>
      </c>
    </row>
    <row r="5578" spans="40:40" hidden="1" x14ac:dyDescent="0.25">
      <c r="AN5578" s="63" t="s">
        <v>8809</v>
      </c>
    </row>
    <row r="5579" spans="40:40" hidden="1" x14ac:dyDescent="0.25">
      <c r="AN5579" s="63" t="s">
        <v>8810</v>
      </c>
    </row>
    <row r="5580" spans="40:40" hidden="1" x14ac:dyDescent="0.25">
      <c r="AN5580" s="63" t="s">
        <v>8811</v>
      </c>
    </row>
    <row r="5581" spans="40:40" hidden="1" x14ac:dyDescent="0.25">
      <c r="AN5581" s="63" t="s">
        <v>8812</v>
      </c>
    </row>
    <row r="5582" spans="40:40" hidden="1" x14ac:dyDescent="0.25">
      <c r="AN5582" s="63" t="s">
        <v>8813</v>
      </c>
    </row>
    <row r="5583" spans="40:40" hidden="1" x14ac:dyDescent="0.25">
      <c r="AN5583" s="63" t="s">
        <v>8814</v>
      </c>
    </row>
    <row r="5584" spans="40:40" hidden="1" x14ac:dyDescent="0.25">
      <c r="AN5584" s="63" t="s">
        <v>8815</v>
      </c>
    </row>
    <row r="5585" spans="40:40" hidden="1" x14ac:dyDescent="0.25">
      <c r="AN5585" s="63" t="s">
        <v>8816</v>
      </c>
    </row>
    <row r="5586" spans="40:40" hidden="1" x14ac:dyDescent="0.25">
      <c r="AN5586" s="63" t="s">
        <v>8817</v>
      </c>
    </row>
    <row r="5587" spans="40:40" hidden="1" x14ac:dyDescent="0.25">
      <c r="AN5587" s="63" t="s">
        <v>8818</v>
      </c>
    </row>
    <row r="5588" spans="40:40" hidden="1" x14ac:dyDescent="0.25">
      <c r="AN5588" s="63" t="s">
        <v>8819</v>
      </c>
    </row>
    <row r="5589" spans="40:40" hidden="1" x14ac:dyDescent="0.25">
      <c r="AN5589" s="63" t="s">
        <v>8820</v>
      </c>
    </row>
    <row r="5590" spans="40:40" hidden="1" x14ac:dyDescent="0.25">
      <c r="AN5590" s="63" t="s">
        <v>8821</v>
      </c>
    </row>
    <row r="5591" spans="40:40" hidden="1" x14ac:dyDescent="0.25">
      <c r="AN5591" s="63" t="s">
        <v>8822</v>
      </c>
    </row>
    <row r="5592" spans="40:40" hidden="1" x14ac:dyDescent="0.25">
      <c r="AN5592" s="63" t="s">
        <v>8823</v>
      </c>
    </row>
    <row r="5593" spans="40:40" hidden="1" x14ac:dyDescent="0.25">
      <c r="AN5593" s="63" t="s">
        <v>8824</v>
      </c>
    </row>
    <row r="5594" spans="40:40" hidden="1" x14ac:dyDescent="0.25">
      <c r="AN5594" s="63" t="s">
        <v>8825</v>
      </c>
    </row>
    <row r="5595" spans="40:40" hidden="1" x14ac:dyDescent="0.25">
      <c r="AN5595" s="63" t="s">
        <v>8826</v>
      </c>
    </row>
    <row r="5596" spans="40:40" hidden="1" x14ac:dyDescent="0.25">
      <c r="AN5596" s="63" t="s">
        <v>8827</v>
      </c>
    </row>
    <row r="5597" spans="40:40" hidden="1" x14ac:dyDescent="0.25">
      <c r="AN5597" s="63" t="s">
        <v>8828</v>
      </c>
    </row>
    <row r="5598" spans="40:40" hidden="1" x14ac:dyDescent="0.25">
      <c r="AN5598" s="63" t="s">
        <v>8829</v>
      </c>
    </row>
    <row r="5599" spans="40:40" hidden="1" x14ac:dyDescent="0.25">
      <c r="AN5599" s="63" t="s">
        <v>8830</v>
      </c>
    </row>
    <row r="5600" spans="40:40" hidden="1" x14ac:dyDescent="0.25">
      <c r="AN5600" s="63" t="s">
        <v>8831</v>
      </c>
    </row>
    <row r="5601" spans="40:40" hidden="1" x14ac:dyDescent="0.25">
      <c r="AN5601" s="63" t="s">
        <v>8832</v>
      </c>
    </row>
    <row r="5602" spans="40:40" hidden="1" x14ac:dyDescent="0.25">
      <c r="AN5602" s="63" t="s">
        <v>8833</v>
      </c>
    </row>
    <row r="5603" spans="40:40" hidden="1" x14ac:dyDescent="0.25">
      <c r="AN5603" s="63" t="s">
        <v>8834</v>
      </c>
    </row>
    <row r="5604" spans="40:40" hidden="1" x14ac:dyDescent="0.25">
      <c r="AN5604" s="63" t="s">
        <v>8835</v>
      </c>
    </row>
    <row r="5605" spans="40:40" hidden="1" x14ac:dyDescent="0.25">
      <c r="AN5605" s="63" t="s">
        <v>8836</v>
      </c>
    </row>
    <row r="5606" spans="40:40" hidden="1" x14ac:dyDescent="0.25">
      <c r="AN5606" s="63" t="s">
        <v>8837</v>
      </c>
    </row>
    <row r="5607" spans="40:40" hidden="1" x14ac:dyDescent="0.25">
      <c r="AN5607" s="63" t="s">
        <v>8838</v>
      </c>
    </row>
    <row r="5608" spans="40:40" hidden="1" x14ac:dyDescent="0.25">
      <c r="AN5608" s="63" t="s">
        <v>8839</v>
      </c>
    </row>
    <row r="5609" spans="40:40" hidden="1" x14ac:dyDescent="0.25">
      <c r="AN5609" s="63" t="s">
        <v>8840</v>
      </c>
    </row>
    <row r="5610" spans="40:40" hidden="1" x14ac:dyDescent="0.25">
      <c r="AN5610" s="63" t="s">
        <v>8841</v>
      </c>
    </row>
    <row r="5611" spans="40:40" hidden="1" x14ac:dyDescent="0.25">
      <c r="AN5611" s="63" t="s">
        <v>8842</v>
      </c>
    </row>
    <row r="5612" spans="40:40" hidden="1" x14ac:dyDescent="0.25">
      <c r="AN5612" s="63" t="s">
        <v>8843</v>
      </c>
    </row>
    <row r="5613" spans="40:40" hidden="1" x14ac:dyDescent="0.25">
      <c r="AN5613" s="63" t="s">
        <v>8844</v>
      </c>
    </row>
    <row r="5614" spans="40:40" hidden="1" x14ac:dyDescent="0.25">
      <c r="AN5614" s="63" t="s">
        <v>8845</v>
      </c>
    </row>
    <row r="5615" spans="40:40" hidden="1" x14ac:dyDescent="0.25">
      <c r="AN5615" s="63" t="s">
        <v>8846</v>
      </c>
    </row>
    <row r="5616" spans="40:40" hidden="1" x14ac:dyDescent="0.25">
      <c r="AN5616" s="63" t="s">
        <v>8847</v>
      </c>
    </row>
    <row r="5617" spans="40:40" hidden="1" x14ac:dyDescent="0.25">
      <c r="AN5617" s="63" t="s">
        <v>8848</v>
      </c>
    </row>
    <row r="5618" spans="40:40" hidden="1" x14ac:dyDescent="0.25">
      <c r="AN5618" s="63" t="s">
        <v>8849</v>
      </c>
    </row>
    <row r="5619" spans="40:40" hidden="1" x14ac:dyDescent="0.25">
      <c r="AN5619" s="63" t="s">
        <v>8850</v>
      </c>
    </row>
    <row r="5620" spans="40:40" hidden="1" x14ac:dyDescent="0.25">
      <c r="AN5620" s="63" t="s">
        <v>8851</v>
      </c>
    </row>
    <row r="5621" spans="40:40" hidden="1" x14ac:dyDescent="0.25">
      <c r="AN5621" s="63" t="s">
        <v>8852</v>
      </c>
    </row>
    <row r="5622" spans="40:40" hidden="1" x14ac:dyDescent="0.25">
      <c r="AN5622" s="63" t="s">
        <v>8853</v>
      </c>
    </row>
    <row r="5623" spans="40:40" hidden="1" x14ac:dyDescent="0.25">
      <c r="AN5623" s="63" t="s">
        <v>8854</v>
      </c>
    </row>
    <row r="5624" spans="40:40" hidden="1" x14ac:dyDescent="0.25">
      <c r="AN5624" s="63" t="s">
        <v>8855</v>
      </c>
    </row>
    <row r="5625" spans="40:40" hidden="1" x14ac:dyDescent="0.25">
      <c r="AN5625" s="63" t="s">
        <v>8856</v>
      </c>
    </row>
    <row r="5626" spans="40:40" hidden="1" x14ac:dyDescent="0.25">
      <c r="AN5626" s="63" t="s">
        <v>8857</v>
      </c>
    </row>
    <row r="5627" spans="40:40" hidden="1" x14ac:dyDescent="0.25">
      <c r="AN5627" s="63" t="s">
        <v>8858</v>
      </c>
    </row>
    <row r="5628" spans="40:40" hidden="1" x14ac:dyDescent="0.25">
      <c r="AN5628" s="63" t="s">
        <v>8859</v>
      </c>
    </row>
    <row r="5629" spans="40:40" hidden="1" x14ac:dyDescent="0.25">
      <c r="AN5629" s="63" t="s">
        <v>8860</v>
      </c>
    </row>
    <row r="5630" spans="40:40" hidden="1" x14ac:dyDescent="0.25">
      <c r="AN5630" s="63" t="s">
        <v>8861</v>
      </c>
    </row>
    <row r="5631" spans="40:40" hidden="1" x14ac:dyDescent="0.25">
      <c r="AN5631" s="63" t="s">
        <v>8862</v>
      </c>
    </row>
    <row r="5632" spans="40:40" hidden="1" x14ac:dyDescent="0.25">
      <c r="AN5632" s="63" t="s">
        <v>8863</v>
      </c>
    </row>
    <row r="5633" spans="40:40" hidden="1" x14ac:dyDescent="0.25">
      <c r="AN5633" s="63" t="s">
        <v>8864</v>
      </c>
    </row>
    <row r="5634" spans="40:40" hidden="1" x14ac:dyDescent="0.25">
      <c r="AN5634" s="63" t="s">
        <v>8865</v>
      </c>
    </row>
    <row r="5635" spans="40:40" hidden="1" x14ac:dyDescent="0.25">
      <c r="AN5635" s="63" t="s">
        <v>8866</v>
      </c>
    </row>
    <row r="5636" spans="40:40" hidden="1" x14ac:dyDescent="0.25">
      <c r="AN5636" s="63" t="s">
        <v>8867</v>
      </c>
    </row>
    <row r="5637" spans="40:40" hidden="1" x14ac:dyDescent="0.25">
      <c r="AN5637" s="63" t="s">
        <v>8868</v>
      </c>
    </row>
    <row r="5638" spans="40:40" hidden="1" x14ac:dyDescent="0.25">
      <c r="AN5638" s="63" t="s">
        <v>8869</v>
      </c>
    </row>
    <row r="5639" spans="40:40" hidden="1" x14ac:dyDescent="0.25">
      <c r="AN5639" s="63" t="s">
        <v>8870</v>
      </c>
    </row>
    <row r="5640" spans="40:40" hidden="1" x14ac:dyDescent="0.25">
      <c r="AN5640" s="63" t="s">
        <v>8871</v>
      </c>
    </row>
    <row r="5641" spans="40:40" hidden="1" x14ac:dyDescent="0.25">
      <c r="AN5641" s="63" t="s">
        <v>8872</v>
      </c>
    </row>
    <row r="5642" spans="40:40" hidden="1" x14ac:dyDescent="0.25">
      <c r="AN5642" s="63" t="s">
        <v>8873</v>
      </c>
    </row>
    <row r="5643" spans="40:40" hidden="1" x14ac:dyDescent="0.25">
      <c r="AN5643" s="63" t="s">
        <v>8874</v>
      </c>
    </row>
    <row r="5644" spans="40:40" hidden="1" x14ac:dyDescent="0.25">
      <c r="AN5644" s="63" t="s">
        <v>8875</v>
      </c>
    </row>
    <row r="5645" spans="40:40" hidden="1" x14ac:dyDescent="0.25">
      <c r="AN5645" s="63" t="s">
        <v>8876</v>
      </c>
    </row>
    <row r="5646" spans="40:40" hidden="1" x14ac:dyDescent="0.25">
      <c r="AN5646" s="63" t="s">
        <v>8877</v>
      </c>
    </row>
    <row r="5647" spans="40:40" hidden="1" x14ac:dyDescent="0.25">
      <c r="AN5647" s="63" t="s">
        <v>8878</v>
      </c>
    </row>
    <row r="5648" spans="40:40" hidden="1" x14ac:dyDescent="0.25">
      <c r="AN5648" s="63" t="s">
        <v>8879</v>
      </c>
    </row>
    <row r="5649" spans="40:40" hidden="1" x14ac:dyDescent="0.25">
      <c r="AN5649" s="63" t="s">
        <v>8880</v>
      </c>
    </row>
    <row r="5650" spans="40:40" hidden="1" x14ac:dyDescent="0.25">
      <c r="AN5650" s="63" t="s">
        <v>8881</v>
      </c>
    </row>
    <row r="5651" spans="40:40" hidden="1" x14ac:dyDescent="0.25">
      <c r="AN5651" s="63" t="s">
        <v>8882</v>
      </c>
    </row>
    <row r="5652" spans="40:40" hidden="1" x14ac:dyDescent="0.25">
      <c r="AN5652" s="63" t="s">
        <v>8883</v>
      </c>
    </row>
    <row r="5653" spans="40:40" hidden="1" x14ac:dyDescent="0.25">
      <c r="AN5653" s="63" t="s">
        <v>8884</v>
      </c>
    </row>
    <row r="5654" spans="40:40" hidden="1" x14ac:dyDescent="0.25">
      <c r="AN5654" s="63" t="s">
        <v>8885</v>
      </c>
    </row>
    <row r="5655" spans="40:40" hidden="1" x14ac:dyDescent="0.25">
      <c r="AN5655" s="63" t="s">
        <v>8886</v>
      </c>
    </row>
    <row r="5656" spans="40:40" hidden="1" x14ac:dyDescent="0.25">
      <c r="AN5656" s="63" t="s">
        <v>8887</v>
      </c>
    </row>
    <row r="5657" spans="40:40" hidden="1" x14ac:dyDescent="0.25">
      <c r="AN5657" s="63" t="s">
        <v>8888</v>
      </c>
    </row>
    <row r="5658" spans="40:40" hidden="1" x14ac:dyDescent="0.25">
      <c r="AN5658" s="63" t="s">
        <v>8889</v>
      </c>
    </row>
    <row r="5659" spans="40:40" hidden="1" x14ac:dyDescent="0.25">
      <c r="AN5659" s="63" t="s">
        <v>8890</v>
      </c>
    </row>
    <row r="5660" spans="40:40" hidden="1" x14ac:dyDescent="0.25">
      <c r="AN5660" s="63" t="s">
        <v>8891</v>
      </c>
    </row>
    <row r="5661" spans="40:40" hidden="1" x14ac:dyDescent="0.25">
      <c r="AN5661" s="63" t="s">
        <v>8892</v>
      </c>
    </row>
    <row r="5662" spans="40:40" hidden="1" x14ac:dyDescent="0.25">
      <c r="AN5662" s="63" t="s">
        <v>8893</v>
      </c>
    </row>
    <row r="5663" spans="40:40" hidden="1" x14ac:dyDescent="0.25">
      <c r="AN5663" s="63" t="s">
        <v>8894</v>
      </c>
    </row>
    <row r="5664" spans="40:40" hidden="1" x14ac:dyDescent="0.25">
      <c r="AN5664" s="63" t="s">
        <v>8895</v>
      </c>
    </row>
    <row r="5665" spans="40:40" hidden="1" x14ac:dyDescent="0.25">
      <c r="AN5665" s="63" t="s">
        <v>8896</v>
      </c>
    </row>
    <row r="5666" spans="40:40" hidden="1" x14ac:dyDescent="0.25">
      <c r="AN5666" s="63" t="s">
        <v>8897</v>
      </c>
    </row>
    <row r="5667" spans="40:40" hidden="1" x14ac:dyDescent="0.25">
      <c r="AN5667" s="63" t="s">
        <v>8898</v>
      </c>
    </row>
    <row r="5668" spans="40:40" hidden="1" x14ac:dyDescent="0.25">
      <c r="AN5668" s="63" t="s">
        <v>8899</v>
      </c>
    </row>
    <row r="5669" spans="40:40" hidden="1" x14ac:dyDescent="0.25">
      <c r="AN5669" s="63" t="s">
        <v>8900</v>
      </c>
    </row>
    <row r="5670" spans="40:40" hidden="1" x14ac:dyDescent="0.25">
      <c r="AN5670" s="63" t="s">
        <v>8901</v>
      </c>
    </row>
    <row r="5671" spans="40:40" hidden="1" x14ac:dyDescent="0.25">
      <c r="AN5671" s="63" t="s">
        <v>8902</v>
      </c>
    </row>
    <row r="5672" spans="40:40" hidden="1" x14ac:dyDescent="0.25">
      <c r="AN5672" s="63" t="s">
        <v>8903</v>
      </c>
    </row>
    <row r="5673" spans="40:40" hidden="1" x14ac:dyDescent="0.25">
      <c r="AN5673" s="63" t="s">
        <v>8904</v>
      </c>
    </row>
    <row r="5674" spans="40:40" hidden="1" x14ac:dyDescent="0.25">
      <c r="AN5674" s="63" t="s">
        <v>8905</v>
      </c>
    </row>
    <row r="5675" spans="40:40" hidden="1" x14ac:dyDescent="0.25">
      <c r="AN5675" s="63" t="s">
        <v>8906</v>
      </c>
    </row>
    <row r="5676" spans="40:40" hidden="1" x14ac:dyDescent="0.25">
      <c r="AN5676" s="63" t="s">
        <v>8907</v>
      </c>
    </row>
    <row r="5677" spans="40:40" hidden="1" x14ac:dyDescent="0.25">
      <c r="AN5677" s="63" t="s">
        <v>8908</v>
      </c>
    </row>
    <row r="5678" spans="40:40" hidden="1" x14ac:dyDescent="0.25">
      <c r="AN5678" s="63" t="s">
        <v>8909</v>
      </c>
    </row>
    <row r="5679" spans="40:40" hidden="1" x14ac:dyDescent="0.25">
      <c r="AN5679" s="63" t="s">
        <v>8910</v>
      </c>
    </row>
    <row r="5680" spans="40:40" hidden="1" x14ac:dyDescent="0.25">
      <c r="AN5680" s="63" t="s">
        <v>8911</v>
      </c>
    </row>
    <row r="5681" spans="40:40" hidden="1" x14ac:dyDescent="0.25">
      <c r="AN5681" s="63" t="s">
        <v>8912</v>
      </c>
    </row>
    <row r="5682" spans="40:40" hidden="1" x14ac:dyDescent="0.25">
      <c r="AN5682" s="63" t="s">
        <v>8913</v>
      </c>
    </row>
    <row r="5683" spans="40:40" hidden="1" x14ac:dyDescent="0.25">
      <c r="AN5683" s="63" t="s">
        <v>8914</v>
      </c>
    </row>
    <row r="5684" spans="40:40" hidden="1" x14ac:dyDescent="0.25">
      <c r="AN5684" s="63" t="s">
        <v>8915</v>
      </c>
    </row>
    <row r="5685" spans="40:40" hidden="1" x14ac:dyDescent="0.25">
      <c r="AN5685" s="63" t="s">
        <v>8916</v>
      </c>
    </row>
    <row r="5686" spans="40:40" hidden="1" x14ac:dyDescent="0.25">
      <c r="AN5686" s="63" t="s">
        <v>8917</v>
      </c>
    </row>
    <row r="5687" spans="40:40" hidden="1" x14ac:dyDescent="0.25">
      <c r="AN5687" s="63" t="s">
        <v>8918</v>
      </c>
    </row>
    <row r="5688" spans="40:40" hidden="1" x14ac:dyDescent="0.25">
      <c r="AN5688" s="63" t="s">
        <v>8919</v>
      </c>
    </row>
    <row r="5689" spans="40:40" hidden="1" x14ac:dyDescent="0.25">
      <c r="AN5689" s="63" t="s">
        <v>8920</v>
      </c>
    </row>
    <row r="5690" spans="40:40" hidden="1" x14ac:dyDescent="0.25">
      <c r="AN5690" s="63" t="s">
        <v>8921</v>
      </c>
    </row>
    <row r="5691" spans="40:40" hidden="1" x14ac:dyDescent="0.25">
      <c r="AN5691" s="63" t="s">
        <v>8922</v>
      </c>
    </row>
    <row r="5692" spans="40:40" hidden="1" x14ac:dyDescent="0.25">
      <c r="AN5692" s="63" t="s">
        <v>8923</v>
      </c>
    </row>
    <row r="5693" spans="40:40" hidden="1" x14ac:dyDescent="0.25">
      <c r="AN5693" s="63" t="s">
        <v>8924</v>
      </c>
    </row>
    <row r="5694" spans="40:40" hidden="1" x14ac:dyDescent="0.25">
      <c r="AN5694" s="63" t="s">
        <v>8925</v>
      </c>
    </row>
    <row r="5695" spans="40:40" hidden="1" x14ac:dyDescent="0.25">
      <c r="AN5695" s="63" t="s">
        <v>8926</v>
      </c>
    </row>
    <row r="5696" spans="40:40" hidden="1" x14ac:dyDescent="0.25">
      <c r="AN5696" s="63" t="s">
        <v>8927</v>
      </c>
    </row>
    <row r="5697" spans="40:40" hidden="1" x14ac:dyDescent="0.25">
      <c r="AN5697" s="63" t="s">
        <v>8928</v>
      </c>
    </row>
    <row r="5698" spans="40:40" hidden="1" x14ac:dyDescent="0.25">
      <c r="AN5698" s="63" t="s">
        <v>8929</v>
      </c>
    </row>
    <row r="5699" spans="40:40" hidden="1" x14ac:dyDescent="0.25">
      <c r="AN5699" s="63" t="s">
        <v>8930</v>
      </c>
    </row>
    <row r="5700" spans="40:40" hidden="1" x14ac:dyDescent="0.25">
      <c r="AN5700" s="63" t="s">
        <v>8931</v>
      </c>
    </row>
    <row r="5701" spans="40:40" hidden="1" x14ac:dyDescent="0.25">
      <c r="AN5701" s="63" t="s">
        <v>8932</v>
      </c>
    </row>
    <row r="5702" spans="40:40" hidden="1" x14ac:dyDescent="0.25">
      <c r="AN5702" s="63" t="s">
        <v>8933</v>
      </c>
    </row>
    <row r="5703" spans="40:40" hidden="1" x14ac:dyDescent="0.25">
      <c r="AN5703" s="63" t="s">
        <v>8934</v>
      </c>
    </row>
    <row r="5704" spans="40:40" hidden="1" x14ac:dyDescent="0.25">
      <c r="AN5704" s="63" t="s">
        <v>8935</v>
      </c>
    </row>
    <row r="5705" spans="40:40" hidden="1" x14ac:dyDescent="0.25">
      <c r="AN5705" s="63" t="s">
        <v>8936</v>
      </c>
    </row>
    <row r="5706" spans="40:40" hidden="1" x14ac:dyDescent="0.25">
      <c r="AN5706" s="63" t="s">
        <v>8937</v>
      </c>
    </row>
    <row r="5707" spans="40:40" hidden="1" x14ac:dyDescent="0.25">
      <c r="AN5707" s="63" t="s">
        <v>8938</v>
      </c>
    </row>
    <row r="5708" spans="40:40" hidden="1" x14ac:dyDescent="0.25">
      <c r="AN5708" s="63" t="s">
        <v>8939</v>
      </c>
    </row>
    <row r="5709" spans="40:40" hidden="1" x14ac:dyDescent="0.25">
      <c r="AN5709" s="63" t="s">
        <v>8940</v>
      </c>
    </row>
    <row r="5710" spans="40:40" hidden="1" x14ac:dyDescent="0.25">
      <c r="AN5710" s="63" t="s">
        <v>8941</v>
      </c>
    </row>
    <row r="5711" spans="40:40" hidden="1" x14ac:dyDescent="0.25">
      <c r="AN5711" s="63" t="s">
        <v>8942</v>
      </c>
    </row>
    <row r="5712" spans="40:40" hidden="1" x14ac:dyDescent="0.25">
      <c r="AN5712" s="63" t="s">
        <v>8943</v>
      </c>
    </row>
    <row r="5713" spans="40:40" hidden="1" x14ac:dyDescent="0.25">
      <c r="AN5713" s="63" t="s">
        <v>8944</v>
      </c>
    </row>
    <row r="5714" spans="40:40" hidden="1" x14ac:dyDescent="0.25">
      <c r="AN5714" s="63" t="s">
        <v>8945</v>
      </c>
    </row>
    <row r="5715" spans="40:40" hidden="1" x14ac:dyDescent="0.25">
      <c r="AN5715" s="63" t="s">
        <v>8946</v>
      </c>
    </row>
    <row r="5716" spans="40:40" hidden="1" x14ac:dyDescent="0.25">
      <c r="AN5716" s="63" t="s">
        <v>8947</v>
      </c>
    </row>
    <row r="5717" spans="40:40" hidden="1" x14ac:dyDescent="0.25">
      <c r="AN5717" s="63" t="s">
        <v>8948</v>
      </c>
    </row>
    <row r="5718" spans="40:40" hidden="1" x14ac:dyDescent="0.25">
      <c r="AN5718" s="63" t="s">
        <v>8949</v>
      </c>
    </row>
    <row r="5719" spans="40:40" hidden="1" x14ac:dyDescent="0.25">
      <c r="AN5719" s="63" t="s">
        <v>8950</v>
      </c>
    </row>
    <row r="5720" spans="40:40" hidden="1" x14ac:dyDescent="0.25">
      <c r="AN5720" s="63" t="s">
        <v>8951</v>
      </c>
    </row>
    <row r="5721" spans="40:40" hidden="1" x14ac:dyDescent="0.25">
      <c r="AN5721" s="63" t="s">
        <v>8952</v>
      </c>
    </row>
    <row r="5722" spans="40:40" hidden="1" x14ac:dyDescent="0.25">
      <c r="AN5722" s="63" t="s">
        <v>8953</v>
      </c>
    </row>
    <row r="5723" spans="40:40" hidden="1" x14ac:dyDescent="0.25">
      <c r="AN5723" s="63" t="s">
        <v>8954</v>
      </c>
    </row>
    <row r="5724" spans="40:40" hidden="1" x14ac:dyDescent="0.25">
      <c r="AN5724" s="63" t="s">
        <v>8955</v>
      </c>
    </row>
    <row r="5725" spans="40:40" hidden="1" x14ac:dyDescent="0.25">
      <c r="AN5725" s="63" t="s">
        <v>8956</v>
      </c>
    </row>
    <row r="5726" spans="40:40" hidden="1" x14ac:dyDescent="0.25">
      <c r="AN5726" s="63" t="s">
        <v>8957</v>
      </c>
    </row>
    <row r="5727" spans="40:40" hidden="1" x14ac:dyDescent="0.25">
      <c r="AN5727" s="63" t="s">
        <v>8958</v>
      </c>
    </row>
    <row r="5728" spans="40:40" hidden="1" x14ac:dyDescent="0.25">
      <c r="AN5728" s="63" t="s">
        <v>8959</v>
      </c>
    </row>
    <row r="5729" spans="40:40" hidden="1" x14ac:dyDescent="0.25">
      <c r="AN5729" s="63" t="s">
        <v>8960</v>
      </c>
    </row>
    <row r="5730" spans="40:40" hidden="1" x14ac:dyDescent="0.25">
      <c r="AN5730" s="63" t="s">
        <v>8961</v>
      </c>
    </row>
    <row r="5731" spans="40:40" hidden="1" x14ac:dyDescent="0.25">
      <c r="AN5731" s="63" t="s">
        <v>8962</v>
      </c>
    </row>
    <row r="5732" spans="40:40" hidden="1" x14ac:dyDescent="0.25">
      <c r="AN5732" s="63" t="s">
        <v>8963</v>
      </c>
    </row>
    <row r="5733" spans="40:40" hidden="1" x14ac:dyDescent="0.25">
      <c r="AN5733" s="63" t="s">
        <v>8964</v>
      </c>
    </row>
    <row r="5734" spans="40:40" hidden="1" x14ac:dyDescent="0.25">
      <c r="AN5734" s="63" t="s">
        <v>8965</v>
      </c>
    </row>
    <row r="5735" spans="40:40" hidden="1" x14ac:dyDescent="0.25">
      <c r="AN5735" s="63" t="s">
        <v>8966</v>
      </c>
    </row>
    <row r="5736" spans="40:40" hidden="1" x14ac:dyDescent="0.25">
      <c r="AN5736" s="63" t="s">
        <v>8967</v>
      </c>
    </row>
    <row r="5737" spans="40:40" hidden="1" x14ac:dyDescent="0.25">
      <c r="AN5737" s="63" t="s">
        <v>8968</v>
      </c>
    </row>
    <row r="5738" spans="40:40" hidden="1" x14ac:dyDescent="0.25">
      <c r="AN5738" s="63" t="s">
        <v>8969</v>
      </c>
    </row>
    <row r="5739" spans="40:40" hidden="1" x14ac:dyDescent="0.25">
      <c r="AN5739" s="63" t="s">
        <v>8970</v>
      </c>
    </row>
    <row r="5740" spans="40:40" hidden="1" x14ac:dyDescent="0.25">
      <c r="AN5740" s="63" t="s">
        <v>8971</v>
      </c>
    </row>
    <row r="5741" spans="40:40" hidden="1" x14ac:dyDescent="0.25">
      <c r="AN5741" s="63" t="s">
        <v>8972</v>
      </c>
    </row>
    <row r="5742" spans="40:40" hidden="1" x14ac:dyDescent="0.25">
      <c r="AN5742" s="63" t="s">
        <v>8973</v>
      </c>
    </row>
    <row r="5743" spans="40:40" hidden="1" x14ac:dyDescent="0.25">
      <c r="AN5743" s="63" t="s">
        <v>8974</v>
      </c>
    </row>
    <row r="5744" spans="40:40" hidden="1" x14ac:dyDescent="0.25">
      <c r="AN5744" s="63" t="s">
        <v>8975</v>
      </c>
    </row>
    <row r="5745" spans="40:40" hidden="1" x14ac:dyDescent="0.25">
      <c r="AN5745" s="63" t="s">
        <v>8976</v>
      </c>
    </row>
    <row r="5746" spans="40:40" hidden="1" x14ac:dyDescent="0.25">
      <c r="AN5746" s="63" t="s">
        <v>8977</v>
      </c>
    </row>
    <row r="5747" spans="40:40" hidden="1" x14ac:dyDescent="0.25">
      <c r="AN5747" s="63" t="s">
        <v>8978</v>
      </c>
    </row>
    <row r="5748" spans="40:40" hidden="1" x14ac:dyDescent="0.25">
      <c r="AN5748" s="63" t="s">
        <v>8979</v>
      </c>
    </row>
    <row r="5749" spans="40:40" hidden="1" x14ac:dyDescent="0.25">
      <c r="AN5749" s="63" t="s">
        <v>8980</v>
      </c>
    </row>
    <row r="5750" spans="40:40" hidden="1" x14ac:dyDescent="0.25">
      <c r="AN5750" s="63" t="s">
        <v>8981</v>
      </c>
    </row>
    <row r="5751" spans="40:40" hidden="1" x14ac:dyDescent="0.25">
      <c r="AN5751" s="63" t="s">
        <v>8982</v>
      </c>
    </row>
    <row r="5752" spans="40:40" hidden="1" x14ac:dyDescent="0.25">
      <c r="AN5752" s="63" t="s">
        <v>8983</v>
      </c>
    </row>
    <row r="5753" spans="40:40" hidden="1" x14ac:dyDescent="0.25">
      <c r="AN5753" s="63" t="s">
        <v>8984</v>
      </c>
    </row>
    <row r="5754" spans="40:40" hidden="1" x14ac:dyDescent="0.25">
      <c r="AN5754" s="63" t="s">
        <v>8985</v>
      </c>
    </row>
    <row r="5755" spans="40:40" hidden="1" x14ac:dyDescent="0.25">
      <c r="AN5755" s="63" t="s">
        <v>8986</v>
      </c>
    </row>
    <row r="5756" spans="40:40" hidden="1" x14ac:dyDescent="0.25">
      <c r="AN5756" s="63" t="s">
        <v>8987</v>
      </c>
    </row>
    <row r="5757" spans="40:40" hidden="1" x14ac:dyDescent="0.25">
      <c r="AN5757" s="63" t="s">
        <v>8988</v>
      </c>
    </row>
    <row r="5758" spans="40:40" hidden="1" x14ac:dyDescent="0.25">
      <c r="AN5758" s="63" t="s">
        <v>8989</v>
      </c>
    </row>
    <row r="5759" spans="40:40" hidden="1" x14ac:dyDescent="0.25">
      <c r="AN5759" s="63" t="s">
        <v>8990</v>
      </c>
    </row>
    <row r="5760" spans="40:40" hidden="1" x14ac:dyDescent="0.25">
      <c r="AN5760" s="63" t="s">
        <v>8991</v>
      </c>
    </row>
    <row r="5761" spans="40:40" hidden="1" x14ac:dyDescent="0.25">
      <c r="AN5761" s="63" t="s">
        <v>8992</v>
      </c>
    </row>
    <row r="5762" spans="40:40" hidden="1" x14ac:dyDescent="0.25">
      <c r="AN5762" s="63" t="s">
        <v>8993</v>
      </c>
    </row>
    <row r="5763" spans="40:40" hidden="1" x14ac:dyDescent="0.25">
      <c r="AN5763" s="63" t="s">
        <v>8994</v>
      </c>
    </row>
    <row r="5764" spans="40:40" hidden="1" x14ac:dyDescent="0.25">
      <c r="AN5764" s="63" t="s">
        <v>8995</v>
      </c>
    </row>
    <row r="5765" spans="40:40" hidden="1" x14ac:dyDescent="0.25">
      <c r="AN5765" s="63" t="s">
        <v>8996</v>
      </c>
    </row>
    <row r="5766" spans="40:40" hidden="1" x14ac:dyDescent="0.25">
      <c r="AN5766" s="63" t="s">
        <v>8997</v>
      </c>
    </row>
    <row r="5767" spans="40:40" hidden="1" x14ac:dyDescent="0.25">
      <c r="AN5767" s="63" t="s">
        <v>8998</v>
      </c>
    </row>
    <row r="5768" spans="40:40" hidden="1" x14ac:dyDescent="0.25">
      <c r="AN5768" s="63" t="s">
        <v>8999</v>
      </c>
    </row>
    <row r="5769" spans="40:40" hidden="1" x14ac:dyDescent="0.25">
      <c r="AN5769" s="63" t="s">
        <v>9000</v>
      </c>
    </row>
    <row r="5770" spans="40:40" hidden="1" x14ac:dyDescent="0.25">
      <c r="AN5770" s="63" t="s">
        <v>9001</v>
      </c>
    </row>
    <row r="5771" spans="40:40" hidden="1" x14ac:dyDescent="0.25">
      <c r="AN5771" s="63" t="s">
        <v>9002</v>
      </c>
    </row>
    <row r="5772" spans="40:40" hidden="1" x14ac:dyDescent="0.25">
      <c r="AN5772" s="63" t="s">
        <v>9003</v>
      </c>
    </row>
    <row r="5773" spans="40:40" hidden="1" x14ac:dyDescent="0.25">
      <c r="AN5773" s="63" t="s">
        <v>9004</v>
      </c>
    </row>
    <row r="5774" spans="40:40" hidden="1" x14ac:dyDescent="0.25">
      <c r="AN5774" s="63" t="s">
        <v>9005</v>
      </c>
    </row>
    <row r="5775" spans="40:40" hidden="1" x14ac:dyDescent="0.25">
      <c r="AN5775" s="63" t="s">
        <v>9006</v>
      </c>
    </row>
    <row r="5776" spans="40:40" hidden="1" x14ac:dyDescent="0.25">
      <c r="AN5776" s="63" t="s">
        <v>9007</v>
      </c>
    </row>
    <row r="5777" spans="40:40" hidden="1" x14ac:dyDescent="0.25">
      <c r="AN5777" s="63" t="s">
        <v>9008</v>
      </c>
    </row>
    <row r="5778" spans="40:40" hidden="1" x14ac:dyDescent="0.25">
      <c r="AN5778" s="63" t="s">
        <v>9009</v>
      </c>
    </row>
    <row r="5779" spans="40:40" hidden="1" x14ac:dyDescent="0.25">
      <c r="AN5779" s="63" t="s">
        <v>9010</v>
      </c>
    </row>
    <row r="5780" spans="40:40" hidden="1" x14ac:dyDescent="0.25">
      <c r="AN5780" s="63" t="s">
        <v>9011</v>
      </c>
    </row>
    <row r="5781" spans="40:40" hidden="1" x14ac:dyDescent="0.25">
      <c r="AN5781" s="63" t="s">
        <v>9012</v>
      </c>
    </row>
    <row r="5782" spans="40:40" hidden="1" x14ac:dyDescent="0.25">
      <c r="AN5782" s="63" t="s">
        <v>9013</v>
      </c>
    </row>
    <row r="5783" spans="40:40" hidden="1" x14ac:dyDescent="0.25">
      <c r="AN5783" s="63" t="s">
        <v>9014</v>
      </c>
    </row>
    <row r="5784" spans="40:40" hidden="1" x14ac:dyDescent="0.25">
      <c r="AN5784" s="63" t="s">
        <v>9015</v>
      </c>
    </row>
    <row r="5785" spans="40:40" hidden="1" x14ac:dyDescent="0.25">
      <c r="AN5785" s="63" t="s">
        <v>9016</v>
      </c>
    </row>
    <row r="5786" spans="40:40" hidden="1" x14ac:dyDescent="0.25">
      <c r="AN5786" s="63" t="s">
        <v>9017</v>
      </c>
    </row>
    <row r="5787" spans="40:40" hidden="1" x14ac:dyDescent="0.25">
      <c r="AN5787" s="63" t="s">
        <v>9018</v>
      </c>
    </row>
    <row r="5788" spans="40:40" hidden="1" x14ac:dyDescent="0.25">
      <c r="AN5788" s="63" t="s">
        <v>9019</v>
      </c>
    </row>
    <row r="5789" spans="40:40" hidden="1" x14ac:dyDescent="0.25">
      <c r="AN5789" s="63" t="s">
        <v>9020</v>
      </c>
    </row>
    <row r="5790" spans="40:40" hidden="1" x14ac:dyDescent="0.25">
      <c r="AN5790" s="63" t="s">
        <v>9021</v>
      </c>
    </row>
    <row r="5791" spans="40:40" hidden="1" x14ac:dyDescent="0.25">
      <c r="AN5791" s="63" t="s">
        <v>9022</v>
      </c>
    </row>
    <row r="5792" spans="40:40" hidden="1" x14ac:dyDescent="0.25">
      <c r="AN5792" s="63" t="s">
        <v>9023</v>
      </c>
    </row>
    <row r="5793" spans="40:40" hidden="1" x14ac:dyDescent="0.25">
      <c r="AN5793" s="63" t="s">
        <v>9024</v>
      </c>
    </row>
    <row r="5794" spans="40:40" hidden="1" x14ac:dyDescent="0.25">
      <c r="AN5794" s="63" t="s">
        <v>9025</v>
      </c>
    </row>
    <row r="5795" spans="40:40" hidden="1" x14ac:dyDescent="0.25">
      <c r="AN5795" s="63" t="s">
        <v>9026</v>
      </c>
    </row>
    <row r="5796" spans="40:40" hidden="1" x14ac:dyDescent="0.25">
      <c r="AN5796" s="63" t="s">
        <v>9027</v>
      </c>
    </row>
    <row r="5797" spans="40:40" hidden="1" x14ac:dyDescent="0.25">
      <c r="AN5797" s="63" t="s">
        <v>9028</v>
      </c>
    </row>
    <row r="5798" spans="40:40" hidden="1" x14ac:dyDescent="0.25">
      <c r="AN5798" s="63" t="s">
        <v>9029</v>
      </c>
    </row>
    <row r="5799" spans="40:40" hidden="1" x14ac:dyDescent="0.25">
      <c r="AN5799" s="63" t="s">
        <v>9030</v>
      </c>
    </row>
    <row r="5800" spans="40:40" hidden="1" x14ac:dyDescent="0.25">
      <c r="AN5800" s="63" t="s">
        <v>9031</v>
      </c>
    </row>
    <row r="5801" spans="40:40" hidden="1" x14ac:dyDescent="0.25">
      <c r="AN5801" s="63" t="s">
        <v>9032</v>
      </c>
    </row>
    <row r="5802" spans="40:40" hidden="1" x14ac:dyDescent="0.25">
      <c r="AN5802" s="63" t="s">
        <v>9033</v>
      </c>
    </row>
    <row r="5803" spans="40:40" hidden="1" x14ac:dyDescent="0.25">
      <c r="AN5803" s="63" t="s">
        <v>9034</v>
      </c>
    </row>
    <row r="5804" spans="40:40" hidden="1" x14ac:dyDescent="0.25">
      <c r="AN5804" s="63" t="s">
        <v>9035</v>
      </c>
    </row>
    <row r="5805" spans="40:40" hidden="1" x14ac:dyDescent="0.25">
      <c r="AN5805" s="63" t="s">
        <v>9036</v>
      </c>
    </row>
    <row r="5806" spans="40:40" hidden="1" x14ac:dyDescent="0.25">
      <c r="AN5806" s="63" t="s">
        <v>9037</v>
      </c>
    </row>
    <row r="5807" spans="40:40" hidden="1" x14ac:dyDescent="0.25">
      <c r="AN5807" s="63" t="s">
        <v>9038</v>
      </c>
    </row>
    <row r="5808" spans="40:40" hidden="1" x14ac:dyDescent="0.25">
      <c r="AN5808" s="63" t="s">
        <v>9039</v>
      </c>
    </row>
    <row r="5809" spans="40:40" hidden="1" x14ac:dyDescent="0.25">
      <c r="AN5809" s="63" t="s">
        <v>9040</v>
      </c>
    </row>
    <row r="5810" spans="40:40" hidden="1" x14ac:dyDescent="0.25">
      <c r="AN5810" s="63" t="s">
        <v>9041</v>
      </c>
    </row>
    <row r="5811" spans="40:40" hidden="1" x14ac:dyDescent="0.25">
      <c r="AN5811" s="63" t="s">
        <v>9042</v>
      </c>
    </row>
    <row r="5812" spans="40:40" hidden="1" x14ac:dyDescent="0.25">
      <c r="AN5812" s="63" t="s">
        <v>9043</v>
      </c>
    </row>
    <row r="5813" spans="40:40" hidden="1" x14ac:dyDescent="0.25">
      <c r="AN5813" s="63" t="s">
        <v>9044</v>
      </c>
    </row>
    <row r="5814" spans="40:40" hidden="1" x14ac:dyDescent="0.25">
      <c r="AN5814" s="63" t="s">
        <v>9045</v>
      </c>
    </row>
    <row r="5815" spans="40:40" hidden="1" x14ac:dyDescent="0.25">
      <c r="AN5815" s="63" t="s">
        <v>9046</v>
      </c>
    </row>
    <row r="5816" spans="40:40" hidden="1" x14ac:dyDescent="0.25">
      <c r="AN5816" s="63" t="s">
        <v>9047</v>
      </c>
    </row>
    <row r="5817" spans="40:40" hidden="1" x14ac:dyDescent="0.25">
      <c r="AN5817" s="63" t="s">
        <v>9048</v>
      </c>
    </row>
    <row r="5818" spans="40:40" hidden="1" x14ac:dyDescent="0.25">
      <c r="AN5818" s="63" t="s">
        <v>9049</v>
      </c>
    </row>
    <row r="5819" spans="40:40" hidden="1" x14ac:dyDescent="0.25">
      <c r="AN5819" s="63" t="s">
        <v>9050</v>
      </c>
    </row>
    <row r="5820" spans="40:40" hidden="1" x14ac:dyDescent="0.25">
      <c r="AN5820" s="63" t="s">
        <v>9051</v>
      </c>
    </row>
    <row r="5821" spans="40:40" hidden="1" x14ac:dyDescent="0.25">
      <c r="AN5821" s="63" t="s">
        <v>9052</v>
      </c>
    </row>
    <row r="5822" spans="40:40" hidden="1" x14ac:dyDescent="0.25">
      <c r="AN5822" s="63" t="s">
        <v>9053</v>
      </c>
    </row>
    <row r="5823" spans="40:40" hidden="1" x14ac:dyDescent="0.25">
      <c r="AN5823" s="63" t="s">
        <v>9054</v>
      </c>
    </row>
    <row r="5824" spans="40:40" hidden="1" x14ac:dyDescent="0.25">
      <c r="AN5824" s="63" t="s">
        <v>9055</v>
      </c>
    </row>
    <row r="5825" spans="40:40" hidden="1" x14ac:dyDescent="0.25">
      <c r="AN5825" s="63" t="s">
        <v>9056</v>
      </c>
    </row>
    <row r="5826" spans="40:40" hidden="1" x14ac:dyDescent="0.25">
      <c r="AN5826" s="63" t="s">
        <v>9057</v>
      </c>
    </row>
    <row r="5827" spans="40:40" hidden="1" x14ac:dyDescent="0.25">
      <c r="AN5827" s="63" t="s">
        <v>9058</v>
      </c>
    </row>
    <row r="5828" spans="40:40" hidden="1" x14ac:dyDescent="0.25">
      <c r="AN5828" s="63" t="s">
        <v>9059</v>
      </c>
    </row>
    <row r="5829" spans="40:40" hidden="1" x14ac:dyDescent="0.25">
      <c r="AN5829" s="63" t="s">
        <v>9060</v>
      </c>
    </row>
    <row r="5830" spans="40:40" hidden="1" x14ac:dyDescent="0.25">
      <c r="AN5830" s="63" t="s">
        <v>9061</v>
      </c>
    </row>
    <row r="5831" spans="40:40" hidden="1" x14ac:dyDescent="0.25">
      <c r="AN5831" s="63" t="s">
        <v>9062</v>
      </c>
    </row>
    <row r="5832" spans="40:40" hidden="1" x14ac:dyDescent="0.25">
      <c r="AN5832" s="63" t="s">
        <v>9063</v>
      </c>
    </row>
    <row r="5833" spans="40:40" hidden="1" x14ac:dyDescent="0.25">
      <c r="AN5833" s="63" t="s">
        <v>9064</v>
      </c>
    </row>
    <row r="5834" spans="40:40" hidden="1" x14ac:dyDescent="0.25">
      <c r="AN5834" s="63" t="s">
        <v>9065</v>
      </c>
    </row>
    <row r="5835" spans="40:40" hidden="1" x14ac:dyDescent="0.25">
      <c r="AN5835" s="63" t="s">
        <v>9066</v>
      </c>
    </row>
    <row r="5836" spans="40:40" hidden="1" x14ac:dyDescent="0.25">
      <c r="AN5836" s="63" t="s">
        <v>9067</v>
      </c>
    </row>
    <row r="5837" spans="40:40" hidden="1" x14ac:dyDescent="0.25">
      <c r="AN5837" s="63" t="s">
        <v>9068</v>
      </c>
    </row>
    <row r="5838" spans="40:40" hidden="1" x14ac:dyDescent="0.25">
      <c r="AN5838" s="63" t="s">
        <v>9069</v>
      </c>
    </row>
    <row r="5839" spans="40:40" hidden="1" x14ac:dyDescent="0.25">
      <c r="AN5839" s="63" t="s">
        <v>9070</v>
      </c>
    </row>
    <row r="5840" spans="40:40" hidden="1" x14ac:dyDescent="0.25">
      <c r="AN5840" s="63" t="s">
        <v>9071</v>
      </c>
    </row>
    <row r="5841" spans="40:40" hidden="1" x14ac:dyDescent="0.25">
      <c r="AN5841" s="63" t="s">
        <v>9072</v>
      </c>
    </row>
    <row r="5842" spans="40:40" hidden="1" x14ac:dyDescent="0.25">
      <c r="AN5842" s="63" t="s">
        <v>9073</v>
      </c>
    </row>
    <row r="5843" spans="40:40" hidden="1" x14ac:dyDescent="0.25">
      <c r="AN5843" s="63" t="s">
        <v>9074</v>
      </c>
    </row>
    <row r="5844" spans="40:40" hidden="1" x14ac:dyDescent="0.25">
      <c r="AN5844" s="63" t="s">
        <v>9075</v>
      </c>
    </row>
    <row r="5845" spans="40:40" hidden="1" x14ac:dyDescent="0.25">
      <c r="AN5845" s="63" t="s">
        <v>9076</v>
      </c>
    </row>
    <row r="5846" spans="40:40" hidden="1" x14ac:dyDescent="0.25">
      <c r="AN5846" s="63" t="s">
        <v>9077</v>
      </c>
    </row>
    <row r="5847" spans="40:40" hidden="1" x14ac:dyDescent="0.25">
      <c r="AN5847" s="63" t="s">
        <v>9078</v>
      </c>
    </row>
    <row r="5848" spans="40:40" hidden="1" x14ac:dyDescent="0.25">
      <c r="AN5848" s="63" t="s">
        <v>9079</v>
      </c>
    </row>
    <row r="5849" spans="40:40" hidden="1" x14ac:dyDescent="0.25">
      <c r="AN5849" s="63" t="s">
        <v>9080</v>
      </c>
    </row>
    <row r="5850" spans="40:40" hidden="1" x14ac:dyDescent="0.25">
      <c r="AN5850" s="63" t="s">
        <v>9081</v>
      </c>
    </row>
    <row r="5851" spans="40:40" hidden="1" x14ac:dyDescent="0.25">
      <c r="AN5851" s="63" t="s">
        <v>9082</v>
      </c>
    </row>
    <row r="5852" spans="40:40" hidden="1" x14ac:dyDescent="0.25">
      <c r="AN5852" s="63" t="s">
        <v>9083</v>
      </c>
    </row>
    <row r="5853" spans="40:40" hidden="1" x14ac:dyDescent="0.25">
      <c r="AN5853" s="63" t="s">
        <v>9084</v>
      </c>
    </row>
    <row r="5854" spans="40:40" hidden="1" x14ac:dyDescent="0.25">
      <c r="AN5854" s="63" t="s">
        <v>9085</v>
      </c>
    </row>
    <row r="5855" spans="40:40" hidden="1" x14ac:dyDescent="0.25">
      <c r="AN5855" s="63" t="s">
        <v>9086</v>
      </c>
    </row>
    <row r="5856" spans="40:40" hidden="1" x14ac:dyDescent="0.25">
      <c r="AN5856" s="63" t="s">
        <v>9087</v>
      </c>
    </row>
    <row r="5857" spans="40:40" hidden="1" x14ac:dyDescent="0.25">
      <c r="AN5857" s="63" t="s">
        <v>9088</v>
      </c>
    </row>
    <row r="5858" spans="40:40" hidden="1" x14ac:dyDescent="0.25">
      <c r="AN5858" s="63" t="s">
        <v>9089</v>
      </c>
    </row>
    <row r="5859" spans="40:40" hidden="1" x14ac:dyDescent="0.25">
      <c r="AN5859" s="63" t="s">
        <v>9090</v>
      </c>
    </row>
    <row r="5860" spans="40:40" hidden="1" x14ac:dyDescent="0.25">
      <c r="AN5860" s="63" t="s">
        <v>9091</v>
      </c>
    </row>
    <row r="5861" spans="40:40" hidden="1" x14ac:dyDescent="0.25">
      <c r="AN5861" s="63" t="s">
        <v>9092</v>
      </c>
    </row>
    <row r="5862" spans="40:40" hidden="1" x14ac:dyDescent="0.25">
      <c r="AN5862" s="63" t="s">
        <v>9093</v>
      </c>
    </row>
    <row r="5863" spans="40:40" hidden="1" x14ac:dyDescent="0.25">
      <c r="AN5863" s="63" t="s">
        <v>9094</v>
      </c>
    </row>
    <row r="5864" spans="40:40" hidden="1" x14ac:dyDescent="0.25">
      <c r="AN5864" s="63" t="s">
        <v>9095</v>
      </c>
    </row>
    <row r="5865" spans="40:40" hidden="1" x14ac:dyDescent="0.25">
      <c r="AN5865" s="63" t="s">
        <v>9096</v>
      </c>
    </row>
    <row r="5866" spans="40:40" hidden="1" x14ac:dyDescent="0.25">
      <c r="AN5866" s="63" t="s">
        <v>9097</v>
      </c>
    </row>
    <row r="5867" spans="40:40" hidden="1" x14ac:dyDescent="0.25">
      <c r="AN5867" s="63" t="s">
        <v>9098</v>
      </c>
    </row>
    <row r="5868" spans="40:40" hidden="1" x14ac:dyDescent="0.25">
      <c r="AN5868" s="63" t="s">
        <v>9099</v>
      </c>
    </row>
    <row r="5869" spans="40:40" hidden="1" x14ac:dyDescent="0.25">
      <c r="AN5869" s="63" t="s">
        <v>9100</v>
      </c>
    </row>
    <row r="5870" spans="40:40" hidden="1" x14ac:dyDescent="0.25">
      <c r="AN5870" s="63" t="s">
        <v>9101</v>
      </c>
    </row>
    <row r="5871" spans="40:40" hidden="1" x14ac:dyDescent="0.25">
      <c r="AN5871" s="63" t="s">
        <v>9102</v>
      </c>
    </row>
    <row r="5872" spans="40:40" hidden="1" x14ac:dyDescent="0.25">
      <c r="AN5872" s="63" t="s">
        <v>9103</v>
      </c>
    </row>
    <row r="5873" spans="40:40" hidden="1" x14ac:dyDescent="0.25">
      <c r="AN5873" s="63" t="s">
        <v>9104</v>
      </c>
    </row>
    <row r="5874" spans="40:40" hidden="1" x14ac:dyDescent="0.25">
      <c r="AN5874" s="63" t="s">
        <v>9105</v>
      </c>
    </row>
    <row r="5875" spans="40:40" hidden="1" x14ac:dyDescent="0.25">
      <c r="AN5875" s="63" t="s">
        <v>9106</v>
      </c>
    </row>
    <row r="5876" spans="40:40" hidden="1" x14ac:dyDescent="0.25">
      <c r="AN5876" s="63" t="s">
        <v>9107</v>
      </c>
    </row>
    <row r="5877" spans="40:40" hidden="1" x14ac:dyDescent="0.25">
      <c r="AN5877" s="63" t="s">
        <v>9108</v>
      </c>
    </row>
    <row r="5878" spans="40:40" hidden="1" x14ac:dyDescent="0.25">
      <c r="AN5878" s="63" t="s">
        <v>9109</v>
      </c>
    </row>
    <row r="5879" spans="40:40" hidden="1" x14ac:dyDescent="0.25">
      <c r="AN5879" s="63" t="s">
        <v>9110</v>
      </c>
    </row>
    <row r="5880" spans="40:40" hidden="1" x14ac:dyDescent="0.25">
      <c r="AN5880" s="63" t="s">
        <v>9111</v>
      </c>
    </row>
    <row r="5881" spans="40:40" hidden="1" x14ac:dyDescent="0.25">
      <c r="AN5881" s="63" t="s">
        <v>9112</v>
      </c>
    </row>
    <row r="5882" spans="40:40" hidden="1" x14ac:dyDescent="0.25">
      <c r="AN5882" s="63" t="s">
        <v>9113</v>
      </c>
    </row>
    <row r="5883" spans="40:40" hidden="1" x14ac:dyDescent="0.25">
      <c r="AN5883" s="63" t="s">
        <v>9114</v>
      </c>
    </row>
    <row r="5884" spans="40:40" hidden="1" x14ac:dyDescent="0.25">
      <c r="AN5884" s="63" t="s">
        <v>9115</v>
      </c>
    </row>
    <row r="5885" spans="40:40" hidden="1" x14ac:dyDescent="0.25">
      <c r="AN5885" s="63" t="s">
        <v>9116</v>
      </c>
    </row>
    <row r="5886" spans="40:40" hidden="1" x14ac:dyDescent="0.25">
      <c r="AN5886" s="63" t="s">
        <v>9117</v>
      </c>
    </row>
    <row r="5887" spans="40:40" hidden="1" x14ac:dyDescent="0.25">
      <c r="AN5887" s="63" t="s">
        <v>9118</v>
      </c>
    </row>
    <row r="5888" spans="40:40" hidden="1" x14ac:dyDescent="0.25">
      <c r="AN5888" s="63" t="s">
        <v>9119</v>
      </c>
    </row>
    <row r="5889" spans="40:40" hidden="1" x14ac:dyDescent="0.25">
      <c r="AN5889" s="63" t="s">
        <v>9120</v>
      </c>
    </row>
    <row r="5890" spans="40:40" hidden="1" x14ac:dyDescent="0.25">
      <c r="AN5890" s="63" t="s">
        <v>9121</v>
      </c>
    </row>
    <row r="5891" spans="40:40" hidden="1" x14ac:dyDescent="0.25">
      <c r="AN5891" s="63" t="s">
        <v>9122</v>
      </c>
    </row>
    <row r="5892" spans="40:40" hidden="1" x14ac:dyDescent="0.25">
      <c r="AN5892" s="63" t="s">
        <v>9123</v>
      </c>
    </row>
    <row r="5893" spans="40:40" hidden="1" x14ac:dyDescent="0.25">
      <c r="AN5893" s="63" t="s">
        <v>9124</v>
      </c>
    </row>
    <row r="5894" spans="40:40" hidden="1" x14ac:dyDescent="0.25">
      <c r="AN5894" s="63" t="s">
        <v>9125</v>
      </c>
    </row>
    <row r="5895" spans="40:40" hidden="1" x14ac:dyDescent="0.25">
      <c r="AN5895" s="63" t="s">
        <v>9126</v>
      </c>
    </row>
    <row r="5896" spans="40:40" hidden="1" x14ac:dyDescent="0.25">
      <c r="AN5896" s="63" t="s">
        <v>9127</v>
      </c>
    </row>
    <row r="5897" spans="40:40" hidden="1" x14ac:dyDescent="0.25">
      <c r="AN5897" s="63" t="s">
        <v>9128</v>
      </c>
    </row>
    <row r="5898" spans="40:40" hidden="1" x14ac:dyDescent="0.25">
      <c r="AN5898" s="63" t="s">
        <v>9129</v>
      </c>
    </row>
    <row r="5899" spans="40:40" hidden="1" x14ac:dyDescent="0.25">
      <c r="AN5899" s="63" t="s">
        <v>9130</v>
      </c>
    </row>
    <row r="5900" spans="40:40" hidden="1" x14ac:dyDescent="0.25">
      <c r="AN5900" s="63" t="s">
        <v>9131</v>
      </c>
    </row>
    <row r="5901" spans="40:40" hidden="1" x14ac:dyDescent="0.25">
      <c r="AN5901" s="63" t="s">
        <v>9132</v>
      </c>
    </row>
    <row r="5902" spans="40:40" hidden="1" x14ac:dyDescent="0.25">
      <c r="AN5902" s="63" t="s">
        <v>9133</v>
      </c>
    </row>
    <row r="5903" spans="40:40" hidden="1" x14ac:dyDescent="0.25">
      <c r="AN5903" s="63" t="s">
        <v>9134</v>
      </c>
    </row>
    <row r="5904" spans="40:40" hidden="1" x14ac:dyDescent="0.25">
      <c r="AN5904" s="63" t="s">
        <v>9135</v>
      </c>
    </row>
    <row r="5905" spans="40:40" hidden="1" x14ac:dyDescent="0.25">
      <c r="AN5905" s="63" t="s">
        <v>9136</v>
      </c>
    </row>
    <row r="5906" spans="40:40" hidden="1" x14ac:dyDescent="0.25">
      <c r="AN5906" s="63" t="s">
        <v>9137</v>
      </c>
    </row>
    <row r="5907" spans="40:40" hidden="1" x14ac:dyDescent="0.25">
      <c r="AN5907" s="63" t="s">
        <v>9138</v>
      </c>
    </row>
    <row r="5908" spans="40:40" hidden="1" x14ac:dyDescent="0.25">
      <c r="AN5908" s="63" t="s">
        <v>9139</v>
      </c>
    </row>
    <row r="5909" spans="40:40" hidden="1" x14ac:dyDescent="0.25">
      <c r="AN5909" s="63" t="s">
        <v>9140</v>
      </c>
    </row>
    <row r="5910" spans="40:40" hidden="1" x14ac:dyDescent="0.25">
      <c r="AN5910" s="63" t="s">
        <v>9141</v>
      </c>
    </row>
    <row r="5911" spans="40:40" hidden="1" x14ac:dyDescent="0.25">
      <c r="AN5911" s="63" t="s">
        <v>9142</v>
      </c>
    </row>
    <row r="5912" spans="40:40" hidden="1" x14ac:dyDescent="0.25">
      <c r="AN5912" s="63" t="s">
        <v>9143</v>
      </c>
    </row>
    <row r="5913" spans="40:40" hidden="1" x14ac:dyDescent="0.25">
      <c r="AN5913" s="63" t="s">
        <v>9144</v>
      </c>
    </row>
    <row r="5914" spans="40:40" hidden="1" x14ac:dyDescent="0.25">
      <c r="AN5914" s="63" t="s">
        <v>9145</v>
      </c>
    </row>
    <row r="5915" spans="40:40" hidden="1" x14ac:dyDescent="0.25">
      <c r="AN5915" s="63" t="s">
        <v>9146</v>
      </c>
    </row>
    <row r="5916" spans="40:40" hidden="1" x14ac:dyDescent="0.25">
      <c r="AN5916" s="63" t="s">
        <v>9147</v>
      </c>
    </row>
    <row r="5917" spans="40:40" hidden="1" x14ac:dyDescent="0.25">
      <c r="AN5917" s="63" t="s">
        <v>9148</v>
      </c>
    </row>
    <row r="5918" spans="40:40" hidden="1" x14ac:dyDescent="0.25">
      <c r="AN5918" s="63" t="s">
        <v>9149</v>
      </c>
    </row>
    <row r="5919" spans="40:40" hidden="1" x14ac:dyDescent="0.25">
      <c r="AN5919" s="63" t="s">
        <v>9150</v>
      </c>
    </row>
    <row r="5920" spans="40:40" hidden="1" x14ac:dyDescent="0.25">
      <c r="AN5920" s="63" t="s">
        <v>9151</v>
      </c>
    </row>
    <row r="5921" spans="40:40" hidden="1" x14ac:dyDescent="0.25">
      <c r="AN5921" s="63" t="s">
        <v>9152</v>
      </c>
    </row>
    <row r="5922" spans="40:40" hidden="1" x14ac:dyDescent="0.25">
      <c r="AN5922" s="63" t="s">
        <v>9153</v>
      </c>
    </row>
    <row r="5923" spans="40:40" hidden="1" x14ac:dyDescent="0.25">
      <c r="AN5923" s="63" t="s">
        <v>9154</v>
      </c>
    </row>
    <row r="5924" spans="40:40" hidden="1" x14ac:dyDescent="0.25">
      <c r="AN5924" s="63" t="s">
        <v>9155</v>
      </c>
    </row>
    <row r="5925" spans="40:40" hidden="1" x14ac:dyDescent="0.25">
      <c r="AN5925" s="63" t="s">
        <v>9156</v>
      </c>
    </row>
    <row r="5926" spans="40:40" hidden="1" x14ac:dyDescent="0.25">
      <c r="AN5926" s="63" t="s">
        <v>9157</v>
      </c>
    </row>
    <row r="5927" spans="40:40" hidden="1" x14ac:dyDescent="0.25">
      <c r="AN5927" s="63" t="s">
        <v>9158</v>
      </c>
    </row>
    <row r="5928" spans="40:40" hidden="1" x14ac:dyDescent="0.25">
      <c r="AN5928" s="63" t="s">
        <v>9159</v>
      </c>
    </row>
    <row r="5929" spans="40:40" hidden="1" x14ac:dyDescent="0.25">
      <c r="AN5929" s="63" t="s">
        <v>9160</v>
      </c>
    </row>
    <row r="5930" spans="40:40" hidden="1" x14ac:dyDescent="0.25">
      <c r="AN5930" s="63" t="s">
        <v>9161</v>
      </c>
    </row>
    <row r="5931" spans="40:40" hidden="1" x14ac:dyDescent="0.25">
      <c r="AN5931" s="63" t="s">
        <v>9162</v>
      </c>
    </row>
    <row r="5932" spans="40:40" hidden="1" x14ac:dyDescent="0.25">
      <c r="AN5932" s="63" t="s">
        <v>9163</v>
      </c>
    </row>
    <row r="5933" spans="40:40" hidden="1" x14ac:dyDescent="0.25">
      <c r="AN5933" s="63" t="s">
        <v>9164</v>
      </c>
    </row>
    <row r="5934" spans="40:40" hidden="1" x14ac:dyDescent="0.25">
      <c r="AN5934" s="63" t="s">
        <v>9165</v>
      </c>
    </row>
    <row r="5935" spans="40:40" hidden="1" x14ac:dyDescent="0.25">
      <c r="AN5935" s="63" t="s">
        <v>9166</v>
      </c>
    </row>
    <row r="5936" spans="40:40" hidden="1" x14ac:dyDescent="0.25">
      <c r="AN5936" s="63" t="s">
        <v>9167</v>
      </c>
    </row>
    <row r="5937" spans="40:40" hidden="1" x14ac:dyDescent="0.25">
      <c r="AN5937" s="63" t="s">
        <v>9168</v>
      </c>
    </row>
    <row r="5938" spans="40:40" hidden="1" x14ac:dyDescent="0.25">
      <c r="AN5938" s="63" t="s">
        <v>9169</v>
      </c>
    </row>
    <row r="5939" spans="40:40" hidden="1" x14ac:dyDescent="0.25">
      <c r="AN5939" s="63" t="s">
        <v>9170</v>
      </c>
    </row>
    <row r="5940" spans="40:40" hidden="1" x14ac:dyDescent="0.25">
      <c r="AN5940" s="63" t="s">
        <v>9171</v>
      </c>
    </row>
    <row r="5941" spans="40:40" hidden="1" x14ac:dyDescent="0.25">
      <c r="AN5941" s="63" t="s">
        <v>9172</v>
      </c>
    </row>
    <row r="5942" spans="40:40" hidden="1" x14ac:dyDescent="0.25">
      <c r="AN5942" s="63" t="s">
        <v>9173</v>
      </c>
    </row>
    <row r="5943" spans="40:40" hidden="1" x14ac:dyDescent="0.25">
      <c r="AN5943" s="63" t="s">
        <v>9174</v>
      </c>
    </row>
    <row r="5944" spans="40:40" hidden="1" x14ac:dyDescent="0.25">
      <c r="AN5944" s="63" t="s">
        <v>9175</v>
      </c>
    </row>
    <row r="5945" spans="40:40" hidden="1" x14ac:dyDescent="0.25">
      <c r="AN5945" s="63" t="s">
        <v>9176</v>
      </c>
    </row>
    <row r="5946" spans="40:40" hidden="1" x14ac:dyDescent="0.25">
      <c r="AN5946" s="63" t="s">
        <v>9177</v>
      </c>
    </row>
    <row r="5947" spans="40:40" hidden="1" x14ac:dyDescent="0.25">
      <c r="AN5947" s="63" t="s">
        <v>9178</v>
      </c>
    </row>
    <row r="5948" spans="40:40" hidden="1" x14ac:dyDescent="0.25">
      <c r="AN5948" s="63" t="s">
        <v>9179</v>
      </c>
    </row>
    <row r="5949" spans="40:40" hidden="1" x14ac:dyDescent="0.25">
      <c r="AN5949" s="63" t="s">
        <v>9180</v>
      </c>
    </row>
    <row r="5950" spans="40:40" hidden="1" x14ac:dyDescent="0.25">
      <c r="AN5950" s="63" t="s">
        <v>9181</v>
      </c>
    </row>
    <row r="5951" spans="40:40" hidden="1" x14ac:dyDescent="0.25">
      <c r="AN5951" s="63" t="s">
        <v>9182</v>
      </c>
    </row>
    <row r="5952" spans="40:40" hidden="1" x14ac:dyDescent="0.25">
      <c r="AN5952" s="63" t="s">
        <v>9183</v>
      </c>
    </row>
    <row r="5953" spans="40:40" hidden="1" x14ac:dyDescent="0.25">
      <c r="AN5953" s="63" t="s">
        <v>9184</v>
      </c>
    </row>
    <row r="5954" spans="40:40" hidden="1" x14ac:dyDescent="0.25">
      <c r="AN5954" s="63" t="s">
        <v>9185</v>
      </c>
    </row>
    <row r="5955" spans="40:40" hidden="1" x14ac:dyDescent="0.25">
      <c r="AN5955" s="63" t="s">
        <v>9186</v>
      </c>
    </row>
    <row r="5956" spans="40:40" hidden="1" x14ac:dyDescent="0.25">
      <c r="AN5956" s="63" t="s">
        <v>9187</v>
      </c>
    </row>
    <row r="5957" spans="40:40" hidden="1" x14ac:dyDescent="0.25">
      <c r="AN5957" s="63" t="s">
        <v>9188</v>
      </c>
    </row>
    <row r="5958" spans="40:40" hidden="1" x14ac:dyDescent="0.25">
      <c r="AN5958" s="63" t="s">
        <v>9189</v>
      </c>
    </row>
    <row r="5959" spans="40:40" hidden="1" x14ac:dyDescent="0.25">
      <c r="AN5959" s="63" t="s">
        <v>9190</v>
      </c>
    </row>
    <row r="5960" spans="40:40" hidden="1" x14ac:dyDescent="0.25">
      <c r="AN5960" s="63" t="s">
        <v>9191</v>
      </c>
    </row>
    <row r="5961" spans="40:40" hidden="1" x14ac:dyDescent="0.25">
      <c r="AN5961" s="63" t="s">
        <v>9192</v>
      </c>
    </row>
    <row r="5962" spans="40:40" hidden="1" x14ac:dyDescent="0.25">
      <c r="AN5962" s="63" t="s">
        <v>9193</v>
      </c>
    </row>
    <row r="5963" spans="40:40" hidden="1" x14ac:dyDescent="0.25">
      <c r="AN5963" s="63" t="s">
        <v>9194</v>
      </c>
    </row>
    <row r="5964" spans="40:40" hidden="1" x14ac:dyDescent="0.25">
      <c r="AN5964" s="63" t="s">
        <v>9195</v>
      </c>
    </row>
    <row r="5965" spans="40:40" hidden="1" x14ac:dyDescent="0.25">
      <c r="AN5965" s="63" t="s">
        <v>9196</v>
      </c>
    </row>
    <row r="5966" spans="40:40" hidden="1" x14ac:dyDescent="0.25">
      <c r="AN5966" s="63" t="s">
        <v>9197</v>
      </c>
    </row>
    <row r="5967" spans="40:40" hidden="1" x14ac:dyDescent="0.25">
      <c r="AN5967" s="63" t="s">
        <v>9198</v>
      </c>
    </row>
    <row r="5968" spans="40:40" hidden="1" x14ac:dyDescent="0.25">
      <c r="AN5968" s="63" t="s">
        <v>9199</v>
      </c>
    </row>
    <row r="5969" spans="40:40" hidden="1" x14ac:dyDescent="0.25">
      <c r="AN5969" s="63" t="s">
        <v>9200</v>
      </c>
    </row>
    <row r="5970" spans="40:40" hidden="1" x14ac:dyDescent="0.25">
      <c r="AN5970" s="63" t="s">
        <v>9201</v>
      </c>
    </row>
    <row r="5971" spans="40:40" hidden="1" x14ac:dyDescent="0.25">
      <c r="AN5971" s="63" t="s">
        <v>9202</v>
      </c>
    </row>
    <row r="5972" spans="40:40" hidden="1" x14ac:dyDescent="0.25">
      <c r="AN5972" s="63" t="s">
        <v>9203</v>
      </c>
    </row>
    <row r="5973" spans="40:40" hidden="1" x14ac:dyDescent="0.25">
      <c r="AN5973" s="63" t="s">
        <v>9204</v>
      </c>
    </row>
    <row r="5974" spans="40:40" hidden="1" x14ac:dyDescent="0.25">
      <c r="AN5974" s="63" t="s">
        <v>9205</v>
      </c>
    </row>
    <row r="5975" spans="40:40" hidden="1" x14ac:dyDescent="0.25">
      <c r="AN5975" s="63" t="s">
        <v>9206</v>
      </c>
    </row>
    <row r="5976" spans="40:40" hidden="1" x14ac:dyDescent="0.25">
      <c r="AN5976" s="63" t="s">
        <v>9207</v>
      </c>
    </row>
    <row r="5977" spans="40:40" hidden="1" x14ac:dyDescent="0.25">
      <c r="AN5977" s="63" t="s">
        <v>9208</v>
      </c>
    </row>
    <row r="5978" spans="40:40" hidden="1" x14ac:dyDescent="0.25">
      <c r="AN5978" s="63" t="s">
        <v>9209</v>
      </c>
    </row>
    <row r="5979" spans="40:40" hidden="1" x14ac:dyDescent="0.25">
      <c r="AN5979" s="63" t="s">
        <v>9210</v>
      </c>
    </row>
    <row r="5980" spans="40:40" hidden="1" x14ac:dyDescent="0.25">
      <c r="AN5980" s="63" t="s">
        <v>9211</v>
      </c>
    </row>
    <row r="5981" spans="40:40" hidden="1" x14ac:dyDescent="0.25">
      <c r="AN5981" s="63" t="s">
        <v>9212</v>
      </c>
    </row>
    <row r="5982" spans="40:40" hidden="1" x14ac:dyDescent="0.25">
      <c r="AN5982" s="63" t="s">
        <v>9213</v>
      </c>
    </row>
    <row r="5983" spans="40:40" hidden="1" x14ac:dyDescent="0.25">
      <c r="AN5983" s="63" t="s">
        <v>9214</v>
      </c>
    </row>
    <row r="5984" spans="40:40" hidden="1" x14ac:dyDescent="0.25">
      <c r="AN5984" s="63" t="s">
        <v>9215</v>
      </c>
    </row>
    <row r="5985" spans="40:40" hidden="1" x14ac:dyDescent="0.25">
      <c r="AN5985" s="63" t="s">
        <v>9216</v>
      </c>
    </row>
    <row r="5986" spans="40:40" hidden="1" x14ac:dyDescent="0.25">
      <c r="AN5986" s="63" t="s">
        <v>9217</v>
      </c>
    </row>
    <row r="5987" spans="40:40" hidden="1" x14ac:dyDescent="0.25">
      <c r="AN5987" s="63" t="s">
        <v>9218</v>
      </c>
    </row>
    <row r="5988" spans="40:40" hidden="1" x14ac:dyDescent="0.25">
      <c r="AN5988" s="63" t="s">
        <v>9219</v>
      </c>
    </row>
    <row r="5989" spans="40:40" hidden="1" x14ac:dyDescent="0.25">
      <c r="AN5989" s="63" t="s">
        <v>9220</v>
      </c>
    </row>
    <row r="5990" spans="40:40" hidden="1" x14ac:dyDescent="0.25">
      <c r="AN5990" s="63" t="s">
        <v>9221</v>
      </c>
    </row>
    <row r="5991" spans="40:40" hidden="1" x14ac:dyDescent="0.25">
      <c r="AN5991" s="63" t="s">
        <v>9222</v>
      </c>
    </row>
    <row r="5992" spans="40:40" hidden="1" x14ac:dyDescent="0.25">
      <c r="AN5992" s="63" t="s">
        <v>9223</v>
      </c>
    </row>
    <row r="5993" spans="40:40" hidden="1" x14ac:dyDescent="0.25">
      <c r="AN5993" s="63" t="s">
        <v>9224</v>
      </c>
    </row>
    <row r="5994" spans="40:40" hidden="1" x14ac:dyDescent="0.25">
      <c r="AN5994" s="63" t="s">
        <v>9225</v>
      </c>
    </row>
    <row r="5995" spans="40:40" hidden="1" x14ac:dyDescent="0.25">
      <c r="AN5995" s="63" t="s">
        <v>9226</v>
      </c>
    </row>
    <row r="5996" spans="40:40" hidden="1" x14ac:dyDescent="0.25">
      <c r="AN5996" s="63" t="s">
        <v>9227</v>
      </c>
    </row>
    <row r="5997" spans="40:40" hidden="1" x14ac:dyDescent="0.25">
      <c r="AN5997" s="63" t="s">
        <v>9228</v>
      </c>
    </row>
    <row r="5998" spans="40:40" hidden="1" x14ac:dyDescent="0.25">
      <c r="AN5998" s="63" t="s">
        <v>9229</v>
      </c>
    </row>
    <row r="5999" spans="40:40" hidden="1" x14ac:dyDescent="0.25">
      <c r="AN5999" s="63" t="s">
        <v>9230</v>
      </c>
    </row>
    <row r="6000" spans="40:40" hidden="1" x14ac:dyDescent="0.25">
      <c r="AN6000" s="63" t="s">
        <v>9231</v>
      </c>
    </row>
    <row r="6001" spans="40:40" hidden="1" x14ac:dyDescent="0.25">
      <c r="AN6001" s="63" t="s">
        <v>9232</v>
      </c>
    </row>
    <row r="6002" spans="40:40" hidden="1" x14ac:dyDescent="0.25">
      <c r="AN6002" s="63" t="s">
        <v>9233</v>
      </c>
    </row>
    <row r="6003" spans="40:40" hidden="1" x14ac:dyDescent="0.25">
      <c r="AN6003" s="63" t="s">
        <v>9234</v>
      </c>
    </row>
    <row r="6004" spans="40:40" hidden="1" x14ac:dyDescent="0.25">
      <c r="AN6004" s="63" t="s">
        <v>9235</v>
      </c>
    </row>
    <row r="6005" spans="40:40" hidden="1" x14ac:dyDescent="0.25">
      <c r="AN6005" s="63" t="s">
        <v>9236</v>
      </c>
    </row>
    <row r="6006" spans="40:40" hidden="1" x14ac:dyDescent="0.25">
      <c r="AN6006" s="63" t="s">
        <v>9237</v>
      </c>
    </row>
    <row r="6007" spans="40:40" hidden="1" x14ac:dyDescent="0.25">
      <c r="AN6007" s="63" t="s">
        <v>9238</v>
      </c>
    </row>
    <row r="6008" spans="40:40" hidden="1" x14ac:dyDescent="0.25">
      <c r="AN6008" s="63" t="s">
        <v>9239</v>
      </c>
    </row>
    <row r="6009" spans="40:40" hidden="1" x14ac:dyDescent="0.25">
      <c r="AN6009" s="63" t="s">
        <v>9240</v>
      </c>
    </row>
    <row r="6010" spans="40:40" hidden="1" x14ac:dyDescent="0.25">
      <c r="AN6010" s="63" t="s">
        <v>9241</v>
      </c>
    </row>
    <row r="6011" spans="40:40" hidden="1" x14ac:dyDescent="0.25">
      <c r="AN6011" s="63" t="s">
        <v>9242</v>
      </c>
    </row>
    <row r="6012" spans="40:40" hidden="1" x14ac:dyDescent="0.25">
      <c r="AN6012" s="63" t="s">
        <v>9243</v>
      </c>
    </row>
    <row r="6013" spans="40:40" hidden="1" x14ac:dyDescent="0.25">
      <c r="AN6013" s="63" t="s">
        <v>9244</v>
      </c>
    </row>
    <row r="6014" spans="40:40" hidden="1" x14ac:dyDescent="0.25">
      <c r="AN6014" s="63" t="s">
        <v>9245</v>
      </c>
    </row>
    <row r="6015" spans="40:40" hidden="1" x14ac:dyDescent="0.25">
      <c r="AN6015" s="63" t="s">
        <v>9246</v>
      </c>
    </row>
    <row r="6016" spans="40:40" hidden="1" x14ac:dyDescent="0.25">
      <c r="AN6016" s="63" t="s">
        <v>9247</v>
      </c>
    </row>
    <row r="6017" spans="40:40" hidden="1" x14ac:dyDescent="0.25">
      <c r="AN6017" s="63" t="s">
        <v>9248</v>
      </c>
    </row>
    <row r="6018" spans="40:40" hidden="1" x14ac:dyDescent="0.25">
      <c r="AN6018" s="63" t="s">
        <v>9249</v>
      </c>
    </row>
    <row r="6019" spans="40:40" hidden="1" x14ac:dyDescent="0.25">
      <c r="AN6019" s="63" t="s">
        <v>9250</v>
      </c>
    </row>
    <row r="6020" spans="40:40" hidden="1" x14ac:dyDescent="0.25">
      <c r="AN6020" s="63" t="s">
        <v>9251</v>
      </c>
    </row>
    <row r="6021" spans="40:40" hidden="1" x14ac:dyDescent="0.25">
      <c r="AN6021" s="63" t="s">
        <v>9252</v>
      </c>
    </row>
    <row r="6022" spans="40:40" hidden="1" x14ac:dyDescent="0.25">
      <c r="AN6022" s="63" t="s">
        <v>9253</v>
      </c>
    </row>
    <row r="6023" spans="40:40" hidden="1" x14ac:dyDescent="0.25">
      <c r="AN6023" s="63" t="s">
        <v>9254</v>
      </c>
    </row>
    <row r="6024" spans="40:40" hidden="1" x14ac:dyDescent="0.25">
      <c r="AN6024" s="63" t="s">
        <v>9255</v>
      </c>
    </row>
    <row r="6025" spans="40:40" hidden="1" x14ac:dyDescent="0.25">
      <c r="AN6025" s="63" t="s">
        <v>9256</v>
      </c>
    </row>
    <row r="6026" spans="40:40" hidden="1" x14ac:dyDescent="0.25">
      <c r="AN6026" s="63" t="s">
        <v>9257</v>
      </c>
    </row>
    <row r="6027" spans="40:40" hidden="1" x14ac:dyDescent="0.25">
      <c r="AN6027" s="63" t="s">
        <v>9258</v>
      </c>
    </row>
    <row r="6028" spans="40:40" hidden="1" x14ac:dyDescent="0.25">
      <c r="AN6028" s="63" t="s">
        <v>9259</v>
      </c>
    </row>
    <row r="6029" spans="40:40" hidden="1" x14ac:dyDescent="0.25">
      <c r="AN6029" s="63" t="s">
        <v>9260</v>
      </c>
    </row>
    <row r="6030" spans="40:40" hidden="1" x14ac:dyDescent="0.25">
      <c r="AN6030" s="63" t="s">
        <v>9261</v>
      </c>
    </row>
    <row r="6031" spans="40:40" hidden="1" x14ac:dyDescent="0.25">
      <c r="AN6031" s="63" t="s">
        <v>9262</v>
      </c>
    </row>
    <row r="6032" spans="40:40" hidden="1" x14ac:dyDescent="0.25">
      <c r="AN6032" s="63" t="s">
        <v>9263</v>
      </c>
    </row>
    <row r="6033" spans="40:40" hidden="1" x14ac:dyDescent="0.25">
      <c r="AN6033" s="63" t="s">
        <v>9264</v>
      </c>
    </row>
    <row r="6034" spans="40:40" hidden="1" x14ac:dyDescent="0.25">
      <c r="AN6034" s="63" t="s">
        <v>9265</v>
      </c>
    </row>
    <row r="6035" spans="40:40" hidden="1" x14ac:dyDescent="0.25">
      <c r="AN6035" s="63" t="s">
        <v>9266</v>
      </c>
    </row>
    <row r="6036" spans="40:40" hidden="1" x14ac:dyDescent="0.25">
      <c r="AN6036" s="63" t="s">
        <v>9267</v>
      </c>
    </row>
    <row r="6037" spans="40:40" hidden="1" x14ac:dyDescent="0.25">
      <c r="AN6037" s="63" t="s">
        <v>9268</v>
      </c>
    </row>
    <row r="6038" spans="40:40" hidden="1" x14ac:dyDescent="0.25">
      <c r="AN6038" s="63" t="s">
        <v>9269</v>
      </c>
    </row>
    <row r="6039" spans="40:40" hidden="1" x14ac:dyDescent="0.25">
      <c r="AN6039" s="63" t="s">
        <v>9270</v>
      </c>
    </row>
    <row r="6040" spans="40:40" hidden="1" x14ac:dyDescent="0.25">
      <c r="AN6040" s="63" t="s">
        <v>9271</v>
      </c>
    </row>
    <row r="6041" spans="40:40" hidden="1" x14ac:dyDescent="0.25">
      <c r="AN6041" s="63" t="s">
        <v>9272</v>
      </c>
    </row>
    <row r="6042" spans="40:40" hidden="1" x14ac:dyDescent="0.25">
      <c r="AN6042" s="63" t="s">
        <v>9273</v>
      </c>
    </row>
    <row r="6043" spans="40:40" hidden="1" x14ac:dyDescent="0.25">
      <c r="AN6043" s="63" t="s">
        <v>9274</v>
      </c>
    </row>
    <row r="6044" spans="40:40" hidden="1" x14ac:dyDescent="0.25">
      <c r="AN6044" s="63" t="s">
        <v>9275</v>
      </c>
    </row>
    <row r="6045" spans="40:40" hidden="1" x14ac:dyDescent="0.25">
      <c r="AN6045" s="63" t="s">
        <v>9276</v>
      </c>
    </row>
    <row r="6046" spans="40:40" hidden="1" x14ac:dyDescent="0.25">
      <c r="AN6046" s="63" t="s">
        <v>9277</v>
      </c>
    </row>
    <row r="6047" spans="40:40" hidden="1" x14ac:dyDescent="0.25">
      <c r="AN6047" s="63" t="s">
        <v>9278</v>
      </c>
    </row>
    <row r="6048" spans="40:40" hidden="1" x14ac:dyDescent="0.25">
      <c r="AN6048" s="63" t="s">
        <v>9279</v>
      </c>
    </row>
    <row r="6049" spans="40:40" hidden="1" x14ac:dyDescent="0.25">
      <c r="AN6049" s="63" t="s">
        <v>9280</v>
      </c>
    </row>
    <row r="6050" spans="40:40" hidden="1" x14ac:dyDescent="0.25">
      <c r="AN6050" s="63" t="s">
        <v>9281</v>
      </c>
    </row>
    <row r="6051" spans="40:40" hidden="1" x14ac:dyDescent="0.25">
      <c r="AN6051" s="63" t="s">
        <v>9282</v>
      </c>
    </row>
    <row r="6052" spans="40:40" hidden="1" x14ac:dyDescent="0.25">
      <c r="AN6052" s="63" t="s">
        <v>9283</v>
      </c>
    </row>
    <row r="6053" spans="40:40" hidden="1" x14ac:dyDescent="0.25">
      <c r="AN6053" s="63" t="s">
        <v>9284</v>
      </c>
    </row>
    <row r="6054" spans="40:40" hidden="1" x14ac:dyDescent="0.25">
      <c r="AN6054" s="63" t="s">
        <v>9285</v>
      </c>
    </row>
    <row r="6055" spans="40:40" hidden="1" x14ac:dyDescent="0.25">
      <c r="AN6055" s="63" t="s">
        <v>9286</v>
      </c>
    </row>
    <row r="6056" spans="40:40" hidden="1" x14ac:dyDescent="0.25">
      <c r="AN6056" s="63" t="s">
        <v>9287</v>
      </c>
    </row>
    <row r="6057" spans="40:40" hidden="1" x14ac:dyDescent="0.25">
      <c r="AN6057" s="63" t="s">
        <v>9288</v>
      </c>
    </row>
    <row r="6058" spans="40:40" hidden="1" x14ac:dyDescent="0.25">
      <c r="AN6058" s="63" t="s">
        <v>9289</v>
      </c>
    </row>
    <row r="6059" spans="40:40" hidden="1" x14ac:dyDescent="0.25">
      <c r="AN6059" s="63" t="s">
        <v>9290</v>
      </c>
    </row>
    <row r="6060" spans="40:40" hidden="1" x14ac:dyDescent="0.25">
      <c r="AN6060" s="63" t="s">
        <v>9291</v>
      </c>
    </row>
    <row r="6061" spans="40:40" hidden="1" x14ac:dyDescent="0.25">
      <c r="AN6061" s="63" t="s">
        <v>9292</v>
      </c>
    </row>
    <row r="6062" spans="40:40" hidden="1" x14ac:dyDescent="0.25">
      <c r="AN6062" s="63" t="s">
        <v>9293</v>
      </c>
    </row>
    <row r="6063" spans="40:40" hidden="1" x14ac:dyDescent="0.25">
      <c r="AN6063" s="63" t="s">
        <v>9294</v>
      </c>
    </row>
    <row r="6064" spans="40:40" hidden="1" x14ac:dyDescent="0.25">
      <c r="AN6064" s="63" t="s">
        <v>9295</v>
      </c>
    </row>
    <row r="6065" spans="40:40" hidden="1" x14ac:dyDescent="0.25">
      <c r="AN6065" s="63" t="s">
        <v>9296</v>
      </c>
    </row>
    <row r="6066" spans="40:40" hidden="1" x14ac:dyDescent="0.25">
      <c r="AN6066" s="63" t="s">
        <v>9297</v>
      </c>
    </row>
    <row r="6067" spans="40:40" hidden="1" x14ac:dyDescent="0.25">
      <c r="AN6067" s="63" t="s">
        <v>9298</v>
      </c>
    </row>
    <row r="6068" spans="40:40" hidden="1" x14ac:dyDescent="0.25">
      <c r="AN6068" s="63" t="s">
        <v>9299</v>
      </c>
    </row>
    <row r="6069" spans="40:40" hidden="1" x14ac:dyDescent="0.25">
      <c r="AN6069" s="63" t="s">
        <v>9300</v>
      </c>
    </row>
    <row r="6070" spans="40:40" hidden="1" x14ac:dyDescent="0.25">
      <c r="AN6070" s="63" t="s">
        <v>9301</v>
      </c>
    </row>
    <row r="6071" spans="40:40" hidden="1" x14ac:dyDescent="0.25">
      <c r="AN6071" s="63" t="s">
        <v>9302</v>
      </c>
    </row>
    <row r="6072" spans="40:40" hidden="1" x14ac:dyDescent="0.25">
      <c r="AN6072" s="63" t="s">
        <v>9303</v>
      </c>
    </row>
    <row r="6073" spans="40:40" hidden="1" x14ac:dyDescent="0.25">
      <c r="AN6073" s="63" t="s">
        <v>9304</v>
      </c>
    </row>
    <row r="6074" spans="40:40" hidden="1" x14ac:dyDescent="0.25">
      <c r="AN6074" s="63" t="s">
        <v>9305</v>
      </c>
    </row>
    <row r="6075" spans="40:40" hidden="1" x14ac:dyDescent="0.25">
      <c r="AN6075" s="63" t="s">
        <v>9306</v>
      </c>
    </row>
    <row r="6076" spans="40:40" hidden="1" x14ac:dyDescent="0.25">
      <c r="AN6076" s="63" t="s">
        <v>9307</v>
      </c>
    </row>
    <row r="6077" spans="40:40" hidden="1" x14ac:dyDescent="0.25">
      <c r="AN6077" s="63" t="s">
        <v>9308</v>
      </c>
    </row>
    <row r="6078" spans="40:40" hidden="1" x14ac:dyDescent="0.25">
      <c r="AN6078" s="63" t="s">
        <v>9309</v>
      </c>
    </row>
    <row r="6079" spans="40:40" hidden="1" x14ac:dyDescent="0.25">
      <c r="AN6079" s="63" t="s">
        <v>9310</v>
      </c>
    </row>
    <row r="6080" spans="40:40" hidden="1" x14ac:dyDescent="0.25">
      <c r="AN6080" s="63" t="s">
        <v>9311</v>
      </c>
    </row>
    <row r="6081" spans="40:40" hidden="1" x14ac:dyDescent="0.25">
      <c r="AN6081" s="63" t="s">
        <v>9312</v>
      </c>
    </row>
    <row r="6082" spans="40:40" hidden="1" x14ac:dyDescent="0.25">
      <c r="AN6082" s="63" t="s">
        <v>9313</v>
      </c>
    </row>
    <row r="6083" spans="40:40" hidden="1" x14ac:dyDescent="0.25">
      <c r="AN6083" s="63" t="s">
        <v>9314</v>
      </c>
    </row>
    <row r="6084" spans="40:40" hidden="1" x14ac:dyDescent="0.25">
      <c r="AN6084" s="63" t="s">
        <v>9315</v>
      </c>
    </row>
    <row r="6085" spans="40:40" hidden="1" x14ac:dyDescent="0.25">
      <c r="AN6085" s="63" t="s">
        <v>9316</v>
      </c>
    </row>
    <row r="6086" spans="40:40" hidden="1" x14ac:dyDescent="0.25">
      <c r="AN6086" s="63" t="s">
        <v>9317</v>
      </c>
    </row>
    <row r="6087" spans="40:40" hidden="1" x14ac:dyDescent="0.25">
      <c r="AN6087" s="63" t="s">
        <v>9318</v>
      </c>
    </row>
    <row r="6088" spans="40:40" hidden="1" x14ac:dyDescent="0.25">
      <c r="AN6088" s="63" t="s">
        <v>9319</v>
      </c>
    </row>
    <row r="6089" spans="40:40" hidden="1" x14ac:dyDescent="0.25">
      <c r="AN6089" s="63" t="s">
        <v>9320</v>
      </c>
    </row>
    <row r="6090" spans="40:40" hidden="1" x14ac:dyDescent="0.25">
      <c r="AN6090" s="63" t="s">
        <v>9321</v>
      </c>
    </row>
    <row r="6091" spans="40:40" hidden="1" x14ac:dyDescent="0.25">
      <c r="AN6091" s="63" t="s">
        <v>9322</v>
      </c>
    </row>
    <row r="6092" spans="40:40" hidden="1" x14ac:dyDescent="0.25">
      <c r="AN6092" s="63" t="s">
        <v>9323</v>
      </c>
    </row>
    <row r="6093" spans="40:40" hidden="1" x14ac:dyDescent="0.25">
      <c r="AN6093" s="63" t="s">
        <v>9324</v>
      </c>
    </row>
    <row r="6094" spans="40:40" hidden="1" x14ac:dyDescent="0.25">
      <c r="AN6094" s="63" t="s">
        <v>9325</v>
      </c>
    </row>
    <row r="6095" spans="40:40" hidden="1" x14ac:dyDescent="0.25">
      <c r="AN6095" s="63" t="s">
        <v>9326</v>
      </c>
    </row>
    <row r="6096" spans="40:40" hidden="1" x14ac:dyDescent="0.25">
      <c r="AN6096" s="63" t="s">
        <v>9327</v>
      </c>
    </row>
    <row r="6097" spans="40:40" hidden="1" x14ac:dyDescent="0.25">
      <c r="AN6097" s="63" t="s">
        <v>9328</v>
      </c>
    </row>
    <row r="6098" spans="40:40" hidden="1" x14ac:dyDescent="0.25">
      <c r="AN6098" s="63" t="s">
        <v>9329</v>
      </c>
    </row>
    <row r="6099" spans="40:40" hidden="1" x14ac:dyDescent="0.25">
      <c r="AN6099" s="63" t="s">
        <v>9330</v>
      </c>
    </row>
    <row r="6100" spans="40:40" hidden="1" x14ac:dyDescent="0.25">
      <c r="AN6100" s="63" t="s">
        <v>9331</v>
      </c>
    </row>
    <row r="6101" spans="40:40" hidden="1" x14ac:dyDescent="0.25">
      <c r="AN6101" s="63" t="s">
        <v>9332</v>
      </c>
    </row>
    <row r="6102" spans="40:40" hidden="1" x14ac:dyDescent="0.25">
      <c r="AN6102" s="63" t="s">
        <v>9333</v>
      </c>
    </row>
    <row r="6103" spans="40:40" hidden="1" x14ac:dyDescent="0.25">
      <c r="AN6103" s="63" t="s">
        <v>9334</v>
      </c>
    </row>
    <row r="6104" spans="40:40" hidden="1" x14ac:dyDescent="0.25">
      <c r="AN6104" s="63" t="s">
        <v>9335</v>
      </c>
    </row>
    <row r="6105" spans="40:40" hidden="1" x14ac:dyDescent="0.25">
      <c r="AN6105" s="63" t="s">
        <v>9336</v>
      </c>
    </row>
    <row r="6106" spans="40:40" hidden="1" x14ac:dyDescent="0.25">
      <c r="AN6106" s="63" t="s">
        <v>9337</v>
      </c>
    </row>
    <row r="6107" spans="40:40" hidden="1" x14ac:dyDescent="0.25">
      <c r="AN6107" s="63" t="s">
        <v>9338</v>
      </c>
    </row>
    <row r="6108" spans="40:40" hidden="1" x14ac:dyDescent="0.25">
      <c r="AN6108" s="63" t="s">
        <v>9339</v>
      </c>
    </row>
    <row r="6109" spans="40:40" hidden="1" x14ac:dyDescent="0.25">
      <c r="AN6109" s="63" t="s">
        <v>9340</v>
      </c>
    </row>
    <row r="6110" spans="40:40" hidden="1" x14ac:dyDescent="0.25">
      <c r="AN6110" s="63" t="s">
        <v>9341</v>
      </c>
    </row>
    <row r="6111" spans="40:40" hidden="1" x14ac:dyDescent="0.25">
      <c r="AN6111" s="63" t="s">
        <v>9342</v>
      </c>
    </row>
    <row r="6112" spans="40:40" hidden="1" x14ac:dyDescent="0.25">
      <c r="AN6112" s="63" t="s">
        <v>9343</v>
      </c>
    </row>
    <row r="6113" spans="40:40" hidden="1" x14ac:dyDescent="0.25">
      <c r="AN6113" s="63" t="s">
        <v>9344</v>
      </c>
    </row>
    <row r="6114" spans="40:40" hidden="1" x14ac:dyDescent="0.25">
      <c r="AN6114" s="63" t="s">
        <v>9345</v>
      </c>
    </row>
    <row r="6115" spans="40:40" hidden="1" x14ac:dyDescent="0.25">
      <c r="AN6115" s="63" t="s">
        <v>9346</v>
      </c>
    </row>
    <row r="6116" spans="40:40" hidden="1" x14ac:dyDescent="0.25">
      <c r="AN6116" s="63" t="s">
        <v>9347</v>
      </c>
    </row>
    <row r="6117" spans="40:40" hidden="1" x14ac:dyDescent="0.25">
      <c r="AN6117" s="63" t="s">
        <v>9348</v>
      </c>
    </row>
    <row r="6118" spans="40:40" hidden="1" x14ac:dyDescent="0.25">
      <c r="AN6118" s="63" t="s">
        <v>9349</v>
      </c>
    </row>
    <row r="6119" spans="40:40" hidden="1" x14ac:dyDescent="0.25">
      <c r="AN6119" s="63" t="s">
        <v>9350</v>
      </c>
    </row>
    <row r="6120" spans="40:40" hidden="1" x14ac:dyDescent="0.25">
      <c r="AN6120" s="63" t="s">
        <v>9351</v>
      </c>
    </row>
    <row r="6121" spans="40:40" hidden="1" x14ac:dyDescent="0.25">
      <c r="AN6121" s="63" t="s">
        <v>9352</v>
      </c>
    </row>
    <row r="6122" spans="40:40" hidden="1" x14ac:dyDescent="0.25">
      <c r="AN6122" s="63" t="s">
        <v>9353</v>
      </c>
    </row>
    <row r="6123" spans="40:40" hidden="1" x14ac:dyDescent="0.25">
      <c r="AN6123" s="63" t="s">
        <v>9354</v>
      </c>
    </row>
    <row r="6124" spans="40:40" hidden="1" x14ac:dyDescent="0.25">
      <c r="AN6124" s="63" t="s">
        <v>9355</v>
      </c>
    </row>
    <row r="6125" spans="40:40" hidden="1" x14ac:dyDescent="0.25">
      <c r="AN6125" s="63" t="s">
        <v>9356</v>
      </c>
    </row>
    <row r="6126" spans="40:40" hidden="1" x14ac:dyDescent="0.25">
      <c r="AN6126" s="63" t="s">
        <v>9357</v>
      </c>
    </row>
    <row r="6127" spans="40:40" hidden="1" x14ac:dyDescent="0.25">
      <c r="AN6127" s="63" t="s">
        <v>9358</v>
      </c>
    </row>
    <row r="6128" spans="40:40" hidden="1" x14ac:dyDescent="0.25">
      <c r="AN6128" s="63" t="s">
        <v>9359</v>
      </c>
    </row>
    <row r="6129" spans="40:40" hidden="1" x14ac:dyDescent="0.25">
      <c r="AN6129" s="63" t="s">
        <v>9360</v>
      </c>
    </row>
    <row r="6130" spans="40:40" hidden="1" x14ac:dyDescent="0.25">
      <c r="AN6130" s="63" t="s">
        <v>9361</v>
      </c>
    </row>
    <row r="6131" spans="40:40" hidden="1" x14ac:dyDescent="0.25">
      <c r="AN6131" s="63" t="s">
        <v>9362</v>
      </c>
    </row>
    <row r="6132" spans="40:40" hidden="1" x14ac:dyDescent="0.25">
      <c r="AN6132" s="63" t="s">
        <v>9363</v>
      </c>
    </row>
    <row r="6133" spans="40:40" hidden="1" x14ac:dyDescent="0.25">
      <c r="AN6133" s="63" t="s">
        <v>9364</v>
      </c>
    </row>
    <row r="6134" spans="40:40" hidden="1" x14ac:dyDescent="0.25">
      <c r="AN6134" s="63" t="s">
        <v>9365</v>
      </c>
    </row>
    <row r="6135" spans="40:40" hidden="1" x14ac:dyDescent="0.25">
      <c r="AN6135" s="63" t="s">
        <v>9366</v>
      </c>
    </row>
    <row r="6136" spans="40:40" hidden="1" x14ac:dyDescent="0.25">
      <c r="AN6136" s="63" t="s">
        <v>9367</v>
      </c>
    </row>
    <row r="6137" spans="40:40" hidden="1" x14ac:dyDescent="0.25">
      <c r="AN6137" s="63" t="s">
        <v>9368</v>
      </c>
    </row>
    <row r="6138" spans="40:40" hidden="1" x14ac:dyDescent="0.25">
      <c r="AN6138" s="63" t="s">
        <v>9369</v>
      </c>
    </row>
    <row r="6139" spans="40:40" hidden="1" x14ac:dyDescent="0.25">
      <c r="AN6139" s="63" t="s">
        <v>9370</v>
      </c>
    </row>
    <row r="6140" spans="40:40" hidden="1" x14ac:dyDescent="0.25">
      <c r="AN6140" s="63" t="s">
        <v>9371</v>
      </c>
    </row>
    <row r="6141" spans="40:40" hidden="1" x14ac:dyDescent="0.25">
      <c r="AN6141" s="63" t="s">
        <v>9372</v>
      </c>
    </row>
    <row r="6142" spans="40:40" hidden="1" x14ac:dyDescent="0.25">
      <c r="AN6142" s="63" t="s">
        <v>9373</v>
      </c>
    </row>
    <row r="6143" spans="40:40" hidden="1" x14ac:dyDescent="0.25">
      <c r="AN6143" s="63" t="s">
        <v>9374</v>
      </c>
    </row>
    <row r="6144" spans="40:40" hidden="1" x14ac:dyDescent="0.25">
      <c r="AN6144" s="63" t="s">
        <v>9375</v>
      </c>
    </row>
    <row r="6145" spans="40:40" hidden="1" x14ac:dyDescent="0.25">
      <c r="AN6145" s="63" t="s">
        <v>9376</v>
      </c>
    </row>
    <row r="6146" spans="40:40" hidden="1" x14ac:dyDescent="0.25">
      <c r="AN6146" s="63" t="s">
        <v>9377</v>
      </c>
    </row>
    <row r="6147" spans="40:40" hidden="1" x14ac:dyDescent="0.25">
      <c r="AN6147" s="63" t="s">
        <v>9378</v>
      </c>
    </row>
    <row r="6148" spans="40:40" hidden="1" x14ac:dyDescent="0.25">
      <c r="AN6148" s="63" t="s">
        <v>9379</v>
      </c>
    </row>
    <row r="6149" spans="40:40" hidden="1" x14ac:dyDescent="0.25">
      <c r="AN6149" s="63" t="s">
        <v>9380</v>
      </c>
    </row>
    <row r="6150" spans="40:40" hidden="1" x14ac:dyDescent="0.25">
      <c r="AN6150" s="63" t="s">
        <v>9381</v>
      </c>
    </row>
    <row r="6151" spans="40:40" hidden="1" x14ac:dyDescent="0.25">
      <c r="AN6151" s="63" t="s">
        <v>9382</v>
      </c>
    </row>
    <row r="6152" spans="40:40" hidden="1" x14ac:dyDescent="0.25">
      <c r="AN6152" s="63" t="s">
        <v>9383</v>
      </c>
    </row>
    <row r="6153" spans="40:40" hidden="1" x14ac:dyDescent="0.25">
      <c r="AN6153" s="63" t="s">
        <v>9384</v>
      </c>
    </row>
    <row r="6154" spans="40:40" hidden="1" x14ac:dyDescent="0.25">
      <c r="AN6154" s="63" t="s">
        <v>9385</v>
      </c>
    </row>
    <row r="6155" spans="40:40" hidden="1" x14ac:dyDescent="0.25">
      <c r="AN6155" s="63" t="s">
        <v>9386</v>
      </c>
    </row>
    <row r="6156" spans="40:40" hidden="1" x14ac:dyDescent="0.25">
      <c r="AN6156" s="63" t="s">
        <v>9387</v>
      </c>
    </row>
    <row r="6157" spans="40:40" hidden="1" x14ac:dyDescent="0.25">
      <c r="AN6157" s="63" t="s">
        <v>9388</v>
      </c>
    </row>
    <row r="6158" spans="40:40" hidden="1" x14ac:dyDescent="0.25">
      <c r="AN6158" s="63" t="s">
        <v>9389</v>
      </c>
    </row>
    <row r="6159" spans="40:40" hidden="1" x14ac:dyDescent="0.25">
      <c r="AN6159" s="63" t="s">
        <v>9390</v>
      </c>
    </row>
    <row r="6160" spans="40:40" hidden="1" x14ac:dyDescent="0.25">
      <c r="AN6160" s="63" t="s">
        <v>9391</v>
      </c>
    </row>
    <row r="6161" spans="40:40" hidden="1" x14ac:dyDescent="0.25">
      <c r="AN6161" s="63" t="s">
        <v>9392</v>
      </c>
    </row>
    <row r="6162" spans="40:40" hidden="1" x14ac:dyDescent="0.25">
      <c r="AN6162" s="63" t="s">
        <v>9393</v>
      </c>
    </row>
    <row r="6163" spans="40:40" hidden="1" x14ac:dyDescent="0.25">
      <c r="AN6163" s="63" t="s">
        <v>9394</v>
      </c>
    </row>
    <row r="6164" spans="40:40" hidden="1" x14ac:dyDescent="0.25">
      <c r="AN6164" s="63" t="s">
        <v>9395</v>
      </c>
    </row>
    <row r="6165" spans="40:40" hidden="1" x14ac:dyDescent="0.25">
      <c r="AN6165" s="63" t="s">
        <v>9396</v>
      </c>
    </row>
    <row r="6166" spans="40:40" hidden="1" x14ac:dyDescent="0.25">
      <c r="AN6166" s="63" t="s">
        <v>9397</v>
      </c>
    </row>
    <row r="6167" spans="40:40" hidden="1" x14ac:dyDescent="0.25">
      <c r="AN6167" s="63" t="s">
        <v>9398</v>
      </c>
    </row>
    <row r="6168" spans="40:40" hidden="1" x14ac:dyDescent="0.25">
      <c r="AN6168" s="63" t="s">
        <v>9399</v>
      </c>
    </row>
    <row r="6169" spans="40:40" hidden="1" x14ac:dyDescent="0.25">
      <c r="AN6169" s="63" t="s">
        <v>9400</v>
      </c>
    </row>
    <row r="6170" spans="40:40" hidden="1" x14ac:dyDescent="0.25">
      <c r="AN6170" s="63" t="s">
        <v>9401</v>
      </c>
    </row>
    <row r="6171" spans="40:40" hidden="1" x14ac:dyDescent="0.25">
      <c r="AN6171" s="63" t="s">
        <v>9402</v>
      </c>
    </row>
    <row r="6172" spans="40:40" hidden="1" x14ac:dyDescent="0.25">
      <c r="AN6172" s="63" t="s">
        <v>9403</v>
      </c>
    </row>
    <row r="6173" spans="40:40" hidden="1" x14ac:dyDescent="0.25">
      <c r="AN6173" s="63" t="s">
        <v>9404</v>
      </c>
    </row>
    <row r="6174" spans="40:40" hidden="1" x14ac:dyDescent="0.25">
      <c r="AN6174" s="63" t="s">
        <v>9405</v>
      </c>
    </row>
    <row r="6175" spans="40:40" hidden="1" x14ac:dyDescent="0.25">
      <c r="AN6175" s="63" t="s">
        <v>9406</v>
      </c>
    </row>
    <row r="6176" spans="40:40" hidden="1" x14ac:dyDescent="0.25">
      <c r="AN6176" s="63" t="s">
        <v>9407</v>
      </c>
    </row>
    <row r="6177" spans="40:40" hidden="1" x14ac:dyDescent="0.25">
      <c r="AN6177" s="63" t="s">
        <v>9408</v>
      </c>
    </row>
    <row r="6178" spans="40:40" hidden="1" x14ac:dyDescent="0.25">
      <c r="AN6178" s="63" t="s">
        <v>9409</v>
      </c>
    </row>
    <row r="6179" spans="40:40" hidden="1" x14ac:dyDescent="0.25">
      <c r="AN6179" s="63" t="s">
        <v>9410</v>
      </c>
    </row>
    <row r="6180" spans="40:40" hidden="1" x14ac:dyDescent="0.25">
      <c r="AN6180" s="63" t="s">
        <v>9411</v>
      </c>
    </row>
    <row r="6181" spans="40:40" hidden="1" x14ac:dyDescent="0.25">
      <c r="AN6181" s="63" t="s">
        <v>9412</v>
      </c>
    </row>
    <row r="6182" spans="40:40" hidden="1" x14ac:dyDescent="0.25">
      <c r="AN6182" s="63" t="s">
        <v>9413</v>
      </c>
    </row>
    <row r="6183" spans="40:40" hidden="1" x14ac:dyDescent="0.25">
      <c r="AN6183" s="63" t="s">
        <v>9414</v>
      </c>
    </row>
    <row r="6184" spans="40:40" hidden="1" x14ac:dyDescent="0.25">
      <c r="AN6184" s="63" t="s">
        <v>9415</v>
      </c>
    </row>
    <row r="6185" spans="40:40" hidden="1" x14ac:dyDescent="0.25">
      <c r="AN6185" s="63" t="s">
        <v>9416</v>
      </c>
    </row>
    <row r="6186" spans="40:40" hidden="1" x14ac:dyDescent="0.25">
      <c r="AN6186" s="63" t="s">
        <v>9417</v>
      </c>
    </row>
    <row r="6187" spans="40:40" hidden="1" x14ac:dyDescent="0.25">
      <c r="AN6187" s="63" t="s">
        <v>9418</v>
      </c>
    </row>
    <row r="6188" spans="40:40" hidden="1" x14ac:dyDescent="0.25">
      <c r="AN6188" s="63" t="s">
        <v>9419</v>
      </c>
    </row>
    <row r="6189" spans="40:40" hidden="1" x14ac:dyDescent="0.25">
      <c r="AN6189" s="63" t="s">
        <v>9420</v>
      </c>
    </row>
    <row r="6190" spans="40:40" hidden="1" x14ac:dyDescent="0.25">
      <c r="AN6190" s="63" t="s">
        <v>9421</v>
      </c>
    </row>
    <row r="6191" spans="40:40" hidden="1" x14ac:dyDescent="0.25">
      <c r="AN6191" s="63" t="s">
        <v>9422</v>
      </c>
    </row>
    <row r="6192" spans="40:40" hidden="1" x14ac:dyDescent="0.25">
      <c r="AN6192" s="63" t="s">
        <v>9423</v>
      </c>
    </row>
    <row r="6193" spans="40:40" hidden="1" x14ac:dyDescent="0.25">
      <c r="AN6193" s="63" t="s">
        <v>9424</v>
      </c>
    </row>
    <row r="6194" spans="40:40" hidden="1" x14ac:dyDescent="0.25">
      <c r="AN6194" s="63" t="s">
        <v>9425</v>
      </c>
    </row>
    <row r="6195" spans="40:40" hidden="1" x14ac:dyDescent="0.25">
      <c r="AN6195" s="63" t="s">
        <v>9426</v>
      </c>
    </row>
    <row r="6196" spans="40:40" hidden="1" x14ac:dyDescent="0.25">
      <c r="AN6196" s="63" t="s">
        <v>9427</v>
      </c>
    </row>
    <row r="6197" spans="40:40" hidden="1" x14ac:dyDescent="0.25">
      <c r="AN6197" s="63" t="s">
        <v>9428</v>
      </c>
    </row>
    <row r="6198" spans="40:40" hidden="1" x14ac:dyDescent="0.25">
      <c r="AN6198" s="63" t="s">
        <v>9429</v>
      </c>
    </row>
    <row r="6199" spans="40:40" hidden="1" x14ac:dyDescent="0.25">
      <c r="AN6199" s="63" t="s">
        <v>9430</v>
      </c>
    </row>
    <row r="6200" spans="40:40" hidden="1" x14ac:dyDescent="0.25">
      <c r="AN6200" s="63" t="s">
        <v>9431</v>
      </c>
    </row>
    <row r="6201" spans="40:40" hidden="1" x14ac:dyDescent="0.25">
      <c r="AN6201" s="63" t="s">
        <v>9432</v>
      </c>
    </row>
    <row r="6202" spans="40:40" hidden="1" x14ac:dyDescent="0.25">
      <c r="AN6202" s="63" t="s">
        <v>9433</v>
      </c>
    </row>
    <row r="6203" spans="40:40" hidden="1" x14ac:dyDescent="0.25">
      <c r="AN6203" s="63" t="s">
        <v>9434</v>
      </c>
    </row>
    <row r="6204" spans="40:40" hidden="1" x14ac:dyDescent="0.25">
      <c r="AN6204" s="63" t="s">
        <v>9435</v>
      </c>
    </row>
    <row r="6205" spans="40:40" hidden="1" x14ac:dyDescent="0.25">
      <c r="AN6205" s="63" t="s">
        <v>9436</v>
      </c>
    </row>
    <row r="6206" spans="40:40" hidden="1" x14ac:dyDescent="0.25">
      <c r="AN6206" s="63" t="s">
        <v>9437</v>
      </c>
    </row>
    <row r="6207" spans="40:40" hidden="1" x14ac:dyDescent="0.25">
      <c r="AN6207" s="63" t="s">
        <v>9438</v>
      </c>
    </row>
    <row r="6208" spans="40:40" hidden="1" x14ac:dyDescent="0.25">
      <c r="AN6208" s="63" t="s">
        <v>9439</v>
      </c>
    </row>
    <row r="6209" spans="40:40" hidden="1" x14ac:dyDescent="0.25">
      <c r="AN6209" s="63" t="s">
        <v>9440</v>
      </c>
    </row>
    <row r="6210" spans="40:40" hidden="1" x14ac:dyDescent="0.25">
      <c r="AN6210" s="63" t="s">
        <v>9441</v>
      </c>
    </row>
    <row r="6211" spans="40:40" hidden="1" x14ac:dyDescent="0.25">
      <c r="AN6211" s="63" t="s">
        <v>9442</v>
      </c>
    </row>
    <row r="6212" spans="40:40" hidden="1" x14ac:dyDescent="0.25">
      <c r="AN6212" s="63" t="s">
        <v>9443</v>
      </c>
    </row>
    <row r="6213" spans="40:40" hidden="1" x14ac:dyDescent="0.25">
      <c r="AN6213" s="63" t="s">
        <v>9444</v>
      </c>
    </row>
    <row r="6214" spans="40:40" hidden="1" x14ac:dyDescent="0.25">
      <c r="AN6214" s="63" t="s">
        <v>9445</v>
      </c>
    </row>
    <row r="6215" spans="40:40" hidden="1" x14ac:dyDescent="0.25">
      <c r="AN6215" s="63" t="s">
        <v>9446</v>
      </c>
    </row>
    <row r="6216" spans="40:40" hidden="1" x14ac:dyDescent="0.25">
      <c r="AN6216" s="63" t="s">
        <v>9447</v>
      </c>
    </row>
    <row r="6217" spans="40:40" hidden="1" x14ac:dyDescent="0.25">
      <c r="AN6217" s="63" t="s">
        <v>9448</v>
      </c>
    </row>
    <row r="6218" spans="40:40" hidden="1" x14ac:dyDescent="0.25">
      <c r="AN6218" s="63" t="s">
        <v>9449</v>
      </c>
    </row>
    <row r="6219" spans="40:40" hidden="1" x14ac:dyDescent="0.25">
      <c r="AN6219" s="63" t="s">
        <v>9450</v>
      </c>
    </row>
    <row r="6220" spans="40:40" hidden="1" x14ac:dyDescent="0.25">
      <c r="AN6220" s="63" t="s">
        <v>9451</v>
      </c>
    </row>
    <row r="6221" spans="40:40" hidden="1" x14ac:dyDescent="0.25">
      <c r="AN6221" s="63" t="s">
        <v>9452</v>
      </c>
    </row>
    <row r="6222" spans="40:40" hidden="1" x14ac:dyDescent="0.25">
      <c r="AN6222" s="63" t="s">
        <v>9453</v>
      </c>
    </row>
    <row r="6223" spans="40:40" hidden="1" x14ac:dyDescent="0.25">
      <c r="AN6223" s="63" t="s">
        <v>9454</v>
      </c>
    </row>
    <row r="6224" spans="40:40" hidden="1" x14ac:dyDescent="0.25">
      <c r="AN6224" s="63" t="s">
        <v>9455</v>
      </c>
    </row>
    <row r="6225" spans="40:40" hidden="1" x14ac:dyDescent="0.25">
      <c r="AN6225" s="63" t="s">
        <v>9456</v>
      </c>
    </row>
    <row r="6226" spans="40:40" hidden="1" x14ac:dyDescent="0.25">
      <c r="AN6226" s="63" t="s">
        <v>9457</v>
      </c>
    </row>
    <row r="6227" spans="40:40" hidden="1" x14ac:dyDescent="0.25">
      <c r="AN6227" s="63" t="s">
        <v>9458</v>
      </c>
    </row>
    <row r="6228" spans="40:40" hidden="1" x14ac:dyDescent="0.25">
      <c r="AN6228" s="63" t="s">
        <v>9459</v>
      </c>
    </row>
    <row r="6229" spans="40:40" hidden="1" x14ac:dyDescent="0.25">
      <c r="AN6229" s="63" t="s">
        <v>9460</v>
      </c>
    </row>
    <row r="6230" spans="40:40" hidden="1" x14ac:dyDescent="0.25">
      <c r="AN6230" s="63" t="s">
        <v>9461</v>
      </c>
    </row>
    <row r="6231" spans="40:40" hidden="1" x14ac:dyDescent="0.25">
      <c r="AN6231" s="63" t="s">
        <v>9462</v>
      </c>
    </row>
    <row r="6232" spans="40:40" hidden="1" x14ac:dyDescent="0.25">
      <c r="AN6232" s="63" t="s">
        <v>9463</v>
      </c>
    </row>
    <row r="6233" spans="40:40" hidden="1" x14ac:dyDescent="0.25">
      <c r="AN6233" s="63" t="s">
        <v>9464</v>
      </c>
    </row>
    <row r="6234" spans="40:40" hidden="1" x14ac:dyDescent="0.25">
      <c r="AN6234" s="63" t="s">
        <v>9465</v>
      </c>
    </row>
    <row r="6235" spans="40:40" hidden="1" x14ac:dyDescent="0.25">
      <c r="AN6235" s="63" t="s">
        <v>9466</v>
      </c>
    </row>
    <row r="6236" spans="40:40" hidden="1" x14ac:dyDescent="0.25">
      <c r="AN6236" s="63" t="s">
        <v>9467</v>
      </c>
    </row>
    <row r="6237" spans="40:40" hidden="1" x14ac:dyDescent="0.25">
      <c r="AN6237" s="63" t="s">
        <v>9468</v>
      </c>
    </row>
    <row r="6238" spans="40:40" hidden="1" x14ac:dyDescent="0.25">
      <c r="AN6238" s="63" t="s">
        <v>9469</v>
      </c>
    </row>
    <row r="6239" spans="40:40" hidden="1" x14ac:dyDescent="0.25">
      <c r="AN6239" s="63" t="s">
        <v>9470</v>
      </c>
    </row>
    <row r="6240" spans="40:40" hidden="1" x14ac:dyDescent="0.25">
      <c r="AN6240" s="63" t="s">
        <v>9471</v>
      </c>
    </row>
    <row r="6241" spans="40:40" hidden="1" x14ac:dyDescent="0.25">
      <c r="AN6241" s="63" t="s">
        <v>9472</v>
      </c>
    </row>
    <row r="6242" spans="40:40" hidden="1" x14ac:dyDescent="0.25">
      <c r="AN6242" s="63" t="s">
        <v>9473</v>
      </c>
    </row>
    <row r="6243" spans="40:40" hidden="1" x14ac:dyDescent="0.25">
      <c r="AN6243" s="63" t="s">
        <v>9474</v>
      </c>
    </row>
    <row r="6244" spans="40:40" hidden="1" x14ac:dyDescent="0.25">
      <c r="AN6244" s="63" t="s">
        <v>9475</v>
      </c>
    </row>
    <row r="6245" spans="40:40" hidden="1" x14ac:dyDescent="0.25">
      <c r="AN6245" s="63" t="s">
        <v>9476</v>
      </c>
    </row>
    <row r="6246" spans="40:40" hidden="1" x14ac:dyDescent="0.25">
      <c r="AN6246" s="63" t="s">
        <v>9477</v>
      </c>
    </row>
    <row r="6247" spans="40:40" hidden="1" x14ac:dyDescent="0.25">
      <c r="AN6247" s="63" t="s">
        <v>9478</v>
      </c>
    </row>
    <row r="6248" spans="40:40" hidden="1" x14ac:dyDescent="0.25">
      <c r="AN6248" s="63" t="s">
        <v>9479</v>
      </c>
    </row>
    <row r="6249" spans="40:40" hidden="1" x14ac:dyDescent="0.25">
      <c r="AN6249" s="63" t="s">
        <v>9480</v>
      </c>
    </row>
    <row r="6250" spans="40:40" hidden="1" x14ac:dyDescent="0.25">
      <c r="AN6250" s="63" t="s">
        <v>9481</v>
      </c>
    </row>
    <row r="6251" spans="40:40" hidden="1" x14ac:dyDescent="0.25">
      <c r="AN6251" s="63" t="s">
        <v>9482</v>
      </c>
    </row>
    <row r="6252" spans="40:40" hidden="1" x14ac:dyDescent="0.25">
      <c r="AN6252" s="63" t="s">
        <v>9483</v>
      </c>
    </row>
    <row r="6253" spans="40:40" hidden="1" x14ac:dyDescent="0.25">
      <c r="AN6253" s="63" t="s">
        <v>9484</v>
      </c>
    </row>
    <row r="6254" spans="40:40" hidden="1" x14ac:dyDescent="0.25">
      <c r="AN6254" s="63" t="s">
        <v>9485</v>
      </c>
    </row>
    <row r="6255" spans="40:40" hidden="1" x14ac:dyDescent="0.25">
      <c r="AN6255" s="63" t="s">
        <v>9486</v>
      </c>
    </row>
    <row r="6256" spans="40:40" hidden="1" x14ac:dyDescent="0.25">
      <c r="AN6256" s="63" t="s">
        <v>9487</v>
      </c>
    </row>
    <row r="6257" spans="40:40" hidden="1" x14ac:dyDescent="0.25">
      <c r="AN6257" s="63" t="s">
        <v>9488</v>
      </c>
    </row>
    <row r="6258" spans="40:40" hidden="1" x14ac:dyDescent="0.25">
      <c r="AN6258" s="63" t="s">
        <v>9489</v>
      </c>
    </row>
    <row r="6259" spans="40:40" hidden="1" x14ac:dyDescent="0.25">
      <c r="AN6259" s="63" t="s">
        <v>9490</v>
      </c>
    </row>
    <row r="6260" spans="40:40" hidden="1" x14ac:dyDescent="0.25">
      <c r="AN6260" s="63" t="s">
        <v>9491</v>
      </c>
    </row>
    <row r="6261" spans="40:40" hidden="1" x14ac:dyDescent="0.25">
      <c r="AN6261" s="63" t="s">
        <v>9492</v>
      </c>
    </row>
    <row r="6262" spans="40:40" hidden="1" x14ac:dyDescent="0.25">
      <c r="AN6262" s="63" t="s">
        <v>9493</v>
      </c>
    </row>
    <row r="6263" spans="40:40" hidden="1" x14ac:dyDescent="0.25">
      <c r="AN6263" s="63" t="s">
        <v>9494</v>
      </c>
    </row>
    <row r="6264" spans="40:40" hidden="1" x14ac:dyDescent="0.25">
      <c r="AN6264" s="63" t="s">
        <v>9495</v>
      </c>
    </row>
    <row r="6265" spans="40:40" hidden="1" x14ac:dyDescent="0.25">
      <c r="AN6265" s="63" t="s">
        <v>9496</v>
      </c>
    </row>
    <row r="6266" spans="40:40" hidden="1" x14ac:dyDescent="0.25">
      <c r="AN6266" s="63" t="s">
        <v>9497</v>
      </c>
    </row>
    <row r="6267" spans="40:40" hidden="1" x14ac:dyDescent="0.25">
      <c r="AN6267" s="63" t="s">
        <v>9498</v>
      </c>
    </row>
    <row r="6268" spans="40:40" hidden="1" x14ac:dyDescent="0.25">
      <c r="AN6268" s="63" t="s">
        <v>9499</v>
      </c>
    </row>
    <row r="6269" spans="40:40" hidden="1" x14ac:dyDescent="0.25">
      <c r="AN6269" s="63" t="s">
        <v>9500</v>
      </c>
    </row>
    <row r="6270" spans="40:40" hidden="1" x14ac:dyDescent="0.25">
      <c r="AN6270" s="63" t="s">
        <v>9501</v>
      </c>
    </row>
    <row r="6271" spans="40:40" hidden="1" x14ac:dyDescent="0.25">
      <c r="AN6271" s="63" t="s">
        <v>9502</v>
      </c>
    </row>
    <row r="6272" spans="40:40" hidden="1" x14ac:dyDescent="0.25">
      <c r="AN6272" s="63" t="s">
        <v>9503</v>
      </c>
    </row>
    <row r="6273" spans="40:40" hidden="1" x14ac:dyDescent="0.25">
      <c r="AN6273" s="63" t="s">
        <v>9504</v>
      </c>
    </row>
    <row r="6274" spans="40:40" hidden="1" x14ac:dyDescent="0.25">
      <c r="AN6274" s="63" t="s">
        <v>9505</v>
      </c>
    </row>
    <row r="6275" spans="40:40" hidden="1" x14ac:dyDescent="0.25">
      <c r="AN6275" s="63" t="s">
        <v>9506</v>
      </c>
    </row>
    <row r="6276" spans="40:40" hidden="1" x14ac:dyDescent="0.25">
      <c r="AN6276" s="63" t="s">
        <v>9507</v>
      </c>
    </row>
    <row r="6277" spans="40:40" hidden="1" x14ac:dyDescent="0.25">
      <c r="AN6277" s="63" t="s">
        <v>9508</v>
      </c>
    </row>
    <row r="6278" spans="40:40" hidden="1" x14ac:dyDescent="0.25">
      <c r="AN6278" s="63" t="s">
        <v>9509</v>
      </c>
    </row>
    <row r="6279" spans="40:40" hidden="1" x14ac:dyDescent="0.25">
      <c r="AN6279" s="63" t="s">
        <v>9510</v>
      </c>
    </row>
    <row r="6280" spans="40:40" hidden="1" x14ac:dyDescent="0.25">
      <c r="AN6280" s="63" t="s">
        <v>9511</v>
      </c>
    </row>
    <row r="6281" spans="40:40" hidden="1" x14ac:dyDescent="0.25">
      <c r="AN6281" s="63" t="s">
        <v>9512</v>
      </c>
    </row>
    <row r="6282" spans="40:40" hidden="1" x14ac:dyDescent="0.25">
      <c r="AN6282" s="63" t="s">
        <v>9513</v>
      </c>
    </row>
    <row r="6283" spans="40:40" hidden="1" x14ac:dyDescent="0.25">
      <c r="AN6283" s="63" t="s">
        <v>9514</v>
      </c>
    </row>
    <row r="6284" spans="40:40" hidden="1" x14ac:dyDescent="0.25">
      <c r="AN6284" s="63" t="s">
        <v>9515</v>
      </c>
    </row>
    <row r="6285" spans="40:40" hidden="1" x14ac:dyDescent="0.25">
      <c r="AN6285" s="63" t="s">
        <v>9516</v>
      </c>
    </row>
    <row r="6286" spans="40:40" hidden="1" x14ac:dyDescent="0.25">
      <c r="AN6286" s="63" t="s">
        <v>9517</v>
      </c>
    </row>
    <row r="6287" spans="40:40" hidden="1" x14ac:dyDescent="0.25">
      <c r="AN6287" s="63" t="s">
        <v>9518</v>
      </c>
    </row>
    <row r="6288" spans="40:40" hidden="1" x14ac:dyDescent="0.25">
      <c r="AN6288" s="63" t="s">
        <v>9519</v>
      </c>
    </row>
    <row r="6289" spans="40:40" hidden="1" x14ac:dyDescent="0.25">
      <c r="AN6289" s="63" t="s">
        <v>9520</v>
      </c>
    </row>
    <row r="6290" spans="40:40" hidden="1" x14ac:dyDescent="0.25">
      <c r="AN6290" s="63" t="s">
        <v>9521</v>
      </c>
    </row>
    <row r="6291" spans="40:40" hidden="1" x14ac:dyDescent="0.25">
      <c r="AN6291" s="63" t="s">
        <v>9522</v>
      </c>
    </row>
    <row r="6292" spans="40:40" hidden="1" x14ac:dyDescent="0.25">
      <c r="AN6292" s="63" t="s">
        <v>9523</v>
      </c>
    </row>
    <row r="6293" spans="40:40" hidden="1" x14ac:dyDescent="0.25">
      <c r="AN6293" s="63" t="s">
        <v>9524</v>
      </c>
    </row>
    <row r="6294" spans="40:40" hidden="1" x14ac:dyDescent="0.25">
      <c r="AN6294" s="63" t="s">
        <v>9525</v>
      </c>
    </row>
    <row r="6295" spans="40:40" hidden="1" x14ac:dyDescent="0.25">
      <c r="AN6295" s="63" t="s">
        <v>9526</v>
      </c>
    </row>
    <row r="6296" spans="40:40" hidden="1" x14ac:dyDescent="0.25">
      <c r="AN6296" s="63" t="s">
        <v>9527</v>
      </c>
    </row>
    <row r="6297" spans="40:40" hidden="1" x14ac:dyDescent="0.25">
      <c r="AN6297" s="63" t="s">
        <v>9528</v>
      </c>
    </row>
    <row r="6298" spans="40:40" hidden="1" x14ac:dyDescent="0.25">
      <c r="AN6298" s="63" t="s">
        <v>9529</v>
      </c>
    </row>
    <row r="6299" spans="40:40" hidden="1" x14ac:dyDescent="0.25">
      <c r="AN6299" s="63" t="s">
        <v>9530</v>
      </c>
    </row>
    <row r="6300" spans="40:40" hidden="1" x14ac:dyDescent="0.25">
      <c r="AN6300" s="63" t="s">
        <v>9531</v>
      </c>
    </row>
    <row r="6301" spans="40:40" hidden="1" x14ac:dyDescent="0.25">
      <c r="AN6301" s="63" t="s">
        <v>9532</v>
      </c>
    </row>
    <row r="6302" spans="40:40" hidden="1" x14ac:dyDescent="0.25">
      <c r="AN6302" s="63" t="s">
        <v>9533</v>
      </c>
    </row>
    <row r="6303" spans="40:40" hidden="1" x14ac:dyDescent="0.25">
      <c r="AN6303" s="63" t="s">
        <v>9534</v>
      </c>
    </row>
    <row r="6304" spans="40:40" hidden="1" x14ac:dyDescent="0.25">
      <c r="AN6304" s="63" t="s">
        <v>9535</v>
      </c>
    </row>
    <row r="6305" spans="40:40" hidden="1" x14ac:dyDescent="0.25">
      <c r="AN6305" s="63" t="s">
        <v>9536</v>
      </c>
    </row>
    <row r="6306" spans="40:40" hidden="1" x14ac:dyDescent="0.25">
      <c r="AN6306" s="63" t="s">
        <v>9537</v>
      </c>
    </row>
    <row r="6307" spans="40:40" hidden="1" x14ac:dyDescent="0.25">
      <c r="AN6307" s="63" t="s">
        <v>9538</v>
      </c>
    </row>
    <row r="6308" spans="40:40" hidden="1" x14ac:dyDescent="0.25">
      <c r="AN6308" s="63" t="s">
        <v>9539</v>
      </c>
    </row>
    <row r="6309" spans="40:40" hidden="1" x14ac:dyDescent="0.25">
      <c r="AN6309" s="63" t="s">
        <v>9540</v>
      </c>
    </row>
    <row r="6310" spans="40:40" hidden="1" x14ac:dyDescent="0.25">
      <c r="AN6310" s="63" t="s">
        <v>9541</v>
      </c>
    </row>
    <row r="6311" spans="40:40" hidden="1" x14ac:dyDescent="0.25">
      <c r="AN6311" s="63" t="s">
        <v>9542</v>
      </c>
    </row>
    <row r="6312" spans="40:40" hidden="1" x14ac:dyDescent="0.25">
      <c r="AN6312" s="63" t="s">
        <v>9543</v>
      </c>
    </row>
    <row r="6313" spans="40:40" hidden="1" x14ac:dyDescent="0.25">
      <c r="AN6313" s="63" t="s">
        <v>9544</v>
      </c>
    </row>
    <row r="6314" spans="40:40" hidden="1" x14ac:dyDescent="0.25">
      <c r="AN6314" s="63" t="s">
        <v>9545</v>
      </c>
    </row>
    <row r="6315" spans="40:40" hidden="1" x14ac:dyDescent="0.25">
      <c r="AN6315" s="63" t="s">
        <v>9546</v>
      </c>
    </row>
    <row r="6316" spans="40:40" hidden="1" x14ac:dyDescent="0.25">
      <c r="AN6316" s="63" t="s">
        <v>9547</v>
      </c>
    </row>
    <row r="6317" spans="40:40" hidden="1" x14ac:dyDescent="0.25">
      <c r="AN6317" s="63" t="s">
        <v>9548</v>
      </c>
    </row>
    <row r="6318" spans="40:40" hidden="1" x14ac:dyDescent="0.25">
      <c r="AN6318" s="63" t="s">
        <v>9549</v>
      </c>
    </row>
    <row r="6319" spans="40:40" hidden="1" x14ac:dyDescent="0.25">
      <c r="AN6319" s="63" t="s">
        <v>9550</v>
      </c>
    </row>
    <row r="6320" spans="40:40" hidden="1" x14ac:dyDescent="0.25">
      <c r="AN6320" s="63" t="s">
        <v>9551</v>
      </c>
    </row>
    <row r="6321" spans="40:40" hidden="1" x14ac:dyDescent="0.25">
      <c r="AN6321" s="63" t="s">
        <v>9552</v>
      </c>
    </row>
    <row r="6322" spans="40:40" hidden="1" x14ac:dyDescent="0.25">
      <c r="AN6322" s="63" t="s">
        <v>9553</v>
      </c>
    </row>
    <row r="6323" spans="40:40" hidden="1" x14ac:dyDescent="0.25">
      <c r="AN6323" s="63" t="s">
        <v>9554</v>
      </c>
    </row>
    <row r="6324" spans="40:40" hidden="1" x14ac:dyDescent="0.25">
      <c r="AN6324" s="63" t="s">
        <v>9555</v>
      </c>
    </row>
    <row r="6325" spans="40:40" hidden="1" x14ac:dyDescent="0.25">
      <c r="AN6325" s="63" t="s">
        <v>9556</v>
      </c>
    </row>
    <row r="6326" spans="40:40" hidden="1" x14ac:dyDescent="0.25">
      <c r="AN6326" s="63" t="s">
        <v>9557</v>
      </c>
    </row>
    <row r="6327" spans="40:40" hidden="1" x14ac:dyDescent="0.25">
      <c r="AN6327" s="63" t="s">
        <v>9558</v>
      </c>
    </row>
    <row r="6328" spans="40:40" hidden="1" x14ac:dyDescent="0.25">
      <c r="AN6328" s="63" t="s">
        <v>9559</v>
      </c>
    </row>
    <row r="6329" spans="40:40" hidden="1" x14ac:dyDescent="0.25">
      <c r="AN6329" s="63" t="s">
        <v>9560</v>
      </c>
    </row>
    <row r="6330" spans="40:40" hidden="1" x14ac:dyDescent="0.25">
      <c r="AN6330" s="63" t="s">
        <v>9561</v>
      </c>
    </row>
    <row r="6331" spans="40:40" hidden="1" x14ac:dyDescent="0.25">
      <c r="AN6331" s="63" t="s">
        <v>9562</v>
      </c>
    </row>
    <row r="6332" spans="40:40" hidden="1" x14ac:dyDescent="0.25">
      <c r="AN6332" s="63" t="s">
        <v>9563</v>
      </c>
    </row>
    <row r="6333" spans="40:40" hidden="1" x14ac:dyDescent="0.25">
      <c r="AN6333" s="63" t="s">
        <v>9564</v>
      </c>
    </row>
    <row r="6334" spans="40:40" hidden="1" x14ac:dyDescent="0.25">
      <c r="AN6334" s="63" t="s">
        <v>9565</v>
      </c>
    </row>
    <row r="6335" spans="40:40" hidden="1" x14ac:dyDescent="0.25">
      <c r="AN6335" s="63" t="s">
        <v>9566</v>
      </c>
    </row>
    <row r="6336" spans="40:40" hidden="1" x14ac:dyDescent="0.25">
      <c r="AN6336" s="63" t="s">
        <v>9567</v>
      </c>
    </row>
    <row r="6337" spans="40:40" hidden="1" x14ac:dyDescent="0.25">
      <c r="AN6337" s="63" t="s">
        <v>9568</v>
      </c>
    </row>
    <row r="6338" spans="40:40" hidden="1" x14ac:dyDescent="0.25">
      <c r="AN6338" s="63" t="s">
        <v>9569</v>
      </c>
    </row>
    <row r="6339" spans="40:40" hidden="1" x14ac:dyDescent="0.25">
      <c r="AN6339" s="63" t="s">
        <v>9570</v>
      </c>
    </row>
    <row r="6340" spans="40:40" hidden="1" x14ac:dyDescent="0.25">
      <c r="AN6340" s="63" t="s">
        <v>9571</v>
      </c>
    </row>
    <row r="6341" spans="40:40" hidden="1" x14ac:dyDescent="0.25">
      <c r="AN6341" s="63" t="s">
        <v>9572</v>
      </c>
    </row>
    <row r="6342" spans="40:40" hidden="1" x14ac:dyDescent="0.25">
      <c r="AN6342" s="63" t="s">
        <v>9573</v>
      </c>
    </row>
    <row r="6343" spans="40:40" hidden="1" x14ac:dyDescent="0.25">
      <c r="AN6343" s="63" t="s">
        <v>9574</v>
      </c>
    </row>
    <row r="6344" spans="40:40" hidden="1" x14ac:dyDescent="0.25">
      <c r="AN6344" s="63" t="s">
        <v>9575</v>
      </c>
    </row>
    <row r="6345" spans="40:40" hidden="1" x14ac:dyDescent="0.25">
      <c r="AN6345" s="63" t="s">
        <v>9576</v>
      </c>
    </row>
    <row r="6346" spans="40:40" hidden="1" x14ac:dyDescent="0.25">
      <c r="AN6346" s="63" t="s">
        <v>9577</v>
      </c>
    </row>
    <row r="6347" spans="40:40" hidden="1" x14ac:dyDescent="0.25">
      <c r="AN6347" s="63" t="s">
        <v>9578</v>
      </c>
    </row>
    <row r="6348" spans="40:40" hidden="1" x14ac:dyDescent="0.25">
      <c r="AN6348" s="63" t="s">
        <v>9579</v>
      </c>
    </row>
    <row r="6349" spans="40:40" hidden="1" x14ac:dyDescent="0.25">
      <c r="AN6349" s="63" t="s">
        <v>9580</v>
      </c>
    </row>
    <row r="6350" spans="40:40" hidden="1" x14ac:dyDescent="0.25">
      <c r="AN6350" s="63" t="s">
        <v>9581</v>
      </c>
    </row>
    <row r="6351" spans="40:40" hidden="1" x14ac:dyDescent="0.25">
      <c r="AN6351" s="63" t="s">
        <v>9582</v>
      </c>
    </row>
    <row r="6352" spans="40:40" hidden="1" x14ac:dyDescent="0.25">
      <c r="AN6352" s="63" t="s">
        <v>9583</v>
      </c>
    </row>
    <row r="6353" spans="40:40" hidden="1" x14ac:dyDescent="0.25">
      <c r="AN6353" s="63" t="s">
        <v>9584</v>
      </c>
    </row>
    <row r="6354" spans="40:40" hidden="1" x14ac:dyDescent="0.25">
      <c r="AN6354" s="63" t="s">
        <v>9585</v>
      </c>
    </row>
    <row r="6355" spans="40:40" hidden="1" x14ac:dyDescent="0.25">
      <c r="AN6355" s="63" t="s">
        <v>9586</v>
      </c>
    </row>
    <row r="6356" spans="40:40" hidden="1" x14ac:dyDescent="0.25">
      <c r="AN6356" s="63" t="s">
        <v>9587</v>
      </c>
    </row>
    <row r="6357" spans="40:40" hidden="1" x14ac:dyDescent="0.25">
      <c r="AN6357" s="63" t="s">
        <v>9588</v>
      </c>
    </row>
    <row r="6358" spans="40:40" hidden="1" x14ac:dyDescent="0.25">
      <c r="AN6358" s="63" t="s">
        <v>9589</v>
      </c>
    </row>
    <row r="6359" spans="40:40" hidden="1" x14ac:dyDescent="0.25">
      <c r="AN6359" s="63" t="s">
        <v>9590</v>
      </c>
    </row>
    <row r="6360" spans="40:40" hidden="1" x14ac:dyDescent="0.25">
      <c r="AN6360" s="63" t="s">
        <v>9591</v>
      </c>
    </row>
    <row r="6361" spans="40:40" hidden="1" x14ac:dyDescent="0.25">
      <c r="AN6361" s="63" t="s">
        <v>9592</v>
      </c>
    </row>
    <row r="6362" spans="40:40" hidden="1" x14ac:dyDescent="0.25">
      <c r="AN6362" s="63" t="s">
        <v>9593</v>
      </c>
    </row>
    <row r="6363" spans="40:40" hidden="1" x14ac:dyDescent="0.25">
      <c r="AN6363" s="63" t="s">
        <v>9594</v>
      </c>
    </row>
    <row r="6364" spans="40:40" hidden="1" x14ac:dyDescent="0.25">
      <c r="AN6364" s="63" t="s">
        <v>9595</v>
      </c>
    </row>
    <row r="6365" spans="40:40" hidden="1" x14ac:dyDescent="0.25">
      <c r="AN6365" s="63" t="s">
        <v>9596</v>
      </c>
    </row>
    <row r="6366" spans="40:40" hidden="1" x14ac:dyDescent="0.25">
      <c r="AN6366" s="63" t="s">
        <v>9597</v>
      </c>
    </row>
    <row r="6367" spans="40:40" hidden="1" x14ac:dyDescent="0.25">
      <c r="AN6367" s="63" t="s">
        <v>9598</v>
      </c>
    </row>
    <row r="6368" spans="40:40" hidden="1" x14ac:dyDescent="0.25">
      <c r="AN6368" s="63" t="s">
        <v>9599</v>
      </c>
    </row>
    <row r="6369" spans="40:40" hidden="1" x14ac:dyDescent="0.25">
      <c r="AN6369" s="63" t="s">
        <v>9600</v>
      </c>
    </row>
    <row r="6370" spans="40:40" hidden="1" x14ac:dyDescent="0.25">
      <c r="AN6370" s="63" t="s">
        <v>9601</v>
      </c>
    </row>
    <row r="6371" spans="40:40" hidden="1" x14ac:dyDescent="0.25">
      <c r="AN6371" s="63" t="s">
        <v>9602</v>
      </c>
    </row>
    <row r="6372" spans="40:40" hidden="1" x14ac:dyDescent="0.25">
      <c r="AN6372" s="63" t="s">
        <v>9603</v>
      </c>
    </row>
    <row r="6373" spans="40:40" hidden="1" x14ac:dyDescent="0.25">
      <c r="AN6373" s="63" t="s">
        <v>9604</v>
      </c>
    </row>
    <row r="6374" spans="40:40" hidden="1" x14ac:dyDescent="0.25">
      <c r="AN6374" s="63" t="s">
        <v>9605</v>
      </c>
    </row>
    <row r="6375" spans="40:40" hidden="1" x14ac:dyDescent="0.25">
      <c r="AN6375" s="63" t="s">
        <v>9606</v>
      </c>
    </row>
    <row r="6376" spans="40:40" hidden="1" x14ac:dyDescent="0.25">
      <c r="AN6376" s="63" t="s">
        <v>9607</v>
      </c>
    </row>
    <row r="6377" spans="40:40" hidden="1" x14ac:dyDescent="0.25">
      <c r="AN6377" s="63" t="s">
        <v>9608</v>
      </c>
    </row>
    <row r="6378" spans="40:40" hidden="1" x14ac:dyDescent="0.25">
      <c r="AN6378" s="63" t="s">
        <v>9609</v>
      </c>
    </row>
    <row r="6379" spans="40:40" hidden="1" x14ac:dyDescent="0.25">
      <c r="AN6379" s="63" t="s">
        <v>9610</v>
      </c>
    </row>
    <row r="6380" spans="40:40" hidden="1" x14ac:dyDescent="0.25">
      <c r="AN6380" s="63" t="s">
        <v>9611</v>
      </c>
    </row>
    <row r="6381" spans="40:40" hidden="1" x14ac:dyDescent="0.25">
      <c r="AN6381" s="63" t="s">
        <v>9612</v>
      </c>
    </row>
    <row r="6382" spans="40:40" hidden="1" x14ac:dyDescent="0.25">
      <c r="AN6382" s="63" t="s">
        <v>9613</v>
      </c>
    </row>
    <row r="6383" spans="40:40" hidden="1" x14ac:dyDescent="0.25">
      <c r="AN6383" s="63" t="s">
        <v>9614</v>
      </c>
    </row>
    <row r="6384" spans="40:40" hidden="1" x14ac:dyDescent="0.25">
      <c r="AN6384" s="63" t="s">
        <v>9615</v>
      </c>
    </row>
    <row r="6385" spans="40:40" hidden="1" x14ac:dyDescent="0.25">
      <c r="AN6385" s="63" t="s">
        <v>9616</v>
      </c>
    </row>
    <row r="6386" spans="40:40" hidden="1" x14ac:dyDescent="0.25">
      <c r="AN6386" s="63" t="s">
        <v>9617</v>
      </c>
    </row>
    <row r="6387" spans="40:40" hidden="1" x14ac:dyDescent="0.25">
      <c r="AN6387" s="63" t="s">
        <v>9618</v>
      </c>
    </row>
    <row r="6388" spans="40:40" hidden="1" x14ac:dyDescent="0.25">
      <c r="AN6388" s="63" t="s">
        <v>9619</v>
      </c>
    </row>
    <row r="6389" spans="40:40" hidden="1" x14ac:dyDescent="0.25">
      <c r="AN6389" s="63" t="s">
        <v>9620</v>
      </c>
    </row>
    <row r="6390" spans="40:40" hidden="1" x14ac:dyDescent="0.25">
      <c r="AN6390" s="63" t="s">
        <v>9621</v>
      </c>
    </row>
    <row r="6391" spans="40:40" hidden="1" x14ac:dyDescent="0.25">
      <c r="AN6391" s="63" t="s">
        <v>9622</v>
      </c>
    </row>
    <row r="6392" spans="40:40" hidden="1" x14ac:dyDescent="0.25">
      <c r="AN6392" s="63" t="s">
        <v>9623</v>
      </c>
    </row>
    <row r="6393" spans="40:40" hidden="1" x14ac:dyDescent="0.25">
      <c r="AN6393" s="63" t="s">
        <v>9624</v>
      </c>
    </row>
    <row r="6394" spans="40:40" hidden="1" x14ac:dyDescent="0.25">
      <c r="AN6394" s="63" t="s">
        <v>9625</v>
      </c>
    </row>
    <row r="6395" spans="40:40" hidden="1" x14ac:dyDescent="0.25">
      <c r="AN6395" s="63" t="s">
        <v>9626</v>
      </c>
    </row>
    <row r="6396" spans="40:40" hidden="1" x14ac:dyDescent="0.25">
      <c r="AN6396" s="63" t="s">
        <v>9627</v>
      </c>
    </row>
    <row r="6397" spans="40:40" hidden="1" x14ac:dyDescent="0.25">
      <c r="AN6397" s="63" t="s">
        <v>9628</v>
      </c>
    </row>
    <row r="6398" spans="40:40" hidden="1" x14ac:dyDescent="0.25">
      <c r="AN6398" s="63" t="s">
        <v>9629</v>
      </c>
    </row>
    <row r="6399" spans="40:40" hidden="1" x14ac:dyDescent="0.25">
      <c r="AN6399" s="63" t="s">
        <v>9630</v>
      </c>
    </row>
    <row r="6400" spans="40:40" hidden="1" x14ac:dyDescent="0.25">
      <c r="AN6400" s="63" t="s">
        <v>9631</v>
      </c>
    </row>
    <row r="6401" spans="40:40" hidden="1" x14ac:dyDescent="0.25">
      <c r="AN6401" s="63" t="s">
        <v>9632</v>
      </c>
    </row>
    <row r="6402" spans="40:40" hidden="1" x14ac:dyDescent="0.25">
      <c r="AN6402" s="63" t="s">
        <v>9633</v>
      </c>
    </row>
    <row r="6403" spans="40:40" hidden="1" x14ac:dyDescent="0.25">
      <c r="AN6403" s="63" t="s">
        <v>9634</v>
      </c>
    </row>
    <row r="6404" spans="40:40" hidden="1" x14ac:dyDescent="0.25">
      <c r="AN6404" s="63" t="s">
        <v>9635</v>
      </c>
    </row>
    <row r="6405" spans="40:40" hidden="1" x14ac:dyDescent="0.25">
      <c r="AN6405" s="63" t="s">
        <v>9636</v>
      </c>
    </row>
    <row r="6406" spans="40:40" hidden="1" x14ac:dyDescent="0.25">
      <c r="AN6406" s="63" t="s">
        <v>9637</v>
      </c>
    </row>
    <row r="6407" spans="40:40" hidden="1" x14ac:dyDescent="0.25">
      <c r="AN6407" s="63" t="s">
        <v>9638</v>
      </c>
    </row>
    <row r="6408" spans="40:40" hidden="1" x14ac:dyDescent="0.25">
      <c r="AN6408" s="63" t="s">
        <v>9639</v>
      </c>
    </row>
    <row r="6409" spans="40:40" hidden="1" x14ac:dyDescent="0.25">
      <c r="AN6409" s="63" t="s">
        <v>9640</v>
      </c>
    </row>
    <row r="6410" spans="40:40" hidden="1" x14ac:dyDescent="0.25">
      <c r="AN6410" s="63" t="s">
        <v>9641</v>
      </c>
    </row>
    <row r="6411" spans="40:40" hidden="1" x14ac:dyDescent="0.25">
      <c r="AN6411" s="63" t="s">
        <v>9642</v>
      </c>
    </row>
    <row r="6412" spans="40:40" hidden="1" x14ac:dyDescent="0.25">
      <c r="AN6412" s="63" t="s">
        <v>9643</v>
      </c>
    </row>
    <row r="6413" spans="40:40" hidden="1" x14ac:dyDescent="0.25">
      <c r="AN6413" s="63" t="s">
        <v>9644</v>
      </c>
    </row>
    <row r="6414" spans="40:40" hidden="1" x14ac:dyDescent="0.25">
      <c r="AN6414" s="63" t="s">
        <v>9645</v>
      </c>
    </row>
    <row r="6415" spans="40:40" hidden="1" x14ac:dyDescent="0.25">
      <c r="AN6415" s="63" t="s">
        <v>9646</v>
      </c>
    </row>
    <row r="6416" spans="40:40" hidden="1" x14ac:dyDescent="0.25">
      <c r="AN6416" s="63" t="s">
        <v>9647</v>
      </c>
    </row>
    <row r="6417" spans="40:40" hidden="1" x14ac:dyDescent="0.25">
      <c r="AN6417" s="63" t="s">
        <v>9648</v>
      </c>
    </row>
    <row r="6418" spans="40:40" hidden="1" x14ac:dyDescent="0.25">
      <c r="AN6418" s="63" t="s">
        <v>9649</v>
      </c>
    </row>
    <row r="6419" spans="40:40" hidden="1" x14ac:dyDescent="0.25">
      <c r="AN6419" s="63" t="s">
        <v>9650</v>
      </c>
    </row>
    <row r="6420" spans="40:40" hidden="1" x14ac:dyDescent="0.25">
      <c r="AN6420" s="63" t="s">
        <v>9651</v>
      </c>
    </row>
    <row r="6421" spans="40:40" hidden="1" x14ac:dyDescent="0.25">
      <c r="AN6421" s="63" t="s">
        <v>9652</v>
      </c>
    </row>
    <row r="6422" spans="40:40" hidden="1" x14ac:dyDescent="0.25">
      <c r="AN6422" s="63" t="s">
        <v>9653</v>
      </c>
    </row>
    <row r="6423" spans="40:40" hidden="1" x14ac:dyDescent="0.25">
      <c r="AN6423" s="63" t="s">
        <v>9654</v>
      </c>
    </row>
    <row r="6424" spans="40:40" hidden="1" x14ac:dyDescent="0.25">
      <c r="AN6424" s="63" t="s">
        <v>9655</v>
      </c>
    </row>
    <row r="6425" spans="40:40" hidden="1" x14ac:dyDescent="0.25">
      <c r="AN6425" s="63" t="s">
        <v>9656</v>
      </c>
    </row>
    <row r="6426" spans="40:40" hidden="1" x14ac:dyDescent="0.25">
      <c r="AN6426" s="63" t="s">
        <v>9657</v>
      </c>
    </row>
    <row r="6427" spans="40:40" hidden="1" x14ac:dyDescent="0.25">
      <c r="AN6427" s="63" t="s">
        <v>9658</v>
      </c>
    </row>
    <row r="6428" spans="40:40" hidden="1" x14ac:dyDescent="0.25">
      <c r="AN6428" s="63" t="s">
        <v>9659</v>
      </c>
    </row>
    <row r="6429" spans="40:40" hidden="1" x14ac:dyDescent="0.25">
      <c r="AN6429" s="63" t="s">
        <v>9660</v>
      </c>
    </row>
    <row r="6430" spans="40:40" hidden="1" x14ac:dyDescent="0.25">
      <c r="AN6430" s="63" t="s">
        <v>9661</v>
      </c>
    </row>
    <row r="6431" spans="40:40" hidden="1" x14ac:dyDescent="0.25">
      <c r="AN6431" s="63" t="s">
        <v>9662</v>
      </c>
    </row>
    <row r="6432" spans="40:40" hidden="1" x14ac:dyDescent="0.25">
      <c r="AN6432" s="63" t="s">
        <v>9663</v>
      </c>
    </row>
    <row r="6433" spans="40:40" hidden="1" x14ac:dyDescent="0.25">
      <c r="AN6433" s="63" t="s">
        <v>9664</v>
      </c>
    </row>
    <row r="6434" spans="40:40" hidden="1" x14ac:dyDescent="0.25">
      <c r="AN6434" s="63" t="s">
        <v>9665</v>
      </c>
    </row>
    <row r="6435" spans="40:40" hidden="1" x14ac:dyDescent="0.25">
      <c r="AN6435" s="63" t="s">
        <v>9666</v>
      </c>
    </row>
    <row r="6436" spans="40:40" hidden="1" x14ac:dyDescent="0.25">
      <c r="AN6436" s="63" t="s">
        <v>9667</v>
      </c>
    </row>
    <row r="6437" spans="40:40" hidden="1" x14ac:dyDescent="0.25">
      <c r="AN6437" s="63" t="s">
        <v>9668</v>
      </c>
    </row>
    <row r="6438" spans="40:40" hidden="1" x14ac:dyDescent="0.25">
      <c r="AN6438" s="63" t="s">
        <v>9669</v>
      </c>
    </row>
    <row r="6439" spans="40:40" hidden="1" x14ac:dyDescent="0.25">
      <c r="AN6439" s="63" t="s">
        <v>9670</v>
      </c>
    </row>
    <row r="6440" spans="40:40" hidden="1" x14ac:dyDescent="0.25">
      <c r="AN6440" s="63" t="s">
        <v>9671</v>
      </c>
    </row>
    <row r="6441" spans="40:40" hidden="1" x14ac:dyDescent="0.25">
      <c r="AN6441" s="63" t="s">
        <v>9672</v>
      </c>
    </row>
    <row r="6442" spans="40:40" hidden="1" x14ac:dyDescent="0.25">
      <c r="AN6442" s="63" t="s">
        <v>9673</v>
      </c>
    </row>
    <row r="6443" spans="40:40" hidden="1" x14ac:dyDescent="0.25">
      <c r="AN6443" s="63" t="s">
        <v>9674</v>
      </c>
    </row>
    <row r="6444" spans="40:40" hidden="1" x14ac:dyDescent="0.25">
      <c r="AN6444" s="63" t="s">
        <v>9675</v>
      </c>
    </row>
    <row r="6445" spans="40:40" hidden="1" x14ac:dyDescent="0.25">
      <c r="AN6445" s="63" t="s">
        <v>9676</v>
      </c>
    </row>
    <row r="6446" spans="40:40" hidden="1" x14ac:dyDescent="0.25">
      <c r="AN6446" s="63" t="s">
        <v>9677</v>
      </c>
    </row>
    <row r="6447" spans="40:40" hidden="1" x14ac:dyDescent="0.25">
      <c r="AN6447" s="63" t="s">
        <v>9678</v>
      </c>
    </row>
    <row r="6448" spans="40:40" hidden="1" x14ac:dyDescent="0.25">
      <c r="AN6448" s="63" t="s">
        <v>9679</v>
      </c>
    </row>
    <row r="6449" spans="40:40" hidden="1" x14ac:dyDescent="0.25">
      <c r="AN6449" s="63" t="s">
        <v>9680</v>
      </c>
    </row>
    <row r="6450" spans="40:40" hidden="1" x14ac:dyDescent="0.25">
      <c r="AN6450" s="63" t="s">
        <v>9681</v>
      </c>
    </row>
    <row r="6451" spans="40:40" hidden="1" x14ac:dyDescent="0.25">
      <c r="AN6451" s="63" t="s">
        <v>9682</v>
      </c>
    </row>
    <row r="6452" spans="40:40" hidden="1" x14ac:dyDescent="0.25">
      <c r="AN6452" s="63" t="s">
        <v>9683</v>
      </c>
    </row>
    <row r="6453" spans="40:40" hidden="1" x14ac:dyDescent="0.25">
      <c r="AN6453" s="63" t="s">
        <v>9684</v>
      </c>
    </row>
    <row r="6454" spans="40:40" hidden="1" x14ac:dyDescent="0.25">
      <c r="AN6454" s="63" t="s">
        <v>9685</v>
      </c>
    </row>
    <row r="6455" spans="40:40" hidden="1" x14ac:dyDescent="0.25">
      <c r="AN6455" s="63" t="s">
        <v>9686</v>
      </c>
    </row>
    <row r="6456" spans="40:40" hidden="1" x14ac:dyDescent="0.25">
      <c r="AN6456" s="63" t="s">
        <v>9687</v>
      </c>
    </row>
    <row r="6457" spans="40:40" hidden="1" x14ac:dyDescent="0.25">
      <c r="AN6457" s="63" t="s">
        <v>9688</v>
      </c>
    </row>
    <row r="6458" spans="40:40" hidden="1" x14ac:dyDescent="0.25">
      <c r="AN6458" s="63" t="s">
        <v>9689</v>
      </c>
    </row>
    <row r="6459" spans="40:40" hidden="1" x14ac:dyDescent="0.25">
      <c r="AN6459" s="63" t="s">
        <v>9690</v>
      </c>
    </row>
    <row r="6460" spans="40:40" hidden="1" x14ac:dyDescent="0.25">
      <c r="AN6460" s="63" t="s">
        <v>9691</v>
      </c>
    </row>
    <row r="6461" spans="40:40" hidden="1" x14ac:dyDescent="0.25">
      <c r="AN6461" s="63" t="s">
        <v>9692</v>
      </c>
    </row>
    <row r="6462" spans="40:40" hidden="1" x14ac:dyDescent="0.25">
      <c r="AN6462" s="63" t="s">
        <v>9693</v>
      </c>
    </row>
    <row r="6463" spans="40:40" hidden="1" x14ac:dyDescent="0.25">
      <c r="AN6463" s="63" t="s">
        <v>9694</v>
      </c>
    </row>
    <row r="6464" spans="40:40" hidden="1" x14ac:dyDescent="0.25">
      <c r="AN6464" s="63" t="s">
        <v>9695</v>
      </c>
    </row>
    <row r="6465" spans="40:40" hidden="1" x14ac:dyDescent="0.25">
      <c r="AN6465" s="63" t="s">
        <v>9696</v>
      </c>
    </row>
    <row r="6466" spans="40:40" hidden="1" x14ac:dyDescent="0.25">
      <c r="AN6466" s="63" t="s">
        <v>9697</v>
      </c>
    </row>
    <row r="6467" spans="40:40" hidden="1" x14ac:dyDescent="0.25">
      <c r="AN6467" s="63" t="s">
        <v>9698</v>
      </c>
    </row>
    <row r="6468" spans="40:40" hidden="1" x14ac:dyDescent="0.25">
      <c r="AN6468" s="63" t="s">
        <v>9699</v>
      </c>
    </row>
    <row r="6469" spans="40:40" hidden="1" x14ac:dyDescent="0.25">
      <c r="AN6469" s="63" t="s">
        <v>9700</v>
      </c>
    </row>
    <row r="6470" spans="40:40" hidden="1" x14ac:dyDescent="0.25">
      <c r="AN6470" s="63" t="s">
        <v>9701</v>
      </c>
    </row>
    <row r="6471" spans="40:40" hidden="1" x14ac:dyDescent="0.25">
      <c r="AN6471" s="63" t="s">
        <v>9702</v>
      </c>
    </row>
    <row r="6472" spans="40:40" hidden="1" x14ac:dyDescent="0.25">
      <c r="AN6472" s="63" t="s">
        <v>9703</v>
      </c>
    </row>
    <row r="6473" spans="40:40" hidden="1" x14ac:dyDescent="0.25">
      <c r="AN6473" s="63" t="s">
        <v>9704</v>
      </c>
    </row>
    <row r="6474" spans="40:40" hidden="1" x14ac:dyDescent="0.25">
      <c r="AN6474" s="63" t="s">
        <v>9705</v>
      </c>
    </row>
    <row r="6475" spans="40:40" hidden="1" x14ac:dyDescent="0.25">
      <c r="AN6475" s="63" t="s">
        <v>9706</v>
      </c>
    </row>
    <row r="6476" spans="40:40" hidden="1" x14ac:dyDescent="0.25">
      <c r="AN6476" s="63" t="s">
        <v>9707</v>
      </c>
    </row>
    <row r="6477" spans="40:40" hidden="1" x14ac:dyDescent="0.25">
      <c r="AN6477" s="63" t="s">
        <v>9708</v>
      </c>
    </row>
    <row r="6478" spans="40:40" hidden="1" x14ac:dyDescent="0.25">
      <c r="AN6478" s="63" t="s">
        <v>9709</v>
      </c>
    </row>
    <row r="6479" spans="40:40" hidden="1" x14ac:dyDescent="0.25">
      <c r="AN6479" s="63" t="s">
        <v>9710</v>
      </c>
    </row>
    <row r="6480" spans="40:40" hidden="1" x14ac:dyDescent="0.25">
      <c r="AN6480" s="63" t="s">
        <v>9711</v>
      </c>
    </row>
    <row r="6481" spans="40:40" hidden="1" x14ac:dyDescent="0.25">
      <c r="AN6481" s="63" t="s">
        <v>9712</v>
      </c>
    </row>
    <row r="6482" spans="40:40" hidden="1" x14ac:dyDescent="0.25">
      <c r="AN6482" s="63" t="s">
        <v>9713</v>
      </c>
    </row>
    <row r="6483" spans="40:40" hidden="1" x14ac:dyDescent="0.25">
      <c r="AN6483" s="63" t="s">
        <v>9714</v>
      </c>
    </row>
    <row r="6484" spans="40:40" hidden="1" x14ac:dyDescent="0.25">
      <c r="AN6484" s="63" t="s">
        <v>9715</v>
      </c>
    </row>
    <row r="6485" spans="40:40" hidden="1" x14ac:dyDescent="0.25">
      <c r="AN6485" s="63" t="s">
        <v>9716</v>
      </c>
    </row>
    <row r="6486" spans="40:40" hidden="1" x14ac:dyDescent="0.25">
      <c r="AN6486" s="63" t="s">
        <v>9717</v>
      </c>
    </row>
    <row r="6487" spans="40:40" hidden="1" x14ac:dyDescent="0.25">
      <c r="AN6487" s="63" t="s">
        <v>9718</v>
      </c>
    </row>
    <row r="6488" spans="40:40" hidden="1" x14ac:dyDescent="0.25">
      <c r="AN6488" s="63" t="s">
        <v>9719</v>
      </c>
    </row>
    <row r="6489" spans="40:40" hidden="1" x14ac:dyDescent="0.25">
      <c r="AN6489" s="63" t="s">
        <v>9720</v>
      </c>
    </row>
    <row r="6490" spans="40:40" hidden="1" x14ac:dyDescent="0.25">
      <c r="AN6490" s="63" t="s">
        <v>9721</v>
      </c>
    </row>
    <row r="6491" spans="40:40" hidden="1" x14ac:dyDescent="0.25">
      <c r="AN6491" s="63" t="s">
        <v>9722</v>
      </c>
    </row>
    <row r="6492" spans="40:40" hidden="1" x14ac:dyDescent="0.25">
      <c r="AN6492" s="63" t="s">
        <v>9723</v>
      </c>
    </row>
    <row r="6493" spans="40:40" hidden="1" x14ac:dyDescent="0.25">
      <c r="AN6493" s="63" t="s">
        <v>9724</v>
      </c>
    </row>
    <row r="6494" spans="40:40" hidden="1" x14ac:dyDescent="0.25">
      <c r="AN6494" s="63" t="s">
        <v>9725</v>
      </c>
    </row>
    <row r="6495" spans="40:40" hidden="1" x14ac:dyDescent="0.25">
      <c r="AN6495" s="63" t="s">
        <v>9726</v>
      </c>
    </row>
    <row r="6496" spans="40:40" hidden="1" x14ac:dyDescent="0.25">
      <c r="AN6496" s="63" t="s">
        <v>9727</v>
      </c>
    </row>
    <row r="6497" spans="40:40" hidden="1" x14ac:dyDescent="0.25">
      <c r="AN6497" s="63" t="s">
        <v>9728</v>
      </c>
    </row>
    <row r="6498" spans="40:40" hidden="1" x14ac:dyDescent="0.25">
      <c r="AN6498" s="63" t="s">
        <v>9729</v>
      </c>
    </row>
    <row r="6499" spans="40:40" hidden="1" x14ac:dyDescent="0.25">
      <c r="AN6499" s="63" t="s">
        <v>9730</v>
      </c>
    </row>
    <row r="6500" spans="40:40" hidden="1" x14ac:dyDescent="0.25">
      <c r="AN6500" s="63" t="s">
        <v>9731</v>
      </c>
    </row>
    <row r="6501" spans="40:40" hidden="1" x14ac:dyDescent="0.25">
      <c r="AN6501" s="63" t="s">
        <v>9732</v>
      </c>
    </row>
    <row r="6502" spans="40:40" hidden="1" x14ac:dyDescent="0.25">
      <c r="AN6502" s="63" t="s">
        <v>9733</v>
      </c>
    </row>
    <row r="6503" spans="40:40" hidden="1" x14ac:dyDescent="0.25">
      <c r="AN6503" s="63" t="s">
        <v>9734</v>
      </c>
    </row>
    <row r="6504" spans="40:40" hidden="1" x14ac:dyDescent="0.25">
      <c r="AN6504" s="63" t="s">
        <v>9735</v>
      </c>
    </row>
    <row r="6505" spans="40:40" hidden="1" x14ac:dyDescent="0.25">
      <c r="AN6505" s="63" t="s">
        <v>9736</v>
      </c>
    </row>
    <row r="6506" spans="40:40" hidden="1" x14ac:dyDescent="0.25">
      <c r="AN6506" s="63" t="s">
        <v>9737</v>
      </c>
    </row>
    <row r="6507" spans="40:40" hidden="1" x14ac:dyDescent="0.25">
      <c r="AN6507" s="63" t="s">
        <v>9738</v>
      </c>
    </row>
    <row r="6508" spans="40:40" hidden="1" x14ac:dyDescent="0.25">
      <c r="AN6508" s="63" t="s">
        <v>9739</v>
      </c>
    </row>
    <row r="6509" spans="40:40" hidden="1" x14ac:dyDescent="0.25">
      <c r="AN6509" s="63" t="s">
        <v>9740</v>
      </c>
    </row>
    <row r="6510" spans="40:40" hidden="1" x14ac:dyDescent="0.25">
      <c r="AN6510" s="63" t="s">
        <v>9741</v>
      </c>
    </row>
    <row r="6511" spans="40:40" hidden="1" x14ac:dyDescent="0.25">
      <c r="AN6511" s="63" t="s">
        <v>9742</v>
      </c>
    </row>
    <row r="6512" spans="40:40" hidden="1" x14ac:dyDescent="0.25">
      <c r="AN6512" s="63" t="s">
        <v>9743</v>
      </c>
    </row>
    <row r="6513" spans="40:40" hidden="1" x14ac:dyDescent="0.25">
      <c r="AN6513" s="63" t="s">
        <v>9744</v>
      </c>
    </row>
    <row r="6514" spans="40:40" hidden="1" x14ac:dyDescent="0.25">
      <c r="AN6514" s="63" t="s">
        <v>9745</v>
      </c>
    </row>
    <row r="6515" spans="40:40" hidden="1" x14ac:dyDescent="0.25">
      <c r="AN6515" s="63" t="s">
        <v>9746</v>
      </c>
    </row>
    <row r="6516" spans="40:40" hidden="1" x14ac:dyDescent="0.25">
      <c r="AN6516" s="63" t="s">
        <v>9747</v>
      </c>
    </row>
    <row r="6517" spans="40:40" hidden="1" x14ac:dyDescent="0.25">
      <c r="AN6517" s="63" t="s">
        <v>9748</v>
      </c>
    </row>
    <row r="6518" spans="40:40" hidden="1" x14ac:dyDescent="0.25">
      <c r="AN6518" s="63" t="s">
        <v>9749</v>
      </c>
    </row>
    <row r="6519" spans="40:40" hidden="1" x14ac:dyDescent="0.25">
      <c r="AN6519" s="63" t="s">
        <v>9750</v>
      </c>
    </row>
    <row r="6520" spans="40:40" hidden="1" x14ac:dyDescent="0.25">
      <c r="AN6520" s="63" t="s">
        <v>9751</v>
      </c>
    </row>
    <row r="6521" spans="40:40" hidden="1" x14ac:dyDescent="0.25">
      <c r="AN6521" s="63" t="s">
        <v>9752</v>
      </c>
    </row>
    <row r="6522" spans="40:40" hidden="1" x14ac:dyDescent="0.25">
      <c r="AN6522" s="63" t="s">
        <v>9753</v>
      </c>
    </row>
    <row r="6523" spans="40:40" hidden="1" x14ac:dyDescent="0.25">
      <c r="AN6523" s="63" t="s">
        <v>9754</v>
      </c>
    </row>
    <row r="6524" spans="40:40" hidden="1" x14ac:dyDescent="0.25">
      <c r="AN6524" s="63" t="s">
        <v>9755</v>
      </c>
    </row>
    <row r="6525" spans="40:40" hidden="1" x14ac:dyDescent="0.25">
      <c r="AN6525" s="63" t="s">
        <v>9756</v>
      </c>
    </row>
    <row r="6526" spans="40:40" hidden="1" x14ac:dyDescent="0.25">
      <c r="AN6526" s="63" t="s">
        <v>9757</v>
      </c>
    </row>
    <row r="6527" spans="40:40" hidden="1" x14ac:dyDescent="0.25">
      <c r="AN6527" s="63" t="s">
        <v>9758</v>
      </c>
    </row>
    <row r="6528" spans="40:40" hidden="1" x14ac:dyDescent="0.25">
      <c r="AN6528" s="63" t="s">
        <v>9759</v>
      </c>
    </row>
    <row r="6529" spans="40:40" hidden="1" x14ac:dyDescent="0.25">
      <c r="AN6529" s="63" t="s">
        <v>9760</v>
      </c>
    </row>
    <row r="6530" spans="40:40" hidden="1" x14ac:dyDescent="0.25">
      <c r="AN6530" s="63" t="s">
        <v>9761</v>
      </c>
    </row>
    <row r="6531" spans="40:40" hidden="1" x14ac:dyDescent="0.25">
      <c r="AN6531" s="63" t="s">
        <v>9762</v>
      </c>
    </row>
    <row r="6532" spans="40:40" hidden="1" x14ac:dyDescent="0.25">
      <c r="AN6532" s="63" t="s">
        <v>9763</v>
      </c>
    </row>
    <row r="6533" spans="40:40" hidden="1" x14ac:dyDescent="0.25">
      <c r="AN6533" s="63" t="s">
        <v>9764</v>
      </c>
    </row>
    <row r="6534" spans="40:40" hidden="1" x14ac:dyDescent="0.25">
      <c r="AN6534" s="63" t="s">
        <v>9765</v>
      </c>
    </row>
    <row r="6535" spans="40:40" hidden="1" x14ac:dyDescent="0.25">
      <c r="AN6535" s="63" t="s">
        <v>9766</v>
      </c>
    </row>
    <row r="6536" spans="40:40" hidden="1" x14ac:dyDescent="0.25">
      <c r="AN6536" s="63" t="s">
        <v>9767</v>
      </c>
    </row>
    <row r="6537" spans="40:40" hidden="1" x14ac:dyDescent="0.25">
      <c r="AN6537" s="63" t="s">
        <v>9768</v>
      </c>
    </row>
    <row r="6538" spans="40:40" hidden="1" x14ac:dyDescent="0.25">
      <c r="AN6538" s="63" t="s">
        <v>9769</v>
      </c>
    </row>
    <row r="6539" spans="40:40" hidden="1" x14ac:dyDescent="0.25">
      <c r="AN6539" s="63" t="s">
        <v>9770</v>
      </c>
    </row>
    <row r="6540" spans="40:40" hidden="1" x14ac:dyDescent="0.25">
      <c r="AN6540" s="63" t="s">
        <v>9771</v>
      </c>
    </row>
    <row r="6541" spans="40:40" hidden="1" x14ac:dyDescent="0.25">
      <c r="AN6541" s="63" t="s">
        <v>9772</v>
      </c>
    </row>
    <row r="6542" spans="40:40" hidden="1" x14ac:dyDescent="0.25">
      <c r="AN6542" s="63" t="s">
        <v>9773</v>
      </c>
    </row>
    <row r="6543" spans="40:40" hidden="1" x14ac:dyDescent="0.25">
      <c r="AN6543" s="63" t="s">
        <v>9774</v>
      </c>
    </row>
    <row r="6544" spans="40:40" hidden="1" x14ac:dyDescent="0.25">
      <c r="AN6544" s="63" t="s">
        <v>9775</v>
      </c>
    </row>
    <row r="6545" spans="40:40" hidden="1" x14ac:dyDescent="0.25">
      <c r="AN6545" s="63" t="s">
        <v>9776</v>
      </c>
    </row>
    <row r="6546" spans="40:40" hidden="1" x14ac:dyDescent="0.25">
      <c r="AN6546" s="63" t="s">
        <v>9777</v>
      </c>
    </row>
    <row r="6547" spans="40:40" hidden="1" x14ac:dyDescent="0.25">
      <c r="AN6547" s="63" t="s">
        <v>9778</v>
      </c>
    </row>
    <row r="6548" spans="40:40" hidden="1" x14ac:dyDescent="0.25">
      <c r="AN6548" s="63" t="s">
        <v>9779</v>
      </c>
    </row>
    <row r="6549" spans="40:40" hidden="1" x14ac:dyDescent="0.25">
      <c r="AN6549" s="63" t="s">
        <v>9780</v>
      </c>
    </row>
    <row r="6550" spans="40:40" hidden="1" x14ac:dyDescent="0.25">
      <c r="AN6550" s="63" t="s">
        <v>9781</v>
      </c>
    </row>
    <row r="6551" spans="40:40" hidden="1" x14ac:dyDescent="0.25">
      <c r="AN6551" s="63" t="s">
        <v>9782</v>
      </c>
    </row>
    <row r="6552" spans="40:40" hidden="1" x14ac:dyDescent="0.25">
      <c r="AN6552" s="63" t="s">
        <v>9783</v>
      </c>
    </row>
    <row r="6553" spans="40:40" hidden="1" x14ac:dyDescent="0.25">
      <c r="AN6553" s="63" t="s">
        <v>9784</v>
      </c>
    </row>
    <row r="6554" spans="40:40" hidden="1" x14ac:dyDescent="0.25">
      <c r="AN6554" s="63" t="s">
        <v>9785</v>
      </c>
    </row>
    <row r="6555" spans="40:40" hidden="1" x14ac:dyDescent="0.25">
      <c r="AN6555" s="63" t="s">
        <v>9786</v>
      </c>
    </row>
    <row r="6556" spans="40:40" hidden="1" x14ac:dyDescent="0.25">
      <c r="AN6556" s="63" t="s">
        <v>9787</v>
      </c>
    </row>
    <row r="6557" spans="40:40" hidden="1" x14ac:dyDescent="0.25">
      <c r="AN6557" s="63" t="s">
        <v>9788</v>
      </c>
    </row>
    <row r="6558" spans="40:40" hidden="1" x14ac:dyDescent="0.25">
      <c r="AN6558" s="63" t="s">
        <v>9789</v>
      </c>
    </row>
    <row r="6559" spans="40:40" hidden="1" x14ac:dyDescent="0.25">
      <c r="AN6559" s="63" t="s">
        <v>9790</v>
      </c>
    </row>
    <row r="6560" spans="40:40" hidden="1" x14ac:dyDescent="0.25">
      <c r="AN6560" s="63" t="s">
        <v>9791</v>
      </c>
    </row>
    <row r="6561" spans="40:40" hidden="1" x14ac:dyDescent="0.25">
      <c r="AN6561" s="63" t="s">
        <v>9792</v>
      </c>
    </row>
    <row r="6562" spans="40:40" hidden="1" x14ac:dyDescent="0.25">
      <c r="AN6562" s="63" t="s">
        <v>9793</v>
      </c>
    </row>
    <row r="6563" spans="40:40" hidden="1" x14ac:dyDescent="0.25">
      <c r="AN6563" s="63" t="s">
        <v>9794</v>
      </c>
    </row>
    <row r="6564" spans="40:40" hidden="1" x14ac:dyDescent="0.25">
      <c r="AN6564" s="63" t="s">
        <v>9795</v>
      </c>
    </row>
    <row r="6565" spans="40:40" hidden="1" x14ac:dyDescent="0.25">
      <c r="AN6565" s="63" t="s">
        <v>9796</v>
      </c>
    </row>
    <row r="6566" spans="40:40" hidden="1" x14ac:dyDescent="0.25">
      <c r="AN6566" s="63" t="s">
        <v>9797</v>
      </c>
    </row>
    <row r="6567" spans="40:40" hidden="1" x14ac:dyDescent="0.25">
      <c r="AN6567" s="63" t="s">
        <v>9798</v>
      </c>
    </row>
    <row r="6568" spans="40:40" hidden="1" x14ac:dyDescent="0.25">
      <c r="AN6568" s="63" t="s">
        <v>9799</v>
      </c>
    </row>
    <row r="6569" spans="40:40" hidden="1" x14ac:dyDescent="0.25">
      <c r="AN6569" s="63" t="s">
        <v>9800</v>
      </c>
    </row>
    <row r="6570" spans="40:40" hidden="1" x14ac:dyDescent="0.25">
      <c r="AN6570" s="63" t="s">
        <v>9801</v>
      </c>
    </row>
    <row r="6571" spans="40:40" hidden="1" x14ac:dyDescent="0.25">
      <c r="AN6571" s="63" t="s">
        <v>9802</v>
      </c>
    </row>
    <row r="6572" spans="40:40" hidden="1" x14ac:dyDescent="0.25">
      <c r="AN6572" s="63" t="s">
        <v>9803</v>
      </c>
    </row>
    <row r="6573" spans="40:40" hidden="1" x14ac:dyDescent="0.25">
      <c r="AN6573" s="63" t="s">
        <v>9804</v>
      </c>
    </row>
    <row r="6574" spans="40:40" hidden="1" x14ac:dyDescent="0.25">
      <c r="AN6574" s="63" t="s">
        <v>9805</v>
      </c>
    </row>
    <row r="6575" spans="40:40" hidden="1" x14ac:dyDescent="0.25">
      <c r="AN6575" s="63" t="s">
        <v>9806</v>
      </c>
    </row>
    <row r="6576" spans="40:40" hidden="1" x14ac:dyDescent="0.25">
      <c r="AN6576" s="63" t="s">
        <v>9807</v>
      </c>
    </row>
    <row r="6577" spans="40:40" hidden="1" x14ac:dyDescent="0.25">
      <c r="AN6577" s="63" t="s">
        <v>9808</v>
      </c>
    </row>
    <row r="6578" spans="40:40" hidden="1" x14ac:dyDescent="0.25">
      <c r="AN6578" s="63" t="s">
        <v>9809</v>
      </c>
    </row>
    <row r="6579" spans="40:40" hidden="1" x14ac:dyDescent="0.25">
      <c r="AN6579" s="63" t="s">
        <v>9810</v>
      </c>
    </row>
    <row r="6580" spans="40:40" hidden="1" x14ac:dyDescent="0.25">
      <c r="AN6580" s="63" t="s">
        <v>9811</v>
      </c>
    </row>
    <row r="6581" spans="40:40" hidden="1" x14ac:dyDescent="0.25">
      <c r="AN6581" s="63" t="s">
        <v>9812</v>
      </c>
    </row>
    <row r="6582" spans="40:40" hidden="1" x14ac:dyDescent="0.25">
      <c r="AN6582" s="63" t="s">
        <v>9813</v>
      </c>
    </row>
    <row r="6583" spans="40:40" hidden="1" x14ac:dyDescent="0.25">
      <c r="AN6583" s="63" t="s">
        <v>9814</v>
      </c>
    </row>
    <row r="6584" spans="40:40" hidden="1" x14ac:dyDescent="0.25">
      <c r="AN6584" s="63" t="s">
        <v>9815</v>
      </c>
    </row>
    <row r="6585" spans="40:40" hidden="1" x14ac:dyDescent="0.25">
      <c r="AN6585" s="63" t="s">
        <v>9816</v>
      </c>
    </row>
    <row r="6586" spans="40:40" hidden="1" x14ac:dyDescent="0.25">
      <c r="AN6586" s="63" t="s">
        <v>9817</v>
      </c>
    </row>
    <row r="6587" spans="40:40" hidden="1" x14ac:dyDescent="0.25">
      <c r="AN6587" s="63" t="s">
        <v>9818</v>
      </c>
    </row>
    <row r="6588" spans="40:40" hidden="1" x14ac:dyDescent="0.25">
      <c r="AN6588" s="63" t="s">
        <v>9819</v>
      </c>
    </row>
    <row r="6589" spans="40:40" hidden="1" x14ac:dyDescent="0.25">
      <c r="AN6589" s="63" t="s">
        <v>9820</v>
      </c>
    </row>
    <row r="6590" spans="40:40" hidden="1" x14ac:dyDescent="0.25">
      <c r="AN6590" s="63" t="s">
        <v>9821</v>
      </c>
    </row>
    <row r="6591" spans="40:40" hidden="1" x14ac:dyDescent="0.25">
      <c r="AN6591" s="63" t="s">
        <v>9822</v>
      </c>
    </row>
    <row r="6592" spans="40:40" hidden="1" x14ac:dyDescent="0.25">
      <c r="AN6592" s="63" t="s">
        <v>9823</v>
      </c>
    </row>
    <row r="6593" spans="40:40" hidden="1" x14ac:dyDescent="0.25">
      <c r="AN6593" s="63" t="s">
        <v>9824</v>
      </c>
    </row>
    <row r="6594" spans="40:40" hidden="1" x14ac:dyDescent="0.25">
      <c r="AN6594" s="63" t="s">
        <v>9825</v>
      </c>
    </row>
    <row r="6595" spans="40:40" hidden="1" x14ac:dyDescent="0.25">
      <c r="AN6595" s="63" t="s">
        <v>9826</v>
      </c>
    </row>
    <row r="6596" spans="40:40" hidden="1" x14ac:dyDescent="0.25">
      <c r="AN6596" s="63" t="s">
        <v>9827</v>
      </c>
    </row>
    <row r="6597" spans="40:40" hidden="1" x14ac:dyDescent="0.25">
      <c r="AN6597" s="63" t="s">
        <v>9828</v>
      </c>
    </row>
    <row r="6598" spans="40:40" hidden="1" x14ac:dyDescent="0.25">
      <c r="AN6598" s="63" t="s">
        <v>9829</v>
      </c>
    </row>
    <row r="6599" spans="40:40" hidden="1" x14ac:dyDescent="0.25">
      <c r="AN6599" s="63" t="s">
        <v>9830</v>
      </c>
    </row>
    <row r="6600" spans="40:40" hidden="1" x14ac:dyDescent="0.25">
      <c r="AN6600" s="63" t="s">
        <v>9831</v>
      </c>
    </row>
    <row r="6601" spans="40:40" hidden="1" x14ac:dyDescent="0.25">
      <c r="AN6601" s="63" t="s">
        <v>9832</v>
      </c>
    </row>
    <row r="6602" spans="40:40" hidden="1" x14ac:dyDescent="0.25">
      <c r="AN6602" s="63" t="s">
        <v>9833</v>
      </c>
    </row>
    <row r="6603" spans="40:40" hidden="1" x14ac:dyDescent="0.25">
      <c r="AN6603" s="63" t="s">
        <v>9834</v>
      </c>
    </row>
    <row r="6604" spans="40:40" hidden="1" x14ac:dyDescent="0.25">
      <c r="AN6604" s="63" t="s">
        <v>9835</v>
      </c>
    </row>
    <row r="6605" spans="40:40" hidden="1" x14ac:dyDescent="0.25">
      <c r="AN6605" s="63" t="s">
        <v>9836</v>
      </c>
    </row>
    <row r="6606" spans="40:40" hidden="1" x14ac:dyDescent="0.25">
      <c r="AN6606" s="63" t="s">
        <v>9837</v>
      </c>
    </row>
    <row r="6607" spans="40:40" hidden="1" x14ac:dyDescent="0.25">
      <c r="AN6607" s="63" t="s">
        <v>9838</v>
      </c>
    </row>
    <row r="6608" spans="40:40" hidden="1" x14ac:dyDescent="0.25">
      <c r="AN6608" s="63" t="s">
        <v>9839</v>
      </c>
    </row>
    <row r="6609" spans="40:40" hidden="1" x14ac:dyDescent="0.25">
      <c r="AN6609" s="63" t="s">
        <v>9840</v>
      </c>
    </row>
    <row r="6610" spans="40:40" hidden="1" x14ac:dyDescent="0.25">
      <c r="AN6610" s="63" t="s">
        <v>9841</v>
      </c>
    </row>
    <row r="6611" spans="40:40" hidden="1" x14ac:dyDescent="0.25">
      <c r="AN6611" s="63" t="s">
        <v>9842</v>
      </c>
    </row>
    <row r="6612" spans="40:40" hidden="1" x14ac:dyDescent="0.25">
      <c r="AN6612" s="63" t="s">
        <v>9843</v>
      </c>
    </row>
    <row r="6613" spans="40:40" hidden="1" x14ac:dyDescent="0.25">
      <c r="AN6613" s="63" t="s">
        <v>9844</v>
      </c>
    </row>
    <row r="6614" spans="40:40" hidden="1" x14ac:dyDescent="0.25">
      <c r="AN6614" s="63" t="s">
        <v>9845</v>
      </c>
    </row>
    <row r="6615" spans="40:40" hidden="1" x14ac:dyDescent="0.25">
      <c r="AN6615" s="63" t="s">
        <v>9846</v>
      </c>
    </row>
    <row r="6616" spans="40:40" hidden="1" x14ac:dyDescent="0.25">
      <c r="AN6616" s="63" t="s">
        <v>9847</v>
      </c>
    </row>
    <row r="6617" spans="40:40" hidden="1" x14ac:dyDescent="0.25">
      <c r="AN6617" s="63" t="s">
        <v>9848</v>
      </c>
    </row>
    <row r="6618" spans="40:40" hidden="1" x14ac:dyDescent="0.25">
      <c r="AN6618" s="63" t="s">
        <v>9849</v>
      </c>
    </row>
    <row r="6619" spans="40:40" hidden="1" x14ac:dyDescent="0.25">
      <c r="AN6619" s="63" t="s">
        <v>9850</v>
      </c>
    </row>
    <row r="6620" spans="40:40" hidden="1" x14ac:dyDescent="0.25">
      <c r="AN6620" s="63" t="s">
        <v>9851</v>
      </c>
    </row>
    <row r="6621" spans="40:40" hidden="1" x14ac:dyDescent="0.25">
      <c r="AN6621" s="63" t="s">
        <v>9852</v>
      </c>
    </row>
    <row r="6622" spans="40:40" hidden="1" x14ac:dyDescent="0.25">
      <c r="AN6622" s="63" t="s">
        <v>9853</v>
      </c>
    </row>
    <row r="6623" spans="40:40" hidden="1" x14ac:dyDescent="0.25">
      <c r="AN6623" s="63" t="s">
        <v>9854</v>
      </c>
    </row>
    <row r="6624" spans="40:40" hidden="1" x14ac:dyDescent="0.25">
      <c r="AN6624" s="63" t="s">
        <v>9855</v>
      </c>
    </row>
    <row r="6625" spans="40:40" hidden="1" x14ac:dyDescent="0.25">
      <c r="AN6625" s="63" t="s">
        <v>9856</v>
      </c>
    </row>
    <row r="6626" spans="40:40" hidden="1" x14ac:dyDescent="0.25">
      <c r="AN6626" s="63" t="s">
        <v>9857</v>
      </c>
    </row>
    <row r="6627" spans="40:40" hidden="1" x14ac:dyDescent="0.25">
      <c r="AN6627" s="63" t="s">
        <v>9858</v>
      </c>
    </row>
    <row r="6628" spans="40:40" hidden="1" x14ac:dyDescent="0.25">
      <c r="AN6628" s="63" t="s">
        <v>9859</v>
      </c>
    </row>
    <row r="6629" spans="40:40" hidden="1" x14ac:dyDescent="0.25">
      <c r="AN6629" s="63" t="s">
        <v>9860</v>
      </c>
    </row>
    <row r="6630" spans="40:40" hidden="1" x14ac:dyDescent="0.25">
      <c r="AN6630" s="63" t="s">
        <v>9861</v>
      </c>
    </row>
    <row r="6631" spans="40:40" hidden="1" x14ac:dyDescent="0.25">
      <c r="AN6631" s="63" t="s">
        <v>9862</v>
      </c>
    </row>
    <row r="6632" spans="40:40" hidden="1" x14ac:dyDescent="0.25">
      <c r="AN6632" s="63" t="s">
        <v>9863</v>
      </c>
    </row>
    <row r="6633" spans="40:40" hidden="1" x14ac:dyDescent="0.25">
      <c r="AN6633" s="63" t="s">
        <v>9864</v>
      </c>
    </row>
    <row r="6634" spans="40:40" hidden="1" x14ac:dyDescent="0.25">
      <c r="AN6634" s="63" t="s">
        <v>9865</v>
      </c>
    </row>
    <row r="6635" spans="40:40" hidden="1" x14ac:dyDescent="0.25">
      <c r="AN6635" s="63" t="s">
        <v>9866</v>
      </c>
    </row>
    <row r="6636" spans="40:40" hidden="1" x14ac:dyDescent="0.25">
      <c r="AN6636" s="63" t="s">
        <v>9867</v>
      </c>
    </row>
    <row r="6637" spans="40:40" hidden="1" x14ac:dyDescent="0.25">
      <c r="AN6637" s="63" t="s">
        <v>9868</v>
      </c>
    </row>
    <row r="6638" spans="40:40" hidden="1" x14ac:dyDescent="0.25">
      <c r="AN6638" s="63" t="s">
        <v>9869</v>
      </c>
    </row>
    <row r="6639" spans="40:40" hidden="1" x14ac:dyDescent="0.25">
      <c r="AN6639" s="63" t="s">
        <v>9870</v>
      </c>
    </row>
    <row r="6640" spans="40:40" hidden="1" x14ac:dyDescent="0.25">
      <c r="AN6640" s="63" t="s">
        <v>9871</v>
      </c>
    </row>
    <row r="6641" spans="40:40" hidden="1" x14ac:dyDescent="0.25">
      <c r="AN6641" s="63" t="s">
        <v>9872</v>
      </c>
    </row>
    <row r="6642" spans="40:40" hidden="1" x14ac:dyDescent="0.25">
      <c r="AN6642" s="63" t="s">
        <v>9873</v>
      </c>
    </row>
    <row r="6643" spans="40:40" hidden="1" x14ac:dyDescent="0.25">
      <c r="AN6643" s="63" t="s">
        <v>9874</v>
      </c>
    </row>
    <row r="6644" spans="40:40" hidden="1" x14ac:dyDescent="0.25">
      <c r="AN6644" s="63" t="s">
        <v>9875</v>
      </c>
    </row>
    <row r="6645" spans="40:40" hidden="1" x14ac:dyDescent="0.25">
      <c r="AN6645" s="63" t="s">
        <v>9876</v>
      </c>
    </row>
    <row r="6646" spans="40:40" hidden="1" x14ac:dyDescent="0.25">
      <c r="AN6646" s="63" t="s">
        <v>9877</v>
      </c>
    </row>
    <row r="6647" spans="40:40" hidden="1" x14ac:dyDescent="0.25">
      <c r="AN6647" s="63" t="s">
        <v>9878</v>
      </c>
    </row>
    <row r="6648" spans="40:40" hidden="1" x14ac:dyDescent="0.25">
      <c r="AN6648" s="63" t="s">
        <v>9879</v>
      </c>
    </row>
    <row r="6649" spans="40:40" hidden="1" x14ac:dyDescent="0.25">
      <c r="AN6649" s="63" t="s">
        <v>9880</v>
      </c>
    </row>
    <row r="6650" spans="40:40" hidden="1" x14ac:dyDescent="0.25">
      <c r="AN6650" s="63" t="s">
        <v>9881</v>
      </c>
    </row>
    <row r="6651" spans="40:40" hidden="1" x14ac:dyDescent="0.25">
      <c r="AN6651" s="63" t="s">
        <v>9882</v>
      </c>
    </row>
    <row r="6652" spans="40:40" hidden="1" x14ac:dyDescent="0.25">
      <c r="AN6652" s="63" t="s">
        <v>9883</v>
      </c>
    </row>
    <row r="6653" spans="40:40" hidden="1" x14ac:dyDescent="0.25">
      <c r="AN6653" s="63" t="s">
        <v>9884</v>
      </c>
    </row>
    <row r="6654" spans="40:40" hidden="1" x14ac:dyDescent="0.25">
      <c r="AN6654" s="63" t="s">
        <v>9885</v>
      </c>
    </row>
    <row r="6655" spans="40:40" hidden="1" x14ac:dyDescent="0.25">
      <c r="AN6655" s="63" t="s">
        <v>9886</v>
      </c>
    </row>
    <row r="6656" spans="40:40" hidden="1" x14ac:dyDescent="0.25">
      <c r="AN6656" s="63" t="s">
        <v>9887</v>
      </c>
    </row>
    <row r="6657" spans="40:40" hidden="1" x14ac:dyDescent="0.25">
      <c r="AN6657" s="63" t="s">
        <v>9888</v>
      </c>
    </row>
    <row r="6658" spans="40:40" hidden="1" x14ac:dyDescent="0.25">
      <c r="AN6658" s="63" t="s">
        <v>9889</v>
      </c>
    </row>
    <row r="6659" spans="40:40" hidden="1" x14ac:dyDescent="0.25">
      <c r="AN6659" s="63" t="s">
        <v>9890</v>
      </c>
    </row>
    <row r="6660" spans="40:40" hidden="1" x14ac:dyDescent="0.25">
      <c r="AN6660" s="63" t="s">
        <v>9891</v>
      </c>
    </row>
    <row r="6661" spans="40:40" hidden="1" x14ac:dyDescent="0.25">
      <c r="AN6661" s="63" t="s">
        <v>9892</v>
      </c>
    </row>
    <row r="6662" spans="40:40" hidden="1" x14ac:dyDescent="0.25">
      <c r="AN6662" s="63" t="s">
        <v>9893</v>
      </c>
    </row>
    <row r="6663" spans="40:40" hidden="1" x14ac:dyDescent="0.25">
      <c r="AN6663" s="63" t="s">
        <v>9894</v>
      </c>
    </row>
    <row r="6664" spans="40:40" hidden="1" x14ac:dyDescent="0.25">
      <c r="AN6664" s="63" t="s">
        <v>9895</v>
      </c>
    </row>
    <row r="6665" spans="40:40" hidden="1" x14ac:dyDescent="0.25">
      <c r="AN6665" s="63" t="s">
        <v>9896</v>
      </c>
    </row>
    <row r="6666" spans="40:40" hidden="1" x14ac:dyDescent="0.25">
      <c r="AN6666" s="63" t="s">
        <v>9897</v>
      </c>
    </row>
    <row r="6667" spans="40:40" hidden="1" x14ac:dyDescent="0.25">
      <c r="AN6667" s="63" t="s">
        <v>9898</v>
      </c>
    </row>
    <row r="6668" spans="40:40" hidden="1" x14ac:dyDescent="0.25">
      <c r="AN6668" s="63" t="s">
        <v>9899</v>
      </c>
    </row>
    <row r="6669" spans="40:40" hidden="1" x14ac:dyDescent="0.25">
      <c r="AN6669" s="63" t="s">
        <v>9900</v>
      </c>
    </row>
    <row r="6670" spans="40:40" hidden="1" x14ac:dyDescent="0.25">
      <c r="AN6670" s="63" t="s">
        <v>9901</v>
      </c>
    </row>
    <row r="6671" spans="40:40" hidden="1" x14ac:dyDescent="0.25">
      <c r="AN6671" s="63" t="s">
        <v>9902</v>
      </c>
    </row>
    <row r="6672" spans="40:40" hidden="1" x14ac:dyDescent="0.25">
      <c r="AN6672" s="63" t="s">
        <v>9903</v>
      </c>
    </row>
    <row r="6673" spans="40:40" hidden="1" x14ac:dyDescent="0.25">
      <c r="AN6673" s="63" t="s">
        <v>9904</v>
      </c>
    </row>
    <row r="6674" spans="40:40" hidden="1" x14ac:dyDescent="0.25">
      <c r="AN6674" s="63" t="s">
        <v>9905</v>
      </c>
    </row>
    <row r="6675" spans="40:40" hidden="1" x14ac:dyDescent="0.25">
      <c r="AN6675" s="63" t="s">
        <v>9906</v>
      </c>
    </row>
    <row r="6676" spans="40:40" hidden="1" x14ac:dyDescent="0.25">
      <c r="AN6676" s="63" t="s">
        <v>9907</v>
      </c>
    </row>
    <row r="6677" spans="40:40" hidden="1" x14ac:dyDescent="0.25">
      <c r="AN6677" s="63" t="s">
        <v>9908</v>
      </c>
    </row>
    <row r="6678" spans="40:40" hidden="1" x14ac:dyDescent="0.25">
      <c r="AN6678" s="63" t="s">
        <v>9909</v>
      </c>
    </row>
    <row r="6679" spans="40:40" hidden="1" x14ac:dyDescent="0.25">
      <c r="AN6679" s="63" t="s">
        <v>9910</v>
      </c>
    </row>
    <row r="6680" spans="40:40" hidden="1" x14ac:dyDescent="0.25">
      <c r="AN6680" s="63" t="s">
        <v>9911</v>
      </c>
    </row>
    <row r="6681" spans="40:40" hidden="1" x14ac:dyDescent="0.25">
      <c r="AN6681" s="63" t="s">
        <v>9912</v>
      </c>
    </row>
    <row r="6682" spans="40:40" hidden="1" x14ac:dyDescent="0.25">
      <c r="AN6682" s="63" t="s">
        <v>9913</v>
      </c>
    </row>
    <row r="6683" spans="40:40" hidden="1" x14ac:dyDescent="0.25">
      <c r="AN6683" s="63" t="s">
        <v>9914</v>
      </c>
    </row>
    <row r="6684" spans="40:40" hidden="1" x14ac:dyDescent="0.25">
      <c r="AN6684" s="63" t="s">
        <v>9915</v>
      </c>
    </row>
    <row r="6685" spans="40:40" hidden="1" x14ac:dyDescent="0.25">
      <c r="AN6685" s="63" t="s">
        <v>9916</v>
      </c>
    </row>
    <row r="6686" spans="40:40" hidden="1" x14ac:dyDescent="0.25">
      <c r="AN6686" s="63" t="s">
        <v>9917</v>
      </c>
    </row>
    <row r="6687" spans="40:40" hidden="1" x14ac:dyDescent="0.25">
      <c r="AN6687" s="63" t="s">
        <v>9918</v>
      </c>
    </row>
    <row r="6688" spans="40:40" hidden="1" x14ac:dyDescent="0.25">
      <c r="AN6688" s="63" t="s">
        <v>9919</v>
      </c>
    </row>
    <row r="6689" spans="40:40" hidden="1" x14ac:dyDescent="0.25">
      <c r="AN6689" s="63" t="s">
        <v>9920</v>
      </c>
    </row>
    <row r="6690" spans="40:40" hidden="1" x14ac:dyDescent="0.25">
      <c r="AN6690" s="63" t="s">
        <v>9921</v>
      </c>
    </row>
    <row r="6691" spans="40:40" hidden="1" x14ac:dyDescent="0.25">
      <c r="AN6691" s="63" t="s">
        <v>9922</v>
      </c>
    </row>
    <row r="6692" spans="40:40" hidden="1" x14ac:dyDescent="0.25">
      <c r="AN6692" s="63" t="s">
        <v>9923</v>
      </c>
    </row>
    <row r="6693" spans="40:40" hidden="1" x14ac:dyDescent="0.25">
      <c r="AN6693" s="63" t="s">
        <v>9924</v>
      </c>
    </row>
    <row r="6694" spans="40:40" hidden="1" x14ac:dyDescent="0.25">
      <c r="AN6694" s="63" t="s">
        <v>9925</v>
      </c>
    </row>
    <row r="6695" spans="40:40" hidden="1" x14ac:dyDescent="0.25">
      <c r="AN6695" s="63" t="s">
        <v>9926</v>
      </c>
    </row>
    <row r="6696" spans="40:40" hidden="1" x14ac:dyDescent="0.25">
      <c r="AN6696" s="63" t="s">
        <v>9927</v>
      </c>
    </row>
    <row r="6697" spans="40:40" hidden="1" x14ac:dyDescent="0.25">
      <c r="AN6697" s="63" t="s">
        <v>9928</v>
      </c>
    </row>
    <row r="6698" spans="40:40" hidden="1" x14ac:dyDescent="0.25">
      <c r="AN6698" s="63" t="s">
        <v>9929</v>
      </c>
    </row>
    <row r="6699" spans="40:40" hidden="1" x14ac:dyDescent="0.25">
      <c r="AN6699" s="63" t="s">
        <v>9930</v>
      </c>
    </row>
    <row r="6700" spans="40:40" hidden="1" x14ac:dyDescent="0.25">
      <c r="AN6700" s="63" t="s">
        <v>9931</v>
      </c>
    </row>
    <row r="6701" spans="40:40" hidden="1" x14ac:dyDescent="0.25">
      <c r="AN6701" s="63" t="s">
        <v>9932</v>
      </c>
    </row>
    <row r="6702" spans="40:40" hidden="1" x14ac:dyDescent="0.25">
      <c r="AN6702" s="63" t="s">
        <v>9933</v>
      </c>
    </row>
    <row r="6703" spans="40:40" hidden="1" x14ac:dyDescent="0.25">
      <c r="AN6703" s="63" t="s">
        <v>9934</v>
      </c>
    </row>
    <row r="6704" spans="40:40" hidden="1" x14ac:dyDescent="0.25">
      <c r="AN6704" s="63" t="s">
        <v>9935</v>
      </c>
    </row>
    <row r="6705" spans="40:40" hidden="1" x14ac:dyDescent="0.25">
      <c r="AN6705" s="63" t="s">
        <v>9936</v>
      </c>
    </row>
    <row r="6706" spans="40:40" hidden="1" x14ac:dyDescent="0.25">
      <c r="AN6706" s="63" t="s">
        <v>9937</v>
      </c>
    </row>
    <row r="6707" spans="40:40" hidden="1" x14ac:dyDescent="0.25">
      <c r="AN6707" s="63" t="s">
        <v>9938</v>
      </c>
    </row>
    <row r="6708" spans="40:40" hidden="1" x14ac:dyDescent="0.25">
      <c r="AN6708" s="63" t="s">
        <v>9939</v>
      </c>
    </row>
    <row r="6709" spans="40:40" hidden="1" x14ac:dyDescent="0.25">
      <c r="AN6709" s="63" t="s">
        <v>9940</v>
      </c>
    </row>
    <row r="6710" spans="40:40" hidden="1" x14ac:dyDescent="0.25">
      <c r="AN6710" s="63" t="s">
        <v>9941</v>
      </c>
    </row>
    <row r="6711" spans="40:40" hidden="1" x14ac:dyDescent="0.25">
      <c r="AN6711" s="63" t="s">
        <v>9942</v>
      </c>
    </row>
    <row r="6712" spans="40:40" hidden="1" x14ac:dyDescent="0.25">
      <c r="AN6712" s="63" t="s">
        <v>9943</v>
      </c>
    </row>
    <row r="6713" spans="40:40" hidden="1" x14ac:dyDescent="0.25">
      <c r="AN6713" s="63" t="s">
        <v>9944</v>
      </c>
    </row>
    <row r="6714" spans="40:40" hidden="1" x14ac:dyDescent="0.25">
      <c r="AN6714" s="63" t="s">
        <v>9945</v>
      </c>
    </row>
    <row r="6715" spans="40:40" hidden="1" x14ac:dyDescent="0.25">
      <c r="AN6715" s="63" t="s">
        <v>9946</v>
      </c>
    </row>
    <row r="6716" spans="40:40" hidden="1" x14ac:dyDescent="0.25">
      <c r="AN6716" s="63" t="s">
        <v>9947</v>
      </c>
    </row>
    <row r="6717" spans="40:40" hidden="1" x14ac:dyDescent="0.25">
      <c r="AN6717" s="63" t="s">
        <v>9948</v>
      </c>
    </row>
    <row r="6718" spans="40:40" hidden="1" x14ac:dyDescent="0.25">
      <c r="AN6718" s="63" t="s">
        <v>9949</v>
      </c>
    </row>
    <row r="6719" spans="40:40" hidden="1" x14ac:dyDescent="0.25">
      <c r="AN6719" s="63" t="s">
        <v>9950</v>
      </c>
    </row>
    <row r="6720" spans="40:40" hidden="1" x14ac:dyDescent="0.25">
      <c r="AN6720" s="63" t="s">
        <v>9951</v>
      </c>
    </row>
    <row r="6721" spans="40:40" hidden="1" x14ac:dyDescent="0.25">
      <c r="AN6721" s="63" t="s">
        <v>9952</v>
      </c>
    </row>
    <row r="6722" spans="40:40" hidden="1" x14ac:dyDescent="0.25">
      <c r="AN6722" s="63" t="s">
        <v>9953</v>
      </c>
    </row>
    <row r="6723" spans="40:40" hidden="1" x14ac:dyDescent="0.25">
      <c r="AN6723" s="63" t="s">
        <v>9954</v>
      </c>
    </row>
    <row r="6724" spans="40:40" hidden="1" x14ac:dyDescent="0.25">
      <c r="AN6724" s="63" t="s">
        <v>9955</v>
      </c>
    </row>
    <row r="6725" spans="40:40" hidden="1" x14ac:dyDescent="0.25">
      <c r="AN6725" s="63" t="s">
        <v>9956</v>
      </c>
    </row>
    <row r="6726" spans="40:40" hidden="1" x14ac:dyDescent="0.25">
      <c r="AN6726" s="63" t="s">
        <v>9957</v>
      </c>
    </row>
    <row r="6727" spans="40:40" hidden="1" x14ac:dyDescent="0.25">
      <c r="AN6727" s="63" t="s">
        <v>9958</v>
      </c>
    </row>
    <row r="6728" spans="40:40" hidden="1" x14ac:dyDescent="0.25">
      <c r="AN6728" s="63" t="s">
        <v>9959</v>
      </c>
    </row>
    <row r="6729" spans="40:40" hidden="1" x14ac:dyDescent="0.25">
      <c r="AN6729" s="63" t="s">
        <v>9960</v>
      </c>
    </row>
    <row r="6730" spans="40:40" hidden="1" x14ac:dyDescent="0.25">
      <c r="AN6730" s="63" t="s">
        <v>9961</v>
      </c>
    </row>
    <row r="6731" spans="40:40" hidden="1" x14ac:dyDescent="0.25">
      <c r="AN6731" s="63" t="s">
        <v>9962</v>
      </c>
    </row>
    <row r="6732" spans="40:40" hidden="1" x14ac:dyDescent="0.25">
      <c r="AN6732" s="63" t="s">
        <v>9963</v>
      </c>
    </row>
    <row r="6733" spans="40:40" hidden="1" x14ac:dyDescent="0.25">
      <c r="AN6733" s="63" t="s">
        <v>9964</v>
      </c>
    </row>
    <row r="6734" spans="40:40" hidden="1" x14ac:dyDescent="0.25">
      <c r="AN6734" s="63" t="s">
        <v>9965</v>
      </c>
    </row>
    <row r="6735" spans="40:40" hidden="1" x14ac:dyDescent="0.25">
      <c r="AN6735" s="63" t="s">
        <v>9966</v>
      </c>
    </row>
    <row r="6736" spans="40:40" hidden="1" x14ac:dyDescent="0.25">
      <c r="AN6736" s="63" t="s">
        <v>9967</v>
      </c>
    </row>
    <row r="6737" spans="40:40" hidden="1" x14ac:dyDescent="0.25">
      <c r="AN6737" s="63" t="s">
        <v>9968</v>
      </c>
    </row>
    <row r="6738" spans="40:40" hidden="1" x14ac:dyDescent="0.25">
      <c r="AN6738" s="63" t="s">
        <v>9969</v>
      </c>
    </row>
    <row r="6739" spans="40:40" hidden="1" x14ac:dyDescent="0.25">
      <c r="AN6739" s="63" t="s">
        <v>9970</v>
      </c>
    </row>
    <row r="6740" spans="40:40" hidden="1" x14ac:dyDescent="0.25">
      <c r="AN6740" s="63" t="s">
        <v>9971</v>
      </c>
    </row>
    <row r="6741" spans="40:40" hidden="1" x14ac:dyDescent="0.25">
      <c r="AN6741" s="63" t="s">
        <v>9972</v>
      </c>
    </row>
    <row r="6742" spans="40:40" hidden="1" x14ac:dyDescent="0.25">
      <c r="AN6742" s="63" t="s">
        <v>9973</v>
      </c>
    </row>
    <row r="6743" spans="40:40" hidden="1" x14ac:dyDescent="0.25">
      <c r="AN6743" s="63" t="s">
        <v>9974</v>
      </c>
    </row>
    <row r="6744" spans="40:40" hidden="1" x14ac:dyDescent="0.25">
      <c r="AN6744" s="63" t="s">
        <v>9975</v>
      </c>
    </row>
    <row r="6745" spans="40:40" hidden="1" x14ac:dyDescent="0.25">
      <c r="AN6745" s="63" t="s">
        <v>9976</v>
      </c>
    </row>
    <row r="6746" spans="40:40" hidden="1" x14ac:dyDescent="0.25">
      <c r="AN6746" s="63" t="s">
        <v>9977</v>
      </c>
    </row>
    <row r="6747" spans="40:40" hidden="1" x14ac:dyDescent="0.25">
      <c r="AN6747" s="63" t="s">
        <v>9978</v>
      </c>
    </row>
    <row r="6748" spans="40:40" hidden="1" x14ac:dyDescent="0.25">
      <c r="AN6748" s="63" t="s">
        <v>9979</v>
      </c>
    </row>
    <row r="6749" spans="40:40" hidden="1" x14ac:dyDescent="0.25">
      <c r="AN6749" s="63" t="s">
        <v>9980</v>
      </c>
    </row>
    <row r="6750" spans="40:40" hidden="1" x14ac:dyDescent="0.25">
      <c r="AN6750" s="63" t="s">
        <v>9981</v>
      </c>
    </row>
    <row r="6751" spans="40:40" hidden="1" x14ac:dyDescent="0.25">
      <c r="AN6751" s="63" t="s">
        <v>9982</v>
      </c>
    </row>
    <row r="6752" spans="40:40" hidden="1" x14ac:dyDescent="0.25">
      <c r="AN6752" s="63" t="s">
        <v>9983</v>
      </c>
    </row>
    <row r="6753" spans="40:40" hidden="1" x14ac:dyDescent="0.25">
      <c r="AN6753" s="63" t="s">
        <v>9984</v>
      </c>
    </row>
    <row r="6754" spans="40:40" hidden="1" x14ac:dyDescent="0.25">
      <c r="AN6754" s="63" t="s">
        <v>9985</v>
      </c>
    </row>
    <row r="6755" spans="40:40" hidden="1" x14ac:dyDescent="0.25">
      <c r="AN6755" s="63" t="s">
        <v>9986</v>
      </c>
    </row>
    <row r="6756" spans="40:40" hidden="1" x14ac:dyDescent="0.25">
      <c r="AN6756" s="63" t="s">
        <v>9987</v>
      </c>
    </row>
    <row r="6757" spans="40:40" hidden="1" x14ac:dyDescent="0.25">
      <c r="AN6757" s="63" t="s">
        <v>9988</v>
      </c>
    </row>
    <row r="6758" spans="40:40" hidden="1" x14ac:dyDescent="0.25">
      <c r="AN6758" s="63" t="s">
        <v>9989</v>
      </c>
    </row>
    <row r="6759" spans="40:40" hidden="1" x14ac:dyDescent="0.25">
      <c r="AN6759" s="63" t="s">
        <v>9990</v>
      </c>
    </row>
    <row r="6760" spans="40:40" hidden="1" x14ac:dyDescent="0.25">
      <c r="AN6760" s="63" t="s">
        <v>9991</v>
      </c>
    </row>
    <row r="6761" spans="40:40" hidden="1" x14ac:dyDescent="0.25">
      <c r="AN6761" s="63" t="s">
        <v>9992</v>
      </c>
    </row>
    <row r="6762" spans="40:40" hidden="1" x14ac:dyDescent="0.25">
      <c r="AN6762" s="63" t="s">
        <v>9993</v>
      </c>
    </row>
    <row r="6763" spans="40:40" hidden="1" x14ac:dyDescent="0.25">
      <c r="AN6763" s="63" t="s">
        <v>9994</v>
      </c>
    </row>
    <row r="6764" spans="40:40" hidden="1" x14ac:dyDescent="0.25">
      <c r="AN6764" s="63" t="s">
        <v>9995</v>
      </c>
    </row>
    <row r="6765" spans="40:40" hidden="1" x14ac:dyDescent="0.25">
      <c r="AN6765" s="63" t="s">
        <v>9996</v>
      </c>
    </row>
    <row r="6766" spans="40:40" hidden="1" x14ac:dyDescent="0.25">
      <c r="AN6766" s="63" t="s">
        <v>9997</v>
      </c>
    </row>
    <row r="6767" spans="40:40" hidden="1" x14ac:dyDescent="0.25">
      <c r="AN6767" s="63" t="s">
        <v>9998</v>
      </c>
    </row>
    <row r="6768" spans="40:40" hidden="1" x14ac:dyDescent="0.25">
      <c r="AN6768" s="63" t="s">
        <v>9999</v>
      </c>
    </row>
    <row r="6769" spans="40:40" hidden="1" x14ac:dyDescent="0.25">
      <c r="AN6769" s="63" t="s">
        <v>10000</v>
      </c>
    </row>
    <row r="6770" spans="40:40" hidden="1" x14ac:dyDescent="0.25">
      <c r="AN6770" s="63" t="s">
        <v>10001</v>
      </c>
    </row>
    <row r="6771" spans="40:40" hidden="1" x14ac:dyDescent="0.25">
      <c r="AN6771" s="63" t="s">
        <v>10002</v>
      </c>
    </row>
    <row r="6772" spans="40:40" hidden="1" x14ac:dyDescent="0.25">
      <c r="AN6772" s="63" t="s">
        <v>10003</v>
      </c>
    </row>
    <row r="6773" spans="40:40" hidden="1" x14ac:dyDescent="0.25">
      <c r="AN6773" s="63" t="s">
        <v>10004</v>
      </c>
    </row>
    <row r="6774" spans="40:40" hidden="1" x14ac:dyDescent="0.25">
      <c r="AN6774" s="63" t="s">
        <v>10005</v>
      </c>
    </row>
    <row r="6775" spans="40:40" hidden="1" x14ac:dyDescent="0.25">
      <c r="AN6775" s="63" t="s">
        <v>10006</v>
      </c>
    </row>
    <row r="6776" spans="40:40" hidden="1" x14ac:dyDescent="0.25">
      <c r="AN6776" s="63" t="s">
        <v>10007</v>
      </c>
    </row>
    <row r="6777" spans="40:40" hidden="1" x14ac:dyDescent="0.25">
      <c r="AN6777" s="63" t="s">
        <v>10008</v>
      </c>
    </row>
    <row r="6778" spans="40:40" hidden="1" x14ac:dyDescent="0.25">
      <c r="AN6778" s="63" t="s">
        <v>10009</v>
      </c>
    </row>
    <row r="6779" spans="40:40" hidden="1" x14ac:dyDescent="0.25">
      <c r="AN6779" s="63" t="s">
        <v>10010</v>
      </c>
    </row>
    <row r="6780" spans="40:40" hidden="1" x14ac:dyDescent="0.25">
      <c r="AN6780" s="63" t="s">
        <v>10011</v>
      </c>
    </row>
    <row r="6781" spans="40:40" hidden="1" x14ac:dyDescent="0.25">
      <c r="AN6781" s="63" t="s">
        <v>10012</v>
      </c>
    </row>
    <row r="6782" spans="40:40" hidden="1" x14ac:dyDescent="0.25">
      <c r="AN6782" s="63" t="s">
        <v>10013</v>
      </c>
    </row>
    <row r="6783" spans="40:40" hidden="1" x14ac:dyDescent="0.25">
      <c r="AN6783" s="63" t="s">
        <v>10014</v>
      </c>
    </row>
    <row r="6784" spans="40:40" hidden="1" x14ac:dyDescent="0.25">
      <c r="AN6784" s="63" t="s">
        <v>10015</v>
      </c>
    </row>
    <row r="6785" spans="40:40" hidden="1" x14ac:dyDescent="0.25">
      <c r="AN6785" s="63" t="s">
        <v>10016</v>
      </c>
    </row>
    <row r="6786" spans="40:40" hidden="1" x14ac:dyDescent="0.25">
      <c r="AN6786" s="63" t="s">
        <v>10017</v>
      </c>
    </row>
    <row r="6787" spans="40:40" hidden="1" x14ac:dyDescent="0.25">
      <c r="AN6787" s="63" t="s">
        <v>10018</v>
      </c>
    </row>
    <row r="6788" spans="40:40" hidden="1" x14ac:dyDescent="0.25">
      <c r="AN6788" s="63" t="s">
        <v>10019</v>
      </c>
    </row>
    <row r="6789" spans="40:40" hidden="1" x14ac:dyDescent="0.25">
      <c r="AN6789" s="63" t="s">
        <v>10020</v>
      </c>
    </row>
    <row r="6790" spans="40:40" hidden="1" x14ac:dyDescent="0.25">
      <c r="AN6790" s="63" t="s">
        <v>10021</v>
      </c>
    </row>
    <row r="6791" spans="40:40" hidden="1" x14ac:dyDescent="0.25">
      <c r="AN6791" s="63" t="s">
        <v>10022</v>
      </c>
    </row>
    <row r="6792" spans="40:40" hidden="1" x14ac:dyDescent="0.25">
      <c r="AN6792" s="63" t="s">
        <v>10023</v>
      </c>
    </row>
    <row r="6793" spans="40:40" hidden="1" x14ac:dyDescent="0.25">
      <c r="AN6793" s="63" t="s">
        <v>10024</v>
      </c>
    </row>
    <row r="6794" spans="40:40" hidden="1" x14ac:dyDescent="0.25">
      <c r="AN6794" s="63" t="s">
        <v>10025</v>
      </c>
    </row>
    <row r="6795" spans="40:40" hidden="1" x14ac:dyDescent="0.25">
      <c r="AN6795" s="63" t="s">
        <v>10026</v>
      </c>
    </row>
    <row r="6796" spans="40:40" hidden="1" x14ac:dyDescent="0.25">
      <c r="AN6796" s="63" t="s">
        <v>10027</v>
      </c>
    </row>
    <row r="6797" spans="40:40" hidden="1" x14ac:dyDescent="0.25">
      <c r="AN6797" s="63" t="s">
        <v>10028</v>
      </c>
    </row>
    <row r="6798" spans="40:40" hidden="1" x14ac:dyDescent="0.25">
      <c r="AN6798" s="63" t="s">
        <v>10029</v>
      </c>
    </row>
    <row r="6799" spans="40:40" hidden="1" x14ac:dyDescent="0.25">
      <c r="AN6799" s="63" t="s">
        <v>10030</v>
      </c>
    </row>
    <row r="6800" spans="40:40" hidden="1" x14ac:dyDescent="0.25">
      <c r="AN6800" s="63" t="s">
        <v>10031</v>
      </c>
    </row>
    <row r="6801" spans="40:40" hidden="1" x14ac:dyDescent="0.25">
      <c r="AN6801" s="63" t="s">
        <v>10032</v>
      </c>
    </row>
    <row r="6802" spans="40:40" hidden="1" x14ac:dyDescent="0.25">
      <c r="AN6802" s="63" t="s">
        <v>10033</v>
      </c>
    </row>
    <row r="6803" spans="40:40" hidden="1" x14ac:dyDescent="0.25">
      <c r="AN6803" s="63" t="s">
        <v>10034</v>
      </c>
    </row>
    <row r="6804" spans="40:40" hidden="1" x14ac:dyDescent="0.25">
      <c r="AN6804" s="63" t="s">
        <v>10035</v>
      </c>
    </row>
    <row r="6805" spans="40:40" hidden="1" x14ac:dyDescent="0.25">
      <c r="AN6805" s="63" t="s">
        <v>10036</v>
      </c>
    </row>
    <row r="6806" spans="40:40" hidden="1" x14ac:dyDescent="0.25">
      <c r="AN6806" s="63" t="s">
        <v>10037</v>
      </c>
    </row>
    <row r="6807" spans="40:40" hidden="1" x14ac:dyDescent="0.25">
      <c r="AN6807" s="63" t="s">
        <v>10038</v>
      </c>
    </row>
    <row r="6808" spans="40:40" hidden="1" x14ac:dyDescent="0.25">
      <c r="AN6808" s="63" t="s">
        <v>10039</v>
      </c>
    </row>
    <row r="6809" spans="40:40" hidden="1" x14ac:dyDescent="0.25">
      <c r="AN6809" s="63" t="s">
        <v>10040</v>
      </c>
    </row>
    <row r="6810" spans="40:40" hidden="1" x14ac:dyDescent="0.25">
      <c r="AN6810" s="63" t="s">
        <v>10041</v>
      </c>
    </row>
    <row r="6811" spans="40:40" hidden="1" x14ac:dyDescent="0.25">
      <c r="AN6811" s="63" t="s">
        <v>10042</v>
      </c>
    </row>
    <row r="6812" spans="40:40" hidden="1" x14ac:dyDescent="0.25">
      <c r="AN6812" s="63" t="s">
        <v>10043</v>
      </c>
    </row>
    <row r="6813" spans="40:40" hidden="1" x14ac:dyDescent="0.25">
      <c r="AN6813" s="63" t="s">
        <v>10044</v>
      </c>
    </row>
    <row r="6814" spans="40:40" hidden="1" x14ac:dyDescent="0.25">
      <c r="AN6814" s="63" t="s">
        <v>10045</v>
      </c>
    </row>
    <row r="6815" spans="40:40" hidden="1" x14ac:dyDescent="0.25">
      <c r="AN6815" s="63" t="s">
        <v>10046</v>
      </c>
    </row>
    <row r="6816" spans="40:40" hidden="1" x14ac:dyDescent="0.25">
      <c r="AN6816" s="63" t="s">
        <v>10047</v>
      </c>
    </row>
    <row r="6817" spans="40:40" hidden="1" x14ac:dyDescent="0.25">
      <c r="AN6817" s="63" t="s">
        <v>10048</v>
      </c>
    </row>
    <row r="6818" spans="40:40" hidden="1" x14ac:dyDescent="0.25">
      <c r="AN6818" s="63" t="s">
        <v>10049</v>
      </c>
    </row>
    <row r="6819" spans="40:40" hidden="1" x14ac:dyDescent="0.25">
      <c r="AN6819" s="63" t="s">
        <v>10050</v>
      </c>
    </row>
    <row r="6820" spans="40:40" hidden="1" x14ac:dyDescent="0.25">
      <c r="AN6820" s="63" t="s">
        <v>10051</v>
      </c>
    </row>
    <row r="6821" spans="40:40" hidden="1" x14ac:dyDescent="0.25">
      <c r="AN6821" s="63" t="s">
        <v>10052</v>
      </c>
    </row>
    <row r="6822" spans="40:40" hidden="1" x14ac:dyDescent="0.25">
      <c r="AN6822" s="63" t="s">
        <v>10053</v>
      </c>
    </row>
    <row r="6823" spans="40:40" hidden="1" x14ac:dyDescent="0.25">
      <c r="AN6823" s="63" t="s">
        <v>10054</v>
      </c>
    </row>
    <row r="6824" spans="40:40" hidden="1" x14ac:dyDescent="0.25">
      <c r="AN6824" s="63" t="s">
        <v>10055</v>
      </c>
    </row>
    <row r="6825" spans="40:40" hidden="1" x14ac:dyDescent="0.25">
      <c r="AN6825" s="63" t="s">
        <v>10056</v>
      </c>
    </row>
    <row r="6826" spans="40:40" hidden="1" x14ac:dyDescent="0.25">
      <c r="AN6826" s="63" t="s">
        <v>10057</v>
      </c>
    </row>
    <row r="6827" spans="40:40" hidden="1" x14ac:dyDescent="0.25">
      <c r="AN6827" s="63" t="s">
        <v>10058</v>
      </c>
    </row>
    <row r="6828" spans="40:40" hidden="1" x14ac:dyDescent="0.25">
      <c r="AN6828" s="63" t="s">
        <v>10059</v>
      </c>
    </row>
    <row r="6829" spans="40:40" hidden="1" x14ac:dyDescent="0.25">
      <c r="AN6829" s="63" t="s">
        <v>10060</v>
      </c>
    </row>
    <row r="6830" spans="40:40" hidden="1" x14ac:dyDescent="0.25">
      <c r="AN6830" s="63" t="s">
        <v>10061</v>
      </c>
    </row>
    <row r="6831" spans="40:40" hidden="1" x14ac:dyDescent="0.25">
      <c r="AN6831" s="63" t="s">
        <v>10062</v>
      </c>
    </row>
    <row r="6832" spans="40:40" hidden="1" x14ac:dyDescent="0.25">
      <c r="AN6832" s="63" t="s">
        <v>10063</v>
      </c>
    </row>
    <row r="6833" spans="40:40" hidden="1" x14ac:dyDescent="0.25">
      <c r="AN6833" s="63" t="s">
        <v>10064</v>
      </c>
    </row>
    <row r="6834" spans="40:40" hidden="1" x14ac:dyDescent="0.25">
      <c r="AN6834" s="63" t="s">
        <v>10065</v>
      </c>
    </row>
    <row r="6835" spans="40:40" hidden="1" x14ac:dyDescent="0.25">
      <c r="AN6835" s="63" t="s">
        <v>10066</v>
      </c>
    </row>
    <row r="6836" spans="40:40" hidden="1" x14ac:dyDescent="0.25">
      <c r="AN6836" s="63" t="s">
        <v>10067</v>
      </c>
    </row>
    <row r="6837" spans="40:40" hidden="1" x14ac:dyDescent="0.25">
      <c r="AN6837" s="63" t="s">
        <v>10068</v>
      </c>
    </row>
    <row r="6838" spans="40:40" hidden="1" x14ac:dyDescent="0.25">
      <c r="AN6838" s="63" t="s">
        <v>10069</v>
      </c>
    </row>
    <row r="6839" spans="40:40" hidden="1" x14ac:dyDescent="0.25">
      <c r="AN6839" s="63" t="s">
        <v>10070</v>
      </c>
    </row>
    <row r="6840" spans="40:40" hidden="1" x14ac:dyDescent="0.25">
      <c r="AN6840" s="63" t="s">
        <v>10071</v>
      </c>
    </row>
    <row r="6841" spans="40:40" hidden="1" x14ac:dyDescent="0.25">
      <c r="AN6841" s="63" t="s">
        <v>10072</v>
      </c>
    </row>
    <row r="6842" spans="40:40" hidden="1" x14ac:dyDescent="0.25">
      <c r="AN6842" s="63" t="s">
        <v>10073</v>
      </c>
    </row>
    <row r="6843" spans="40:40" hidden="1" x14ac:dyDescent="0.25">
      <c r="AN6843" s="63" t="s">
        <v>10074</v>
      </c>
    </row>
    <row r="6844" spans="40:40" hidden="1" x14ac:dyDescent="0.25">
      <c r="AN6844" s="63" t="s">
        <v>10075</v>
      </c>
    </row>
    <row r="6845" spans="40:40" hidden="1" x14ac:dyDescent="0.25">
      <c r="AN6845" s="63" t="s">
        <v>10076</v>
      </c>
    </row>
    <row r="6846" spans="40:40" hidden="1" x14ac:dyDescent="0.25">
      <c r="AN6846" s="63" t="s">
        <v>10077</v>
      </c>
    </row>
    <row r="6847" spans="40:40" hidden="1" x14ac:dyDescent="0.25">
      <c r="AN6847" s="63" t="s">
        <v>10078</v>
      </c>
    </row>
    <row r="6848" spans="40:40" hidden="1" x14ac:dyDescent="0.25">
      <c r="AN6848" s="63" t="s">
        <v>10079</v>
      </c>
    </row>
    <row r="6849" spans="40:40" hidden="1" x14ac:dyDescent="0.25">
      <c r="AN6849" s="63" t="s">
        <v>10080</v>
      </c>
    </row>
    <row r="6850" spans="40:40" hidden="1" x14ac:dyDescent="0.25">
      <c r="AN6850" s="63" t="s">
        <v>10081</v>
      </c>
    </row>
    <row r="6851" spans="40:40" hidden="1" x14ac:dyDescent="0.25">
      <c r="AN6851" s="63" t="s">
        <v>10082</v>
      </c>
    </row>
    <row r="6852" spans="40:40" hidden="1" x14ac:dyDescent="0.25">
      <c r="AN6852" s="63" t="s">
        <v>10083</v>
      </c>
    </row>
    <row r="6853" spans="40:40" hidden="1" x14ac:dyDescent="0.25">
      <c r="AN6853" s="63" t="s">
        <v>10084</v>
      </c>
    </row>
    <row r="6854" spans="40:40" hidden="1" x14ac:dyDescent="0.25">
      <c r="AN6854" s="63" t="s">
        <v>10085</v>
      </c>
    </row>
    <row r="6855" spans="40:40" hidden="1" x14ac:dyDescent="0.25">
      <c r="AN6855" s="63" t="s">
        <v>10086</v>
      </c>
    </row>
    <row r="6856" spans="40:40" hidden="1" x14ac:dyDescent="0.25">
      <c r="AN6856" s="63" t="s">
        <v>10087</v>
      </c>
    </row>
    <row r="6857" spans="40:40" hidden="1" x14ac:dyDescent="0.25">
      <c r="AN6857" s="63" t="s">
        <v>10088</v>
      </c>
    </row>
    <row r="6858" spans="40:40" hidden="1" x14ac:dyDescent="0.25">
      <c r="AN6858" s="63" t="s">
        <v>10089</v>
      </c>
    </row>
    <row r="6859" spans="40:40" hidden="1" x14ac:dyDescent="0.25">
      <c r="AN6859" s="63" t="s">
        <v>10090</v>
      </c>
    </row>
    <row r="6860" spans="40:40" hidden="1" x14ac:dyDescent="0.25">
      <c r="AN6860" s="63" t="s">
        <v>10091</v>
      </c>
    </row>
    <row r="6861" spans="40:40" hidden="1" x14ac:dyDescent="0.25">
      <c r="AN6861" s="63" t="s">
        <v>10092</v>
      </c>
    </row>
    <row r="6862" spans="40:40" hidden="1" x14ac:dyDescent="0.25">
      <c r="AN6862" s="63" t="s">
        <v>10093</v>
      </c>
    </row>
    <row r="6863" spans="40:40" hidden="1" x14ac:dyDescent="0.25">
      <c r="AN6863" s="63" t="s">
        <v>10094</v>
      </c>
    </row>
    <row r="6864" spans="40:40" hidden="1" x14ac:dyDescent="0.25">
      <c r="AN6864" s="63" t="s">
        <v>10095</v>
      </c>
    </row>
    <row r="6865" spans="40:40" hidden="1" x14ac:dyDescent="0.25">
      <c r="AN6865" s="63" t="s">
        <v>10096</v>
      </c>
    </row>
    <row r="6866" spans="40:40" hidden="1" x14ac:dyDescent="0.25">
      <c r="AN6866" s="63" t="s">
        <v>10097</v>
      </c>
    </row>
    <row r="6867" spans="40:40" hidden="1" x14ac:dyDescent="0.25">
      <c r="AN6867" s="63" t="s">
        <v>10098</v>
      </c>
    </row>
    <row r="6868" spans="40:40" hidden="1" x14ac:dyDescent="0.25">
      <c r="AN6868" s="63" t="s">
        <v>10099</v>
      </c>
    </row>
    <row r="6869" spans="40:40" hidden="1" x14ac:dyDescent="0.25">
      <c r="AN6869" s="63" t="s">
        <v>10100</v>
      </c>
    </row>
    <row r="6870" spans="40:40" hidden="1" x14ac:dyDescent="0.25">
      <c r="AN6870" s="63" t="s">
        <v>10101</v>
      </c>
    </row>
    <row r="6871" spans="40:40" hidden="1" x14ac:dyDescent="0.25">
      <c r="AN6871" s="63" t="s">
        <v>10102</v>
      </c>
    </row>
    <row r="6872" spans="40:40" hidden="1" x14ac:dyDescent="0.25">
      <c r="AN6872" s="63" t="s">
        <v>10103</v>
      </c>
    </row>
    <row r="6873" spans="40:40" hidden="1" x14ac:dyDescent="0.25">
      <c r="AN6873" s="63" t="s">
        <v>10104</v>
      </c>
    </row>
    <row r="6874" spans="40:40" hidden="1" x14ac:dyDescent="0.25">
      <c r="AN6874" s="63" t="s">
        <v>10105</v>
      </c>
    </row>
    <row r="6875" spans="40:40" hidden="1" x14ac:dyDescent="0.25">
      <c r="AN6875" s="63" t="s">
        <v>10106</v>
      </c>
    </row>
    <row r="6876" spans="40:40" hidden="1" x14ac:dyDescent="0.25">
      <c r="AN6876" s="63" t="s">
        <v>10107</v>
      </c>
    </row>
    <row r="6877" spans="40:40" hidden="1" x14ac:dyDescent="0.25">
      <c r="AN6877" s="63" t="s">
        <v>10108</v>
      </c>
    </row>
    <row r="6878" spans="40:40" hidden="1" x14ac:dyDescent="0.25">
      <c r="AN6878" s="63" t="s">
        <v>10109</v>
      </c>
    </row>
    <row r="6879" spans="40:40" hidden="1" x14ac:dyDescent="0.25">
      <c r="AN6879" s="63" t="s">
        <v>10110</v>
      </c>
    </row>
    <row r="6880" spans="40:40" hidden="1" x14ac:dyDescent="0.25">
      <c r="AN6880" s="63" t="s">
        <v>10111</v>
      </c>
    </row>
    <row r="6881" spans="40:40" hidden="1" x14ac:dyDescent="0.25">
      <c r="AN6881" s="63" t="s">
        <v>10112</v>
      </c>
    </row>
    <row r="6882" spans="40:40" hidden="1" x14ac:dyDescent="0.25">
      <c r="AN6882" s="63" t="s">
        <v>10113</v>
      </c>
    </row>
    <row r="6883" spans="40:40" hidden="1" x14ac:dyDescent="0.25">
      <c r="AN6883" s="63" t="s">
        <v>10114</v>
      </c>
    </row>
    <row r="6884" spans="40:40" hidden="1" x14ac:dyDescent="0.25">
      <c r="AN6884" s="63" t="s">
        <v>10115</v>
      </c>
    </row>
    <row r="6885" spans="40:40" hidden="1" x14ac:dyDescent="0.25">
      <c r="AN6885" s="63" t="s">
        <v>10116</v>
      </c>
    </row>
    <row r="6886" spans="40:40" hidden="1" x14ac:dyDescent="0.25">
      <c r="AN6886" s="63" t="s">
        <v>10117</v>
      </c>
    </row>
    <row r="6887" spans="40:40" hidden="1" x14ac:dyDescent="0.25">
      <c r="AN6887" s="63" t="s">
        <v>10118</v>
      </c>
    </row>
    <row r="6888" spans="40:40" hidden="1" x14ac:dyDescent="0.25">
      <c r="AN6888" s="63" t="s">
        <v>10119</v>
      </c>
    </row>
    <row r="6889" spans="40:40" hidden="1" x14ac:dyDescent="0.25">
      <c r="AN6889" s="63" t="s">
        <v>10120</v>
      </c>
    </row>
    <row r="6890" spans="40:40" hidden="1" x14ac:dyDescent="0.25">
      <c r="AN6890" s="63" t="s">
        <v>10121</v>
      </c>
    </row>
    <row r="6891" spans="40:40" hidden="1" x14ac:dyDescent="0.25">
      <c r="AN6891" s="63" t="s">
        <v>10122</v>
      </c>
    </row>
    <row r="6892" spans="40:40" hidden="1" x14ac:dyDescent="0.25">
      <c r="AN6892" s="63" t="s">
        <v>10123</v>
      </c>
    </row>
    <row r="6893" spans="40:40" hidden="1" x14ac:dyDescent="0.25">
      <c r="AN6893" s="63" t="s">
        <v>10124</v>
      </c>
    </row>
    <row r="6894" spans="40:40" hidden="1" x14ac:dyDescent="0.25">
      <c r="AN6894" s="63" t="s">
        <v>10125</v>
      </c>
    </row>
    <row r="6895" spans="40:40" hidden="1" x14ac:dyDescent="0.25">
      <c r="AN6895" s="63" t="s">
        <v>10126</v>
      </c>
    </row>
    <row r="6896" spans="40:40" hidden="1" x14ac:dyDescent="0.25">
      <c r="AN6896" s="63" t="s">
        <v>10127</v>
      </c>
    </row>
    <row r="6897" spans="40:40" hidden="1" x14ac:dyDescent="0.25">
      <c r="AN6897" s="63" t="s">
        <v>10128</v>
      </c>
    </row>
    <row r="6898" spans="40:40" hidden="1" x14ac:dyDescent="0.25">
      <c r="AN6898" s="63" t="s">
        <v>10129</v>
      </c>
    </row>
    <row r="6899" spans="40:40" hidden="1" x14ac:dyDescent="0.25">
      <c r="AN6899" s="63" t="s">
        <v>10130</v>
      </c>
    </row>
    <row r="6900" spans="40:40" hidden="1" x14ac:dyDescent="0.25">
      <c r="AN6900" s="63" t="s">
        <v>10131</v>
      </c>
    </row>
    <row r="6901" spans="40:40" hidden="1" x14ac:dyDescent="0.25">
      <c r="AN6901" s="63" t="s">
        <v>10132</v>
      </c>
    </row>
    <row r="6902" spans="40:40" hidden="1" x14ac:dyDescent="0.25">
      <c r="AN6902" s="63" t="s">
        <v>10133</v>
      </c>
    </row>
    <row r="6903" spans="40:40" hidden="1" x14ac:dyDescent="0.25">
      <c r="AN6903" s="63" t="s">
        <v>10134</v>
      </c>
    </row>
    <row r="6904" spans="40:40" hidden="1" x14ac:dyDescent="0.25">
      <c r="AN6904" s="63" t="s">
        <v>10135</v>
      </c>
    </row>
    <row r="6905" spans="40:40" hidden="1" x14ac:dyDescent="0.25">
      <c r="AN6905" s="63" t="s">
        <v>10136</v>
      </c>
    </row>
    <row r="6906" spans="40:40" hidden="1" x14ac:dyDescent="0.25">
      <c r="AN6906" s="63" t="s">
        <v>10137</v>
      </c>
    </row>
    <row r="6907" spans="40:40" hidden="1" x14ac:dyDescent="0.25">
      <c r="AN6907" s="63" t="s">
        <v>10138</v>
      </c>
    </row>
    <row r="6908" spans="40:40" hidden="1" x14ac:dyDescent="0.25">
      <c r="AN6908" s="63" t="s">
        <v>10139</v>
      </c>
    </row>
    <row r="6909" spans="40:40" hidden="1" x14ac:dyDescent="0.25">
      <c r="AN6909" s="63" t="s">
        <v>10140</v>
      </c>
    </row>
    <row r="6910" spans="40:40" hidden="1" x14ac:dyDescent="0.25">
      <c r="AN6910" s="63" t="s">
        <v>10141</v>
      </c>
    </row>
    <row r="6911" spans="40:40" hidden="1" x14ac:dyDescent="0.25">
      <c r="AN6911" s="63" t="s">
        <v>10142</v>
      </c>
    </row>
    <row r="6912" spans="40:40" hidden="1" x14ac:dyDescent="0.25">
      <c r="AN6912" s="63" t="s">
        <v>10143</v>
      </c>
    </row>
    <row r="6913" spans="40:40" hidden="1" x14ac:dyDescent="0.25">
      <c r="AN6913" s="63" t="s">
        <v>10144</v>
      </c>
    </row>
    <row r="6914" spans="40:40" hidden="1" x14ac:dyDescent="0.25">
      <c r="AN6914" s="63" t="s">
        <v>10145</v>
      </c>
    </row>
    <row r="6915" spans="40:40" hidden="1" x14ac:dyDescent="0.25">
      <c r="AN6915" s="63" t="s">
        <v>10146</v>
      </c>
    </row>
    <row r="6916" spans="40:40" hidden="1" x14ac:dyDescent="0.25">
      <c r="AN6916" s="63" t="s">
        <v>10147</v>
      </c>
    </row>
    <row r="6917" spans="40:40" hidden="1" x14ac:dyDescent="0.25">
      <c r="AN6917" s="63" t="s">
        <v>10148</v>
      </c>
    </row>
    <row r="6918" spans="40:40" hidden="1" x14ac:dyDescent="0.25">
      <c r="AN6918" s="63" t="s">
        <v>10149</v>
      </c>
    </row>
    <row r="6919" spans="40:40" hidden="1" x14ac:dyDescent="0.25">
      <c r="AN6919" s="63" t="s">
        <v>10150</v>
      </c>
    </row>
    <row r="6920" spans="40:40" hidden="1" x14ac:dyDescent="0.25">
      <c r="AN6920" s="63" t="s">
        <v>10151</v>
      </c>
    </row>
    <row r="6921" spans="40:40" hidden="1" x14ac:dyDescent="0.25">
      <c r="AN6921" s="63" t="s">
        <v>10152</v>
      </c>
    </row>
    <row r="6922" spans="40:40" hidden="1" x14ac:dyDescent="0.25">
      <c r="AN6922" s="63" t="s">
        <v>10153</v>
      </c>
    </row>
    <row r="6923" spans="40:40" hidden="1" x14ac:dyDescent="0.25">
      <c r="AN6923" s="63" t="s">
        <v>10154</v>
      </c>
    </row>
    <row r="6924" spans="40:40" hidden="1" x14ac:dyDescent="0.25">
      <c r="AN6924" s="63" t="s">
        <v>10155</v>
      </c>
    </row>
    <row r="6925" spans="40:40" hidden="1" x14ac:dyDescent="0.25">
      <c r="AN6925" s="63" t="s">
        <v>10156</v>
      </c>
    </row>
    <row r="6926" spans="40:40" hidden="1" x14ac:dyDescent="0.25">
      <c r="AN6926" s="63" t="s">
        <v>10157</v>
      </c>
    </row>
    <row r="6927" spans="40:40" hidden="1" x14ac:dyDescent="0.25">
      <c r="AN6927" s="63" t="s">
        <v>10158</v>
      </c>
    </row>
    <row r="6928" spans="40:40" hidden="1" x14ac:dyDescent="0.25">
      <c r="AN6928" s="63" t="s">
        <v>10159</v>
      </c>
    </row>
    <row r="6929" spans="40:40" hidden="1" x14ac:dyDescent="0.25">
      <c r="AN6929" s="63" t="s">
        <v>10160</v>
      </c>
    </row>
    <row r="6930" spans="40:40" hidden="1" x14ac:dyDescent="0.25">
      <c r="AN6930" s="63" t="s">
        <v>10161</v>
      </c>
    </row>
    <row r="6931" spans="40:40" hidden="1" x14ac:dyDescent="0.25">
      <c r="AN6931" s="63" t="s">
        <v>10162</v>
      </c>
    </row>
    <row r="6932" spans="40:40" hidden="1" x14ac:dyDescent="0.25">
      <c r="AN6932" s="63" t="s">
        <v>10163</v>
      </c>
    </row>
    <row r="6933" spans="40:40" hidden="1" x14ac:dyDescent="0.25">
      <c r="AN6933" s="63" t="s">
        <v>10164</v>
      </c>
    </row>
    <row r="6934" spans="40:40" hidden="1" x14ac:dyDescent="0.25">
      <c r="AN6934" s="63" t="s">
        <v>10165</v>
      </c>
    </row>
    <row r="6935" spans="40:40" hidden="1" x14ac:dyDescent="0.25">
      <c r="AN6935" s="63" t="s">
        <v>10166</v>
      </c>
    </row>
    <row r="6936" spans="40:40" hidden="1" x14ac:dyDescent="0.25">
      <c r="AN6936" s="63" t="s">
        <v>10167</v>
      </c>
    </row>
    <row r="6937" spans="40:40" hidden="1" x14ac:dyDescent="0.25">
      <c r="AN6937" s="63" t="s">
        <v>10168</v>
      </c>
    </row>
    <row r="6938" spans="40:40" hidden="1" x14ac:dyDescent="0.25">
      <c r="AN6938" s="63" t="s">
        <v>10169</v>
      </c>
    </row>
    <row r="6939" spans="40:40" hidden="1" x14ac:dyDescent="0.25">
      <c r="AN6939" s="63" t="s">
        <v>10170</v>
      </c>
    </row>
    <row r="6940" spans="40:40" hidden="1" x14ac:dyDescent="0.25">
      <c r="AN6940" s="63" t="s">
        <v>10171</v>
      </c>
    </row>
    <row r="6941" spans="40:40" hidden="1" x14ac:dyDescent="0.25">
      <c r="AN6941" s="63" t="s">
        <v>10172</v>
      </c>
    </row>
    <row r="6942" spans="40:40" hidden="1" x14ac:dyDescent="0.25">
      <c r="AN6942" s="63" t="s">
        <v>10173</v>
      </c>
    </row>
    <row r="6943" spans="40:40" hidden="1" x14ac:dyDescent="0.25">
      <c r="AN6943" s="63" t="s">
        <v>10174</v>
      </c>
    </row>
    <row r="6944" spans="40:40" hidden="1" x14ac:dyDescent="0.25">
      <c r="AN6944" s="63" t="s">
        <v>10175</v>
      </c>
    </row>
    <row r="6945" spans="40:40" hidden="1" x14ac:dyDescent="0.25">
      <c r="AN6945" s="63" t="s">
        <v>10176</v>
      </c>
    </row>
    <row r="6946" spans="40:40" hidden="1" x14ac:dyDescent="0.25">
      <c r="AN6946" s="63" t="s">
        <v>10177</v>
      </c>
    </row>
    <row r="6947" spans="40:40" hidden="1" x14ac:dyDescent="0.25">
      <c r="AN6947" s="63" t="s">
        <v>10178</v>
      </c>
    </row>
    <row r="6948" spans="40:40" hidden="1" x14ac:dyDescent="0.25">
      <c r="AN6948" s="63" t="s">
        <v>10179</v>
      </c>
    </row>
    <row r="6949" spans="40:40" hidden="1" x14ac:dyDescent="0.25">
      <c r="AN6949" s="63" t="s">
        <v>10180</v>
      </c>
    </row>
    <row r="6950" spans="40:40" hidden="1" x14ac:dyDescent="0.25">
      <c r="AN6950" s="63" t="s">
        <v>10181</v>
      </c>
    </row>
    <row r="6951" spans="40:40" hidden="1" x14ac:dyDescent="0.25">
      <c r="AN6951" s="63" t="s">
        <v>10182</v>
      </c>
    </row>
    <row r="6952" spans="40:40" hidden="1" x14ac:dyDescent="0.25">
      <c r="AN6952" s="63" t="s">
        <v>10183</v>
      </c>
    </row>
    <row r="6953" spans="40:40" hidden="1" x14ac:dyDescent="0.25">
      <c r="AN6953" s="63" t="s">
        <v>10184</v>
      </c>
    </row>
    <row r="6954" spans="40:40" hidden="1" x14ac:dyDescent="0.25">
      <c r="AN6954" s="63" t="s">
        <v>10185</v>
      </c>
    </row>
    <row r="6955" spans="40:40" hidden="1" x14ac:dyDescent="0.25">
      <c r="AN6955" s="63" t="s">
        <v>10186</v>
      </c>
    </row>
    <row r="6956" spans="40:40" hidden="1" x14ac:dyDescent="0.25">
      <c r="AN6956" s="63" t="s">
        <v>10187</v>
      </c>
    </row>
    <row r="6957" spans="40:40" hidden="1" x14ac:dyDescent="0.25">
      <c r="AN6957" s="63" t="s">
        <v>10188</v>
      </c>
    </row>
    <row r="6958" spans="40:40" hidden="1" x14ac:dyDescent="0.25">
      <c r="AN6958" s="63" t="s">
        <v>10189</v>
      </c>
    </row>
    <row r="6959" spans="40:40" hidden="1" x14ac:dyDescent="0.25">
      <c r="AN6959" s="63" t="s">
        <v>10190</v>
      </c>
    </row>
    <row r="6960" spans="40:40" hidden="1" x14ac:dyDescent="0.25">
      <c r="AN6960" s="63" t="s">
        <v>10191</v>
      </c>
    </row>
    <row r="6961" spans="40:40" hidden="1" x14ac:dyDescent="0.25">
      <c r="AN6961" s="63" t="s">
        <v>10192</v>
      </c>
    </row>
    <row r="6962" spans="40:40" hidden="1" x14ac:dyDescent="0.25">
      <c r="AN6962" s="63" t="s">
        <v>10193</v>
      </c>
    </row>
    <row r="6963" spans="40:40" hidden="1" x14ac:dyDescent="0.25">
      <c r="AN6963" s="63" t="s">
        <v>10194</v>
      </c>
    </row>
    <row r="6964" spans="40:40" hidden="1" x14ac:dyDescent="0.25">
      <c r="AN6964" s="63" t="s">
        <v>10195</v>
      </c>
    </row>
    <row r="6965" spans="40:40" hidden="1" x14ac:dyDescent="0.25">
      <c r="AN6965" s="63" t="s">
        <v>10196</v>
      </c>
    </row>
    <row r="6966" spans="40:40" hidden="1" x14ac:dyDescent="0.25">
      <c r="AN6966" s="63" t="s">
        <v>10197</v>
      </c>
    </row>
    <row r="6967" spans="40:40" hidden="1" x14ac:dyDescent="0.25">
      <c r="AN6967" s="63" t="s">
        <v>10198</v>
      </c>
    </row>
    <row r="6968" spans="40:40" hidden="1" x14ac:dyDescent="0.25">
      <c r="AN6968" s="63" t="s">
        <v>10199</v>
      </c>
    </row>
    <row r="6969" spans="40:40" hidden="1" x14ac:dyDescent="0.25">
      <c r="AN6969" s="63" t="s">
        <v>10200</v>
      </c>
    </row>
    <row r="6970" spans="40:40" hidden="1" x14ac:dyDescent="0.25">
      <c r="AN6970" s="63" t="s">
        <v>10201</v>
      </c>
    </row>
    <row r="6971" spans="40:40" hidden="1" x14ac:dyDescent="0.25">
      <c r="AN6971" s="63" t="s">
        <v>10202</v>
      </c>
    </row>
    <row r="6972" spans="40:40" hidden="1" x14ac:dyDescent="0.25">
      <c r="AN6972" s="63" t="s">
        <v>10203</v>
      </c>
    </row>
    <row r="6973" spans="40:40" hidden="1" x14ac:dyDescent="0.25">
      <c r="AN6973" s="63" t="s">
        <v>10204</v>
      </c>
    </row>
    <row r="6974" spans="40:40" hidden="1" x14ac:dyDescent="0.25">
      <c r="AN6974" s="63" t="s">
        <v>10205</v>
      </c>
    </row>
    <row r="6975" spans="40:40" hidden="1" x14ac:dyDescent="0.25">
      <c r="AN6975" s="63" t="s">
        <v>10206</v>
      </c>
    </row>
    <row r="6976" spans="40:40" hidden="1" x14ac:dyDescent="0.25">
      <c r="AN6976" s="63" t="s">
        <v>10207</v>
      </c>
    </row>
    <row r="6977" spans="40:40" hidden="1" x14ac:dyDescent="0.25">
      <c r="AN6977" s="63" t="s">
        <v>10208</v>
      </c>
    </row>
    <row r="6978" spans="40:40" hidden="1" x14ac:dyDescent="0.25">
      <c r="AN6978" s="63" t="s">
        <v>10209</v>
      </c>
    </row>
    <row r="6979" spans="40:40" hidden="1" x14ac:dyDescent="0.25">
      <c r="AN6979" s="63" t="s">
        <v>10210</v>
      </c>
    </row>
    <row r="6980" spans="40:40" hidden="1" x14ac:dyDescent="0.25">
      <c r="AN6980" s="63" t="s">
        <v>10211</v>
      </c>
    </row>
    <row r="6981" spans="40:40" hidden="1" x14ac:dyDescent="0.25">
      <c r="AN6981" s="63" t="s">
        <v>10212</v>
      </c>
    </row>
    <row r="6982" spans="40:40" hidden="1" x14ac:dyDescent="0.25">
      <c r="AN6982" s="63" t="s">
        <v>10213</v>
      </c>
    </row>
    <row r="6983" spans="40:40" hidden="1" x14ac:dyDescent="0.25">
      <c r="AN6983" s="63" t="s">
        <v>10214</v>
      </c>
    </row>
    <row r="6984" spans="40:40" hidden="1" x14ac:dyDescent="0.25">
      <c r="AN6984" s="63" t="s">
        <v>10215</v>
      </c>
    </row>
    <row r="6985" spans="40:40" hidden="1" x14ac:dyDescent="0.25">
      <c r="AN6985" s="63" t="s">
        <v>10216</v>
      </c>
    </row>
    <row r="6986" spans="40:40" hidden="1" x14ac:dyDescent="0.25">
      <c r="AN6986" s="63" t="s">
        <v>10217</v>
      </c>
    </row>
    <row r="6987" spans="40:40" hidden="1" x14ac:dyDescent="0.25">
      <c r="AN6987" s="63" t="s">
        <v>10218</v>
      </c>
    </row>
    <row r="6988" spans="40:40" hidden="1" x14ac:dyDescent="0.25">
      <c r="AN6988" s="63" t="s">
        <v>10219</v>
      </c>
    </row>
    <row r="6989" spans="40:40" hidden="1" x14ac:dyDescent="0.25">
      <c r="AN6989" s="63" t="s">
        <v>10220</v>
      </c>
    </row>
    <row r="6990" spans="40:40" hidden="1" x14ac:dyDescent="0.25">
      <c r="AN6990" s="63" t="s">
        <v>10221</v>
      </c>
    </row>
    <row r="6991" spans="40:40" hidden="1" x14ac:dyDescent="0.25">
      <c r="AN6991" s="63" t="s">
        <v>10222</v>
      </c>
    </row>
    <row r="6992" spans="40:40" hidden="1" x14ac:dyDescent="0.25">
      <c r="AN6992" s="63" t="s">
        <v>10223</v>
      </c>
    </row>
    <row r="6993" spans="40:40" hidden="1" x14ac:dyDescent="0.25">
      <c r="AN6993" s="63" t="s">
        <v>10224</v>
      </c>
    </row>
    <row r="6994" spans="40:40" hidden="1" x14ac:dyDescent="0.25">
      <c r="AN6994" s="63" t="s">
        <v>10225</v>
      </c>
    </row>
    <row r="6995" spans="40:40" hidden="1" x14ac:dyDescent="0.25">
      <c r="AN6995" s="63" t="s">
        <v>10226</v>
      </c>
    </row>
    <row r="6996" spans="40:40" hidden="1" x14ac:dyDescent="0.25">
      <c r="AN6996" s="63" t="s">
        <v>10227</v>
      </c>
    </row>
    <row r="6997" spans="40:40" hidden="1" x14ac:dyDescent="0.25">
      <c r="AN6997" s="63" t="s">
        <v>10228</v>
      </c>
    </row>
    <row r="6998" spans="40:40" hidden="1" x14ac:dyDescent="0.25">
      <c r="AN6998" s="63" t="s">
        <v>10229</v>
      </c>
    </row>
    <row r="6999" spans="40:40" hidden="1" x14ac:dyDescent="0.25">
      <c r="AN6999" s="63" t="s">
        <v>10230</v>
      </c>
    </row>
    <row r="7000" spans="40:40" hidden="1" x14ac:dyDescent="0.25">
      <c r="AN7000" s="63" t="s">
        <v>10231</v>
      </c>
    </row>
    <row r="7001" spans="40:40" hidden="1" x14ac:dyDescent="0.25">
      <c r="AN7001" s="63" t="s">
        <v>10232</v>
      </c>
    </row>
    <row r="7002" spans="40:40" hidden="1" x14ac:dyDescent="0.25">
      <c r="AN7002" s="63" t="s">
        <v>10233</v>
      </c>
    </row>
    <row r="7003" spans="40:40" hidden="1" x14ac:dyDescent="0.25">
      <c r="AN7003" s="63" t="s">
        <v>10234</v>
      </c>
    </row>
    <row r="7004" spans="40:40" hidden="1" x14ac:dyDescent="0.25">
      <c r="AN7004" s="63" t="s">
        <v>10235</v>
      </c>
    </row>
    <row r="7005" spans="40:40" hidden="1" x14ac:dyDescent="0.25">
      <c r="AN7005" s="63" t="s">
        <v>10236</v>
      </c>
    </row>
    <row r="7006" spans="40:40" hidden="1" x14ac:dyDescent="0.25">
      <c r="AN7006" s="63" t="s">
        <v>10237</v>
      </c>
    </row>
    <row r="7007" spans="40:40" hidden="1" x14ac:dyDescent="0.25">
      <c r="AN7007" s="63" t="s">
        <v>10238</v>
      </c>
    </row>
    <row r="7008" spans="40:40" hidden="1" x14ac:dyDescent="0.25">
      <c r="AN7008" s="63" t="s">
        <v>10239</v>
      </c>
    </row>
    <row r="7009" spans="40:40" hidden="1" x14ac:dyDescent="0.25">
      <c r="AN7009" s="63" t="s">
        <v>10240</v>
      </c>
    </row>
    <row r="7010" spans="40:40" hidden="1" x14ac:dyDescent="0.25">
      <c r="AN7010" s="63" t="s">
        <v>10241</v>
      </c>
    </row>
    <row r="7011" spans="40:40" hidden="1" x14ac:dyDescent="0.25">
      <c r="AN7011" s="63" t="s">
        <v>10242</v>
      </c>
    </row>
    <row r="7012" spans="40:40" hidden="1" x14ac:dyDescent="0.25">
      <c r="AN7012" s="63" t="s">
        <v>10243</v>
      </c>
    </row>
    <row r="7013" spans="40:40" hidden="1" x14ac:dyDescent="0.25">
      <c r="AN7013" s="63" t="s">
        <v>10244</v>
      </c>
    </row>
    <row r="7014" spans="40:40" hidden="1" x14ac:dyDescent="0.25">
      <c r="AN7014" s="63" t="s">
        <v>10245</v>
      </c>
    </row>
    <row r="7015" spans="40:40" hidden="1" x14ac:dyDescent="0.25">
      <c r="AN7015" s="63" t="s">
        <v>10246</v>
      </c>
    </row>
    <row r="7016" spans="40:40" hidden="1" x14ac:dyDescent="0.25">
      <c r="AN7016" s="63" t="s">
        <v>10247</v>
      </c>
    </row>
    <row r="7017" spans="40:40" hidden="1" x14ac:dyDescent="0.25">
      <c r="AN7017" s="63" t="s">
        <v>10248</v>
      </c>
    </row>
    <row r="7018" spans="40:40" hidden="1" x14ac:dyDescent="0.25">
      <c r="AN7018" s="63" t="s">
        <v>10249</v>
      </c>
    </row>
    <row r="7019" spans="40:40" hidden="1" x14ac:dyDescent="0.25">
      <c r="AN7019" s="63" t="s">
        <v>10250</v>
      </c>
    </row>
    <row r="7020" spans="40:40" hidden="1" x14ac:dyDescent="0.25">
      <c r="AN7020" s="63" t="s">
        <v>10251</v>
      </c>
    </row>
    <row r="7021" spans="40:40" hidden="1" x14ac:dyDescent="0.25">
      <c r="AN7021" s="63" t="s">
        <v>10252</v>
      </c>
    </row>
    <row r="7022" spans="40:40" hidden="1" x14ac:dyDescent="0.25">
      <c r="AN7022" s="63" t="s">
        <v>10253</v>
      </c>
    </row>
    <row r="7023" spans="40:40" hidden="1" x14ac:dyDescent="0.25">
      <c r="AN7023" s="63" t="s">
        <v>10254</v>
      </c>
    </row>
    <row r="7024" spans="40:40" hidden="1" x14ac:dyDescent="0.25">
      <c r="AN7024" s="63" t="s">
        <v>10255</v>
      </c>
    </row>
    <row r="7025" spans="40:40" hidden="1" x14ac:dyDescent="0.25">
      <c r="AN7025" s="63" t="s">
        <v>10256</v>
      </c>
    </row>
    <row r="7026" spans="40:40" hidden="1" x14ac:dyDescent="0.25">
      <c r="AN7026" s="63" t="s">
        <v>10257</v>
      </c>
    </row>
    <row r="7027" spans="40:40" hidden="1" x14ac:dyDescent="0.25">
      <c r="AN7027" s="63" t="s">
        <v>10258</v>
      </c>
    </row>
    <row r="7028" spans="40:40" hidden="1" x14ac:dyDescent="0.25">
      <c r="AN7028" s="63" t="s">
        <v>10259</v>
      </c>
    </row>
    <row r="7029" spans="40:40" hidden="1" x14ac:dyDescent="0.25">
      <c r="AN7029" s="63" t="s">
        <v>10260</v>
      </c>
    </row>
    <row r="7030" spans="40:40" hidden="1" x14ac:dyDescent="0.25">
      <c r="AN7030" s="63" t="s">
        <v>10261</v>
      </c>
    </row>
    <row r="7031" spans="40:40" hidden="1" x14ac:dyDescent="0.25">
      <c r="AN7031" s="63" t="s">
        <v>10262</v>
      </c>
    </row>
    <row r="7032" spans="40:40" hidden="1" x14ac:dyDescent="0.25">
      <c r="AN7032" s="63" t="s">
        <v>10263</v>
      </c>
    </row>
    <row r="7033" spans="40:40" hidden="1" x14ac:dyDescent="0.25">
      <c r="AN7033" s="63" t="s">
        <v>10264</v>
      </c>
    </row>
    <row r="7034" spans="40:40" hidden="1" x14ac:dyDescent="0.25">
      <c r="AN7034" s="63" t="s">
        <v>10265</v>
      </c>
    </row>
    <row r="7035" spans="40:40" hidden="1" x14ac:dyDescent="0.25">
      <c r="AN7035" s="63" t="s">
        <v>10266</v>
      </c>
    </row>
    <row r="7036" spans="40:40" hidden="1" x14ac:dyDescent="0.25">
      <c r="AN7036" s="63" t="s">
        <v>10267</v>
      </c>
    </row>
    <row r="7037" spans="40:40" hidden="1" x14ac:dyDescent="0.25">
      <c r="AN7037" s="63" t="s">
        <v>10268</v>
      </c>
    </row>
    <row r="7038" spans="40:40" hidden="1" x14ac:dyDescent="0.25">
      <c r="AN7038" s="63" t="s">
        <v>10269</v>
      </c>
    </row>
    <row r="7039" spans="40:40" hidden="1" x14ac:dyDescent="0.25">
      <c r="AN7039" s="63" t="s">
        <v>10270</v>
      </c>
    </row>
    <row r="7040" spans="40:40" hidden="1" x14ac:dyDescent="0.25">
      <c r="AN7040" s="63" t="s">
        <v>10271</v>
      </c>
    </row>
    <row r="7041" spans="40:40" hidden="1" x14ac:dyDescent="0.25">
      <c r="AN7041" s="63" t="s">
        <v>10272</v>
      </c>
    </row>
    <row r="7042" spans="40:40" hidden="1" x14ac:dyDescent="0.25">
      <c r="AN7042" s="63" t="s">
        <v>10273</v>
      </c>
    </row>
    <row r="7043" spans="40:40" hidden="1" x14ac:dyDescent="0.25">
      <c r="AN7043" s="63" t="s">
        <v>10274</v>
      </c>
    </row>
    <row r="7044" spans="40:40" hidden="1" x14ac:dyDescent="0.25">
      <c r="AN7044" s="63" t="s">
        <v>10275</v>
      </c>
    </row>
    <row r="7045" spans="40:40" hidden="1" x14ac:dyDescent="0.25">
      <c r="AN7045" s="63" t="s">
        <v>10276</v>
      </c>
    </row>
    <row r="7046" spans="40:40" hidden="1" x14ac:dyDescent="0.25">
      <c r="AN7046" s="63" t="s">
        <v>10277</v>
      </c>
    </row>
    <row r="7047" spans="40:40" hidden="1" x14ac:dyDescent="0.25">
      <c r="AN7047" s="63" t="s">
        <v>10278</v>
      </c>
    </row>
    <row r="7048" spans="40:40" hidden="1" x14ac:dyDescent="0.25">
      <c r="AN7048" s="63" t="s">
        <v>10279</v>
      </c>
    </row>
    <row r="7049" spans="40:40" hidden="1" x14ac:dyDescent="0.25">
      <c r="AN7049" s="63" t="s">
        <v>10280</v>
      </c>
    </row>
    <row r="7050" spans="40:40" hidden="1" x14ac:dyDescent="0.25">
      <c r="AN7050" s="63" t="s">
        <v>10281</v>
      </c>
    </row>
    <row r="7051" spans="40:40" hidden="1" x14ac:dyDescent="0.25">
      <c r="AN7051" s="63" t="s">
        <v>10282</v>
      </c>
    </row>
    <row r="7052" spans="40:40" hidden="1" x14ac:dyDescent="0.25">
      <c r="AN7052" s="63" t="s">
        <v>10283</v>
      </c>
    </row>
    <row r="7053" spans="40:40" hidden="1" x14ac:dyDescent="0.25">
      <c r="AN7053" s="63" t="s">
        <v>10284</v>
      </c>
    </row>
    <row r="7054" spans="40:40" hidden="1" x14ac:dyDescent="0.25">
      <c r="AN7054" s="63" t="s">
        <v>10285</v>
      </c>
    </row>
    <row r="7055" spans="40:40" hidden="1" x14ac:dyDescent="0.25">
      <c r="AN7055" s="63" t="s">
        <v>10286</v>
      </c>
    </row>
    <row r="7056" spans="40:40" hidden="1" x14ac:dyDescent="0.25">
      <c r="AN7056" s="63" t="s">
        <v>10287</v>
      </c>
    </row>
    <row r="7057" spans="40:40" hidden="1" x14ac:dyDescent="0.25">
      <c r="AN7057" s="63" t="s">
        <v>10288</v>
      </c>
    </row>
    <row r="7058" spans="40:40" hidden="1" x14ac:dyDescent="0.25">
      <c r="AN7058" s="63" t="s">
        <v>10289</v>
      </c>
    </row>
    <row r="7059" spans="40:40" hidden="1" x14ac:dyDescent="0.25">
      <c r="AN7059" s="63" t="s">
        <v>10290</v>
      </c>
    </row>
    <row r="7060" spans="40:40" hidden="1" x14ac:dyDescent="0.25">
      <c r="AN7060" s="63" t="s">
        <v>10291</v>
      </c>
    </row>
    <row r="7061" spans="40:40" hidden="1" x14ac:dyDescent="0.25">
      <c r="AN7061" s="63" t="s">
        <v>10292</v>
      </c>
    </row>
    <row r="7062" spans="40:40" hidden="1" x14ac:dyDescent="0.25">
      <c r="AN7062" s="63" t="s">
        <v>10293</v>
      </c>
    </row>
    <row r="7063" spans="40:40" hidden="1" x14ac:dyDescent="0.25">
      <c r="AN7063" s="63" t="s">
        <v>10294</v>
      </c>
    </row>
    <row r="7064" spans="40:40" hidden="1" x14ac:dyDescent="0.25">
      <c r="AN7064" s="63" t="s">
        <v>10295</v>
      </c>
    </row>
    <row r="7065" spans="40:40" hidden="1" x14ac:dyDescent="0.25">
      <c r="AN7065" s="63" t="s">
        <v>10296</v>
      </c>
    </row>
    <row r="7066" spans="40:40" hidden="1" x14ac:dyDescent="0.25">
      <c r="AN7066" s="63" t="s">
        <v>10297</v>
      </c>
    </row>
    <row r="7067" spans="40:40" hidden="1" x14ac:dyDescent="0.25">
      <c r="AN7067" s="63" t="s">
        <v>10298</v>
      </c>
    </row>
    <row r="7068" spans="40:40" hidden="1" x14ac:dyDescent="0.25">
      <c r="AN7068" s="63" t="s">
        <v>10299</v>
      </c>
    </row>
    <row r="7069" spans="40:40" hidden="1" x14ac:dyDescent="0.25">
      <c r="AN7069" s="63" t="s">
        <v>10300</v>
      </c>
    </row>
    <row r="7070" spans="40:40" hidden="1" x14ac:dyDescent="0.25">
      <c r="AN7070" s="63" t="s">
        <v>10301</v>
      </c>
    </row>
    <row r="7071" spans="40:40" hidden="1" x14ac:dyDescent="0.25">
      <c r="AN7071" s="63" t="s">
        <v>10302</v>
      </c>
    </row>
    <row r="7072" spans="40:40" hidden="1" x14ac:dyDescent="0.25">
      <c r="AN7072" s="63" t="s">
        <v>10303</v>
      </c>
    </row>
    <row r="7073" spans="40:40" hidden="1" x14ac:dyDescent="0.25">
      <c r="AN7073" s="63" t="s">
        <v>10304</v>
      </c>
    </row>
    <row r="7074" spans="40:40" hidden="1" x14ac:dyDescent="0.25">
      <c r="AN7074" s="63" t="s">
        <v>10305</v>
      </c>
    </row>
    <row r="7075" spans="40:40" hidden="1" x14ac:dyDescent="0.25">
      <c r="AN7075" s="63" t="s">
        <v>10306</v>
      </c>
    </row>
    <row r="7076" spans="40:40" hidden="1" x14ac:dyDescent="0.25">
      <c r="AN7076" s="63" t="s">
        <v>10307</v>
      </c>
    </row>
    <row r="7077" spans="40:40" hidden="1" x14ac:dyDescent="0.25">
      <c r="AN7077" s="63" t="s">
        <v>10308</v>
      </c>
    </row>
    <row r="7078" spans="40:40" hidden="1" x14ac:dyDescent="0.25">
      <c r="AN7078" s="63" t="s">
        <v>10309</v>
      </c>
    </row>
    <row r="7079" spans="40:40" hidden="1" x14ac:dyDescent="0.25">
      <c r="AN7079" s="63" t="s">
        <v>10310</v>
      </c>
    </row>
    <row r="7080" spans="40:40" hidden="1" x14ac:dyDescent="0.25">
      <c r="AN7080" s="63" t="s">
        <v>10311</v>
      </c>
    </row>
    <row r="7081" spans="40:40" hidden="1" x14ac:dyDescent="0.25">
      <c r="AN7081" s="63" t="s">
        <v>10312</v>
      </c>
    </row>
    <row r="7082" spans="40:40" hidden="1" x14ac:dyDescent="0.25">
      <c r="AN7082" s="63" t="s">
        <v>10313</v>
      </c>
    </row>
    <row r="7083" spans="40:40" hidden="1" x14ac:dyDescent="0.25">
      <c r="AN7083" s="63" t="s">
        <v>10314</v>
      </c>
    </row>
    <row r="7084" spans="40:40" hidden="1" x14ac:dyDescent="0.25">
      <c r="AN7084" s="63" t="s">
        <v>10315</v>
      </c>
    </row>
    <row r="7085" spans="40:40" hidden="1" x14ac:dyDescent="0.25">
      <c r="AN7085" s="63" t="s">
        <v>10316</v>
      </c>
    </row>
    <row r="7086" spans="40:40" hidden="1" x14ac:dyDescent="0.25">
      <c r="AN7086" s="63" t="s">
        <v>10317</v>
      </c>
    </row>
    <row r="7087" spans="40:40" hidden="1" x14ac:dyDescent="0.25">
      <c r="AN7087" s="63" t="s">
        <v>10318</v>
      </c>
    </row>
    <row r="7088" spans="40:40" hidden="1" x14ac:dyDescent="0.25">
      <c r="AN7088" s="63" t="s">
        <v>10319</v>
      </c>
    </row>
    <row r="7089" spans="40:40" hidden="1" x14ac:dyDescent="0.25">
      <c r="AN7089" s="63" t="s">
        <v>10320</v>
      </c>
    </row>
    <row r="7090" spans="40:40" hidden="1" x14ac:dyDescent="0.25">
      <c r="AN7090" s="63" t="s">
        <v>10321</v>
      </c>
    </row>
    <row r="7091" spans="40:40" hidden="1" x14ac:dyDescent="0.25">
      <c r="AN7091" s="63" t="s">
        <v>10322</v>
      </c>
    </row>
    <row r="7092" spans="40:40" hidden="1" x14ac:dyDescent="0.25">
      <c r="AN7092" s="63" t="s">
        <v>10323</v>
      </c>
    </row>
    <row r="7093" spans="40:40" hidden="1" x14ac:dyDescent="0.25">
      <c r="AN7093" s="63" t="s">
        <v>10324</v>
      </c>
    </row>
    <row r="7094" spans="40:40" hidden="1" x14ac:dyDescent="0.25">
      <c r="AN7094" s="63" t="s">
        <v>10325</v>
      </c>
    </row>
    <row r="7095" spans="40:40" hidden="1" x14ac:dyDescent="0.25">
      <c r="AN7095" s="63" t="s">
        <v>10326</v>
      </c>
    </row>
    <row r="7096" spans="40:40" hidden="1" x14ac:dyDescent="0.25">
      <c r="AN7096" s="63" t="s">
        <v>10327</v>
      </c>
    </row>
    <row r="7097" spans="40:40" hidden="1" x14ac:dyDescent="0.25">
      <c r="AN7097" s="63" t="s">
        <v>10328</v>
      </c>
    </row>
    <row r="7098" spans="40:40" hidden="1" x14ac:dyDescent="0.25">
      <c r="AN7098" s="63" t="s">
        <v>10329</v>
      </c>
    </row>
    <row r="7099" spans="40:40" hidden="1" x14ac:dyDescent="0.25">
      <c r="AN7099" s="63" t="s">
        <v>10330</v>
      </c>
    </row>
    <row r="7100" spans="40:40" hidden="1" x14ac:dyDescent="0.25">
      <c r="AN7100" s="63" t="s">
        <v>10331</v>
      </c>
    </row>
    <row r="7101" spans="40:40" hidden="1" x14ac:dyDescent="0.25">
      <c r="AN7101" s="63" t="s">
        <v>10332</v>
      </c>
    </row>
    <row r="7102" spans="40:40" hidden="1" x14ac:dyDescent="0.25">
      <c r="AN7102" s="63" t="s">
        <v>10333</v>
      </c>
    </row>
    <row r="7103" spans="40:40" hidden="1" x14ac:dyDescent="0.25">
      <c r="AN7103" s="63" t="s">
        <v>10334</v>
      </c>
    </row>
    <row r="7104" spans="40:40" hidden="1" x14ac:dyDescent="0.25">
      <c r="AN7104" s="63" t="s">
        <v>10335</v>
      </c>
    </row>
    <row r="7105" spans="40:40" hidden="1" x14ac:dyDescent="0.25">
      <c r="AN7105" s="63" t="s">
        <v>10336</v>
      </c>
    </row>
    <row r="7106" spans="40:40" hidden="1" x14ac:dyDescent="0.25">
      <c r="AN7106" s="63" t="s">
        <v>10337</v>
      </c>
    </row>
    <row r="7107" spans="40:40" hidden="1" x14ac:dyDescent="0.25">
      <c r="AN7107" s="63" t="s">
        <v>10338</v>
      </c>
    </row>
    <row r="7108" spans="40:40" hidden="1" x14ac:dyDescent="0.25">
      <c r="AN7108" s="63" t="s">
        <v>10339</v>
      </c>
    </row>
    <row r="7109" spans="40:40" hidden="1" x14ac:dyDescent="0.25">
      <c r="AN7109" s="63" t="s">
        <v>10340</v>
      </c>
    </row>
    <row r="7110" spans="40:40" hidden="1" x14ac:dyDescent="0.25">
      <c r="AN7110" s="63" t="s">
        <v>10341</v>
      </c>
    </row>
    <row r="7111" spans="40:40" hidden="1" x14ac:dyDescent="0.25">
      <c r="AN7111" s="63" t="s">
        <v>10342</v>
      </c>
    </row>
    <row r="7112" spans="40:40" hidden="1" x14ac:dyDescent="0.25">
      <c r="AN7112" s="63" t="s">
        <v>10343</v>
      </c>
    </row>
    <row r="7113" spans="40:40" hidden="1" x14ac:dyDescent="0.25">
      <c r="AN7113" s="63" t="s">
        <v>10344</v>
      </c>
    </row>
    <row r="7114" spans="40:40" hidden="1" x14ac:dyDescent="0.25">
      <c r="AN7114" s="63" t="s">
        <v>10345</v>
      </c>
    </row>
    <row r="7115" spans="40:40" hidden="1" x14ac:dyDescent="0.25">
      <c r="AN7115" s="63" t="s">
        <v>10346</v>
      </c>
    </row>
    <row r="7116" spans="40:40" hidden="1" x14ac:dyDescent="0.25">
      <c r="AN7116" s="63" t="s">
        <v>10347</v>
      </c>
    </row>
    <row r="7117" spans="40:40" hidden="1" x14ac:dyDescent="0.25">
      <c r="AN7117" s="63" t="s">
        <v>10348</v>
      </c>
    </row>
    <row r="7118" spans="40:40" hidden="1" x14ac:dyDescent="0.25">
      <c r="AN7118" s="63" t="s">
        <v>10349</v>
      </c>
    </row>
    <row r="7119" spans="40:40" hidden="1" x14ac:dyDescent="0.25">
      <c r="AN7119" s="63" t="s">
        <v>10350</v>
      </c>
    </row>
    <row r="7120" spans="40:40" hidden="1" x14ac:dyDescent="0.25">
      <c r="AN7120" s="63" t="s">
        <v>10351</v>
      </c>
    </row>
    <row r="7121" spans="40:40" hidden="1" x14ac:dyDescent="0.25">
      <c r="AN7121" s="63" t="s">
        <v>10352</v>
      </c>
    </row>
    <row r="7122" spans="40:40" hidden="1" x14ac:dyDescent="0.25">
      <c r="AN7122" s="63" t="s">
        <v>10353</v>
      </c>
    </row>
    <row r="7123" spans="40:40" hidden="1" x14ac:dyDescent="0.25">
      <c r="AN7123" s="63" t="s">
        <v>10354</v>
      </c>
    </row>
    <row r="7124" spans="40:40" hidden="1" x14ac:dyDescent="0.25">
      <c r="AN7124" s="63" t="s">
        <v>10355</v>
      </c>
    </row>
    <row r="7125" spans="40:40" hidden="1" x14ac:dyDescent="0.25">
      <c r="AN7125" s="63" t="s">
        <v>10356</v>
      </c>
    </row>
    <row r="7126" spans="40:40" hidden="1" x14ac:dyDescent="0.25">
      <c r="AN7126" s="63" t="s">
        <v>10357</v>
      </c>
    </row>
    <row r="7127" spans="40:40" hidden="1" x14ac:dyDescent="0.25">
      <c r="AN7127" s="63" t="s">
        <v>10358</v>
      </c>
    </row>
    <row r="7128" spans="40:40" hidden="1" x14ac:dyDescent="0.25">
      <c r="AN7128" s="63" t="s">
        <v>10359</v>
      </c>
    </row>
    <row r="7129" spans="40:40" hidden="1" x14ac:dyDescent="0.25">
      <c r="AN7129" s="63" t="s">
        <v>10360</v>
      </c>
    </row>
    <row r="7130" spans="40:40" hidden="1" x14ac:dyDescent="0.25">
      <c r="AN7130" s="63" t="s">
        <v>10361</v>
      </c>
    </row>
    <row r="7131" spans="40:40" hidden="1" x14ac:dyDescent="0.25">
      <c r="AN7131" s="63" t="s">
        <v>10362</v>
      </c>
    </row>
    <row r="7132" spans="40:40" hidden="1" x14ac:dyDescent="0.25">
      <c r="AN7132" s="63" t="s">
        <v>10363</v>
      </c>
    </row>
    <row r="7133" spans="40:40" hidden="1" x14ac:dyDescent="0.25">
      <c r="AN7133" s="63" t="s">
        <v>10364</v>
      </c>
    </row>
    <row r="7134" spans="40:40" hidden="1" x14ac:dyDescent="0.25">
      <c r="AN7134" s="63" t="s">
        <v>10365</v>
      </c>
    </row>
    <row r="7135" spans="40:40" hidden="1" x14ac:dyDescent="0.25">
      <c r="AN7135" s="63" t="s">
        <v>10366</v>
      </c>
    </row>
    <row r="7136" spans="40:40" hidden="1" x14ac:dyDescent="0.25">
      <c r="AN7136" s="63" t="s">
        <v>10367</v>
      </c>
    </row>
    <row r="7137" spans="40:40" hidden="1" x14ac:dyDescent="0.25">
      <c r="AN7137" s="63" t="s">
        <v>10368</v>
      </c>
    </row>
    <row r="7138" spans="40:40" hidden="1" x14ac:dyDescent="0.25">
      <c r="AN7138" s="63" t="s">
        <v>10369</v>
      </c>
    </row>
    <row r="7139" spans="40:40" hidden="1" x14ac:dyDescent="0.25">
      <c r="AN7139" s="63" t="s">
        <v>10370</v>
      </c>
    </row>
    <row r="7140" spans="40:40" hidden="1" x14ac:dyDescent="0.25">
      <c r="AN7140" s="63" t="s">
        <v>10371</v>
      </c>
    </row>
    <row r="7141" spans="40:40" hidden="1" x14ac:dyDescent="0.25">
      <c r="AN7141" s="63" t="s">
        <v>10372</v>
      </c>
    </row>
    <row r="7142" spans="40:40" hidden="1" x14ac:dyDescent="0.25">
      <c r="AN7142" s="63" t="s">
        <v>10373</v>
      </c>
    </row>
    <row r="7143" spans="40:40" hidden="1" x14ac:dyDescent="0.25">
      <c r="AN7143" s="63" t="s">
        <v>10374</v>
      </c>
    </row>
    <row r="7144" spans="40:40" hidden="1" x14ac:dyDescent="0.25">
      <c r="AN7144" s="63" t="s">
        <v>10375</v>
      </c>
    </row>
    <row r="7145" spans="40:40" hidden="1" x14ac:dyDescent="0.25">
      <c r="AN7145" s="63" t="s">
        <v>10376</v>
      </c>
    </row>
    <row r="7146" spans="40:40" hidden="1" x14ac:dyDescent="0.25">
      <c r="AN7146" s="63" t="s">
        <v>10377</v>
      </c>
    </row>
    <row r="7147" spans="40:40" hidden="1" x14ac:dyDescent="0.25">
      <c r="AN7147" s="63" t="s">
        <v>10378</v>
      </c>
    </row>
    <row r="7148" spans="40:40" hidden="1" x14ac:dyDescent="0.25">
      <c r="AN7148" s="63" t="s">
        <v>10379</v>
      </c>
    </row>
    <row r="7149" spans="40:40" hidden="1" x14ac:dyDescent="0.25">
      <c r="AN7149" s="63" t="s">
        <v>10380</v>
      </c>
    </row>
    <row r="7150" spans="40:40" hidden="1" x14ac:dyDescent="0.25">
      <c r="AN7150" s="63" t="s">
        <v>10381</v>
      </c>
    </row>
    <row r="7151" spans="40:40" hidden="1" x14ac:dyDescent="0.25">
      <c r="AN7151" s="63" t="s">
        <v>10382</v>
      </c>
    </row>
    <row r="7152" spans="40:40" hidden="1" x14ac:dyDescent="0.25">
      <c r="AN7152" s="63" t="s">
        <v>10383</v>
      </c>
    </row>
    <row r="7153" spans="40:40" hidden="1" x14ac:dyDescent="0.25">
      <c r="AN7153" s="63" t="s">
        <v>10384</v>
      </c>
    </row>
    <row r="7154" spans="40:40" hidden="1" x14ac:dyDescent="0.25">
      <c r="AN7154" s="63" t="s">
        <v>10385</v>
      </c>
    </row>
    <row r="7155" spans="40:40" hidden="1" x14ac:dyDescent="0.25">
      <c r="AN7155" s="63" t="s">
        <v>10386</v>
      </c>
    </row>
    <row r="7156" spans="40:40" hidden="1" x14ac:dyDescent="0.25">
      <c r="AN7156" s="63" t="s">
        <v>10387</v>
      </c>
    </row>
    <row r="7157" spans="40:40" hidden="1" x14ac:dyDescent="0.25">
      <c r="AN7157" s="63" t="s">
        <v>10388</v>
      </c>
    </row>
    <row r="7158" spans="40:40" hidden="1" x14ac:dyDescent="0.25">
      <c r="AN7158" s="63" t="s">
        <v>10389</v>
      </c>
    </row>
    <row r="7159" spans="40:40" hidden="1" x14ac:dyDescent="0.25">
      <c r="AN7159" s="63" t="s">
        <v>10390</v>
      </c>
    </row>
    <row r="7160" spans="40:40" hidden="1" x14ac:dyDescent="0.25">
      <c r="AN7160" s="63" t="s">
        <v>10391</v>
      </c>
    </row>
    <row r="7161" spans="40:40" hidden="1" x14ac:dyDescent="0.25">
      <c r="AN7161" s="63" t="s">
        <v>10392</v>
      </c>
    </row>
    <row r="7162" spans="40:40" hidden="1" x14ac:dyDescent="0.25">
      <c r="AN7162" s="63" t="s">
        <v>10393</v>
      </c>
    </row>
    <row r="7163" spans="40:40" hidden="1" x14ac:dyDescent="0.25">
      <c r="AN7163" s="63" t="s">
        <v>10394</v>
      </c>
    </row>
    <row r="7164" spans="40:40" hidden="1" x14ac:dyDescent="0.25">
      <c r="AN7164" s="63" t="s">
        <v>10395</v>
      </c>
    </row>
    <row r="7165" spans="40:40" hidden="1" x14ac:dyDescent="0.25">
      <c r="AN7165" s="63" t="s">
        <v>10396</v>
      </c>
    </row>
    <row r="7166" spans="40:40" hidden="1" x14ac:dyDescent="0.25">
      <c r="AN7166" s="63" t="s">
        <v>10397</v>
      </c>
    </row>
    <row r="7167" spans="40:40" hidden="1" x14ac:dyDescent="0.25">
      <c r="AN7167" s="63" t="s">
        <v>10398</v>
      </c>
    </row>
    <row r="7168" spans="40:40" hidden="1" x14ac:dyDescent="0.25">
      <c r="AN7168" s="63" t="s">
        <v>10399</v>
      </c>
    </row>
    <row r="7169" spans="40:40" hidden="1" x14ac:dyDescent="0.25">
      <c r="AN7169" s="63" t="s">
        <v>10400</v>
      </c>
    </row>
    <row r="7170" spans="40:40" hidden="1" x14ac:dyDescent="0.25">
      <c r="AN7170" s="63" t="s">
        <v>10401</v>
      </c>
    </row>
    <row r="7171" spans="40:40" hidden="1" x14ac:dyDescent="0.25">
      <c r="AN7171" s="63" t="s">
        <v>10402</v>
      </c>
    </row>
    <row r="7172" spans="40:40" hidden="1" x14ac:dyDescent="0.25">
      <c r="AN7172" s="63" t="s">
        <v>10403</v>
      </c>
    </row>
    <row r="7173" spans="40:40" hidden="1" x14ac:dyDescent="0.25">
      <c r="AN7173" s="63" t="s">
        <v>10404</v>
      </c>
    </row>
    <row r="7174" spans="40:40" hidden="1" x14ac:dyDescent="0.25">
      <c r="AN7174" s="63" t="s">
        <v>10405</v>
      </c>
    </row>
    <row r="7175" spans="40:40" hidden="1" x14ac:dyDescent="0.25">
      <c r="AN7175" s="63" t="s">
        <v>10406</v>
      </c>
    </row>
    <row r="7176" spans="40:40" hidden="1" x14ac:dyDescent="0.25">
      <c r="AN7176" s="63" t="s">
        <v>10407</v>
      </c>
    </row>
    <row r="7177" spans="40:40" hidden="1" x14ac:dyDescent="0.25">
      <c r="AN7177" s="63" t="s">
        <v>10408</v>
      </c>
    </row>
    <row r="7178" spans="40:40" hidden="1" x14ac:dyDescent="0.25">
      <c r="AN7178" s="63" t="s">
        <v>10409</v>
      </c>
    </row>
    <row r="7179" spans="40:40" hidden="1" x14ac:dyDescent="0.25">
      <c r="AN7179" s="63" t="s">
        <v>10410</v>
      </c>
    </row>
    <row r="7180" spans="40:40" hidden="1" x14ac:dyDescent="0.25">
      <c r="AN7180" s="63" t="s">
        <v>10411</v>
      </c>
    </row>
    <row r="7181" spans="40:40" hidden="1" x14ac:dyDescent="0.25">
      <c r="AN7181" s="63" t="s">
        <v>10412</v>
      </c>
    </row>
    <row r="7182" spans="40:40" hidden="1" x14ac:dyDescent="0.25">
      <c r="AN7182" s="63" t="s">
        <v>10413</v>
      </c>
    </row>
    <row r="7183" spans="40:40" hidden="1" x14ac:dyDescent="0.25">
      <c r="AN7183" s="63" t="s">
        <v>10414</v>
      </c>
    </row>
    <row r="7184" spans="40:40" hidden="1" x14ac:dyDescent="0.25">
      <c r="AN7184" s="63" t="s">
        <v>10415</v>
      </c>
    </row>
    <row r="7185" spans="40:40" hidden="1" x14ac:dyDescent="0.25">
      <c r="AN7185" s="63" t="s">
        <v>10416</v>
      </c>
    </row>
    <row r="7186" spans="40:40" hidden="1" x14ac:dyDescent="0.25">
      <c r="AN7186" s="63" t="s">
        <v>10417</v>
      </c>
    </row>
    <row r="7187" spans="40:40" hidden="1" x14ac:dyDescent="0.25">
      <c r="AN7187" s="63" t="s">
        <v>10418</v>
      </c>
    </row>
    <row r="7188" spans="40:40" hidden="1" x14ac:dyDescent="0.25">
      <c r="AN7188" s="63" t="s">
        <v>10419</v>
      </c>
    </row>
    <row r="7189" spans="40:40" hidden="1" x14ac:dyDescent="0.25">
      <c r="AN7189" s="63" t="s">
        <v>10420</v>
      </c>
    </row>
    <row r="7190" spans="40:40" hidden="1" x14ac:dyDescent="0.25">
      <c r="AN7190" s="63" t="s">
        <v>10421</v>
      </c>
    </row>
    <row r="7191" spans="40:40" hidden="1" x14ac:dyDescent="0.25">
      <c r="AN7191" s="63" t="s">
        <v>10422</v>
      </c>
    </row>
    <row r="7192" spans="40:40" hidden="1" x14ac:dyDescent="0.25">
      <c r="AN7192" s="63" t="s">
        <v>10423</v>
      </c>
    </row>
    <row r="7193" spans="40:40" hidden="1" x14ac:dyDescent="0.25">
      <c r="AN7193" s="63" t="s">
        <v>10424</v>
      </c>
    </row>
    <row r="7194" spans="40:40" hidden="1" x14ac:dyDescent="0.25">
      <c r="AN7194" s="63" t="s">
        <v>10425</v>
      </c>
    </row>
    <row r="7195" spans="40:40" hidden="1" x14ac:dyDescent="0.25">
      <c r="AN7195" s="63" t="s">
        <v>10426</v>
      </c>
    </row>
    <row r="7196" spans="40:40" hidden="1" x14ac:dyDescent="0.25">
      <c r="AN7196" s="63" t="s">
        <v>10427</v>
      </c>
    </row>
    <row r="7197" spans="40:40" hidden="1" x14ac:dyDescent="0.25">
      <c r="AN7197" s="63" t="s">
        <v>10428</v>
      </c>
    </row>
    <row r="7198" spans="40:40" hidden="1" x14ac:dyDescent="0.25">
      <c r="AN7198" s="63" t="s">
        <v>10429</v>
      </c>
    </row>
    <row r="7199" spans="40:40" hidden="1" x14ac:dyDescent="0.25">
      <c r="AN7199" s="63" t="s">
        <v>10430</v>
      </c>
    </row>
    <row r="7200" spans="40:40" hidden="1" x14ac:dyDescent="0.25">
      <c r="AN7200" s="63" t="s">
        <v>10431</v>
      </c>
    </row>
    <row r="7201" spans="40:40" hidden="1" x14ac:dyDescent="0.25">
      <c r="AN7201" s="63" t="s">
        <v>10432</v>
      </c>
    </row>
    <row r="7202" spans="40:40" hidden="1" x14ac:dyDescent="0.25">
      <c r="AN7202" s="63" t="s">
        <v>10433</v>
      </c>
    </row>
    <row r="7203" spans="40:40" hidden="1" x14ac:dyDescent="0.25">
      <c r="AN7203" s="63" t="s">
        <v>10434</v>
      </c>
    </row>
    <row r="7204" spans="40:40" hidden="1" x14ac:dyDescent="0.25">
      <c r="AN7204" s="63" t="s">
        <v>10435</v>
      </c>
    </row>
    <row r="7205" spans="40:40" hidden="1" x14ac:dyDescent="0.25">
      <c r="AN7205" s="63" t="s">
        <v>10436</v>
      </c>
    </row>
    <row r="7206" spans="40:40" hidden="1" x14ac:dyDescent="0.25">
      <c r="AN7206" s="63" t="s">
        <v>10437</v>
      </c>
    </row>
    <row r="7207" spans="40:40" hidden="1" x14ac:dyDescent="0.25">
      <c r="AN7207" s="63" t="s">
        <v>10438</v>
      </c>
    </row>
    <row r="7208" spans="40:40" hidden="1" x14ac:dyDescent="0.25">
      <c r="AN7208" s="63" t="s">
        <v>10439</v>
      </c>
    </row>
    <row r="7209" spans="40:40" hidden="1" x14ac:dyDescent="0.25">
      <c r="AN7209" s="63" t="s">
        <v>10440</v>
      </c>
    </row>
    <row r="7210" spans="40:40" hidden="1" x14ac:dyDescent="0.25">
      <c r="AN7210" s="63" t="s">
        <v>10441</v>
      </c>
    </row>
    <row r="7211" spans="40:40" hidden="1" x14ac:dyDescent="0.25">
      <c r="AN7211" s="63" t="s">
        <v>10442</v>
      </c>
    </row>
    <row r="7212" spans="40:40" hidden="1" x14ac:dyDescent="0.25">
      <c r="AN7212" s="63" t="s">
        <v>10443</v>
      </c>
    </row>
    <row r="7213" spans="40:40" hidden="1" x14ac:dyDescent="0.25">
      <c r="AN7213" s="63" t="s">
        <v>10444</v>
      </c>
    </row>
    <row r="7214" spans="40:40" hidden="1" x14ac:dyDescent="0.25">
      <c r="AN7214" s="63" t="s">
        <v>10445</v>
      </c>
    </row>
    <row r="7215" spans="40:40" hidden="1" x14ac:dyDescent="0.25">
      <c r="AN7215" s="63" t="s">
        <v>10446</v>
      </c>
    </row>
    <row r="7216" spans="40:40" hidden="1" x14ac:dyDescent="0.25">
      <c r="AN7216" s="63" t="s">
        <v>10447</v>
      </c>
    </row>
    <row r="7217" spans="40:40" hidden="1" x14ac:dyDescent="0.25">
      <c r="AN7217" s="63" t="s">
        <v>10448</v>
      </c>
    </row>
    <row r="7218" spans="40:40" hidden="1" x14ac:dyDescent="0.25">
      <c r="AN7218" s="63" t="s">
        <v>10449</v>
      </c>
    </row>
    <row r="7219" spans="40:40" hidden="1" x14ac:dyDescent="0.25">
      <c r="AN7219" s="63" t="s">
        <v>10450</v>
      </c>
    </row>
    <row r="7220" spans="40:40" hidden="1" x14ac:dyDescent="0.25">
      <c r="AN7220" s="63" t="s">
        <v>10451</v>
      </c>
    </row>
    <row r="7221" spans="40:40" hidden="1" x14ac:dyDescent="0.25">
      <c r="AN7221" s="63" t="s">
        <v>10452</v>
      </c>
    </row>
    <row r="7222" spans="40:40" hidden="1" x14ac:dyDescent="0.25">
      <c r="AN7222" s="63" t="s">
        <v>10453</v>
      </c>
    </row>
    <row r="7223" spans="40:40" hidden="1" x14ac:dyDescent="0.25">
      <c r="AN7223" s="63" t="s">
        <v>10454</v>
      </c>
    </row>
    <row r="7224" spans="40:40" hidden="1" x14ac:dyDescent="0.25">
      <c r="AN7224" s="63" t="s">
        <v>10455</v>
      </c>
    </row>
    <row r="7225" spans="40:40" hidden="1" x14ac:dyDescent="0.25">
      <c r="AN7225" s="63" t="s">
        <v>10456</v>
      </c>
    </row>
    <row r="7226" spans="40:40" hidden="1" x14ac:dyDescent="0.25">
      <c r="AN7226" s="63" t="s">
        <v>10457</v>
      </c>
    </row>
    <row r="7227" spans="40:40" hidden="1" x14ac:dyDescent="0.25">
      <c r="AN7227" s="63" t="s">
        <v>10458</v>
      </c>
    </row>
    <row r="7228" spans="40:40" hidden="1" x14ac:dyDescent="0.25">
      <c r="AN7228" s="63" t="s">
        <v>10459</v>
      </c>
    </row>
    <row r="7229" spans="40:40" hidden="1" x14ac:dyDescent="0.25">
      <c r="AN7229" s="63" t="s">
        <v>10460</v>
      </c>
    </row>
    <row r="7230" spans="40:40" hidden="1" x14ac:dyDescent="0.25">
      <c r="AN7230" s="63" t="s">
        <v>10461</v>
      </c>
    </row>
    <row r="7231" spans="40:40" hidden="1" x14ac:dyDescent="0.25">
      <c r="AN7231" s="63" t="s">
        <v>10462</v>
      </c>
    </row>
    <row r="7232" spans="40:40" hidden="1" x14ac:dyDescent="0.25">
      <c r="AN7232" s="63" t="s">
        <v>10463</v>
      </c>
    </row>
    <row r="7233" spans="40:40" hidden="1" x14ac:dyDescent="0.25">
      <c r="AN7233" s="63" t="s">
        <v>10464</v>
      </c>
    </row>
    <row r="7234" spans="40:40" hidden="1" x14ac:dyDescent="0.25">
      <c r="AN7234" s="63" t="s">
        <v>10465</v>
      </c>
    </row>
    <row r="7235" spans="40:40" hidden="1" x14ac:dyDescent="0.25">
      <c r="AN7235" s="63" t="s">
        <v>10466</v>
      </c>
    </row>
    <row r="7236" spans="40:40" hidden="1" x14ac:dyDescent="0.25">
      <c r="AN7236" s="63" t="s">
        <v>10467</v>
      </c>
    </row>
    <row r="7237" spans="40:40" hidden="1" x14ac:dyDescent="0.25">
      <c r="AN7237" s="63" t="s">
        <v>10468</v>
      </c>
    </row>
    <row r="7238" spans="40:40" hidden="1" x14ac:dyDescent="0.25">
      <c r="AN7238" s="63" t="s">
        <v>10469</v>
      </c>
    </row>
    <row r="7239" spans="40:40" hidden="1" x14ac:dyDescent="0.25">
      <c r="AN7239" s="63" t="s">
        <v>10470</v>
      </c>
    </row>
    <row r="7240" spans="40:40" hidden="1" x14ac:dyDescent="0.25">
      <c r="AN7240" s="63" t="s">
        <v>10471</v>
      </c>
    </row>
    <row r="7241" spans="40:40" hidden="1" x14ac:dyDescent="0.25">
      <c r="AN7241" s="63" t="s">
        <v>10472</v>
      </c>
    </row>
    <row r="7242" spans="40:40" hidden="1" x14ac:dyDescent="0.25">
      <c r="AN7242" s="63" t="s">
        <v>10473</v>
      </c>
    </row>
    <row r="7243" spans="40:40" hidden="1" x14ac:dyDescent="0.25">
      <c r="AN7243" s="63" t="s">
        <v>10474</v>
      </c>
    </row>
    <row r="7244" spans="40:40" hidden="1" x14ac:dyDescent="0.25">
      <c r="AN7244" s="63" t="s">
        <v>10475</v>
      </c>
    </row>
    <row r="7245" spans="40:40" hidden="1" x14ac:dyDescent="0.25">
      <c r="AN7245" s="63" t="s">
        <v>10476</v>
      </c>
    </row>
    <row r="7246" spans="40:40" hidden="1" x14ac:dyDescent="0.25">
      <c r="AN7246" s="63" t="s">
        <v>10477</v>
      </c>
    </row>
    <row r="7247" spans="40:40" hidden="1" x14ac:dyDescent="0.25">
      <c r="AN7247" s="63" t="s">
        <v>10478</v>
      </c>
    </row>
    <row r="7248" spans="40:40" hidden="1" x14ac:dyDescent="0.25">
      <c r="AN7248" s="63" t="s">
        <v>10479</v>
      </c>
    </row>
    <row r="7249" spans="40:40" hidden="1" x14ac:dyDescent="0.25">
      <c r="AN7249" s="63" t="s">
        <v>10480</v>
      </c>
    </row>
    <row r="7250" spans="40:40" hidden="1" x14ac:dyDescent="0.25">
      <c r="AN7250" s="63" t="s">
        <v>10481</v>
      </c>
    </row>
    <row r="7251" spans="40:40" hidden="1" x14ac:dyDescent="0.25">
      <c r="AN7251" s="63" t="s">
        <v>10482</v>
      </c>
    </row>
    <row r="7252" spans="40:40" hidden="1" x14ac:dyDescent="0.25">
      <c r="AN7252" s="63" t="s">
        <v>10483</v>
      </c>
    </row>
    <row r="7253" spans="40:40" hidden="1" x14ac:dyDescent="0.25">
      <c r="AN7253" s="63" t="s">
        <v>10484</v>
      </c>
    </row>
    <row r="7254" spans="40:40" hidden="1" x14ac:dyDescent="0.25">
      <c r="AN7254" s="63" t="s">
        <v>10485</v>
      </c>
    </row>
    <row r="7255" spans="40:40" hidden="1" x14ac:dyDescent="0.25">
      <c r="AN7255" s="63" t="s">
        <v>10486</v>
      </c>
    </row>
    <row r="7256" spans="40:40" hidden="1" x14ac:dyDescent="0.25">
      <c r="AN7256" s="63" t="s">
        <v>10487</v>
      </c>
    </row>
    <row r="7257" spans="40:40" hidden="1" x14ac:dyDescent="0.25">
      <c r="AN7257" s="63" t="s">
        <v>10488</v>
      </c>
    </row>
    <row r="7258" spans="40:40" hidden="1" x14ac:dyDescent="0.25">
      <c r="AN7258" s="63" t="s">
        <v>10489</v>
      </c>
    </row>
    <row r="7259" spans="40:40" hidden="1" x14ac:dyDescent="0.25">
      <c r="AN7259" s="63" t="s">
        <v>10490</v>
      </c>
    </row>
    <row r="7260" spans="40:40" hidden="1" x14ac:dyDescent="0.25">
      <c r="AN7260" s="63" t="s">
        <v>10491</v>
      </c>
    </row>
    <row r="7261" spans="40:40" hidden="1" x14ac:dyDescent="0.25">
      <c r="AN7261" s="63" t="s">
        <v>10492</v>
      </c>
    </row>
    <row r="7262" spans="40:40" hidden="1" x14ac:dyDescent="0.25">
      <c r="AN7262" s="63" t="s">
        <v>10493</v>
      </c>
    </row>
    <row r="7263" spans="40:40" hidden="1" x14ac:dyDescent="0.25">
      <c r="AN7263" s="63" t="s">
        <v>10494</v>
      </c>
    </row>
    <row r="7264" spans="40:40" hidden="1" x14ac:dyDescent="0.25">
      <c r="AN7264" s="63" t="s">
        <v>10495</v>
      </c>
    </row>
    <row r="7265" spans="40:40" hidden="1" x14ac:dyDescent="0.25">
      <c r="AN7265" s="63" t="s">
        <v>10496</v>
      </c>
    </row>
    <row r="7266" spans="40:40" hidden="1" x14ac:dyDescent="0.25">
      <c r="AN7266" s="63" t="s">
        <v>10497</v>
      </c>
    </row>
    <row r="7267" spans="40:40" hidden="1" x14ac:dyDescent="0.25">
      <c r="AN7267" s="63" t="s">
        <v>10498</v>
      </c>
    </row>
    <row r="7268" spans="40:40" hidden="1" x14ac:dyDescent="0.25">
      <c r="AN7268" s="63" t="s">
        <v>10499</v>
      </c>
    </row>
    <row r="7269" spans="40:40" hidden="1" x14ac:dyDescent="0.25">
      <c r="AN7269" s="63" t="s">
        <v>10500</v>
      </c>
    </row>
    <row r="7270" spans="40:40" hidden="1" x14ac:dyDescent="0.25">
      <c r="AN7270" s="63" t="s">
        <v>10501</v>
      </c>
    </row>
    <row r="7271" spans="40:40" hidden="1" x14ac:dyDescent="0.25">
      <c r="AN7271" s="63" t="s">
        <v>10502</v>
      </c>
    </row>
    <row r="7272" spans="40:40" hidden="1" x14ac:dyDescent="0.25">
      <c r="AN7272" s="63" t="s">
        <v>10503</v>
      </c>
    </row>
    <row r="7273" spans="40:40" hidden="1" x14ac:dyDescent="0.25">
      <c r="AN7273" s="63" t="s">
        <v>10504</v>
      </c>
    </row>
    <row r="7274" spans="40:40" hidden="1" x14ac:dyDescent="0.25">
      <c r="AN7274" s="63" t="s">
        <v>10505</v>
      </c>
    </row>
    <row r="7275" spans="40:40" hidden="1" x14ac:dyDescent="0.25">
      <c r="AN7275" s="63" t="s">
        <v>10506</v>
      </c>
    </row>
    <row r="7276" spans="40:40" hidden="1" x14ac:dyDescent="0.25">
      <c r="AN7276" s="63" t="s">
        <v>10507</v>
      </c>
    </row>
    <row r="7277" spans="40:40" hidden="1" x14ac:dyDescent="0.25">
      <c r="AN7277" s="63" t="s">
        <v>10508</v>
      </c>
    </row>
    <row r="7278" spans="40:40" hidden="1" x14ac:dyDescent="0.25">
      <c r="AN7278" s="63" t="s">
        <v>10509</v>
      </c>
    </row>
    <row r="7279" spans="40:40" hidden="1" x14ac:dyDescent="0.25">
      <c r="AN7279" s="63" t="s">
        <v>10510</v>
      </c>
    </row>
    <row r="7280" spans="40:40" hidden="1" x14ac:dyDescent="0.25">
      <c r="AN7280" s="63" t="s">
        <v>10511</v>
      </c>
    </row>
    <row r="7281" spans="40:40" hidden="1" x14ac:dyDescent="0.25">
      <c r="AN7281" s="63" t="s">
        <v>10512</v>
      </c>
    </row>
    <row r="7282" spans="40:40" hidden="1" x14ac:dyDescent="0.25">
      <c r="AN7282" s="63" t="s">
        <v>10513</v>
      </c>
    </row>
    <row r="7283" spans="40:40" hidden="1" x14ac:dyDescent="0.25">
      <c r="AN7283" s="63" t="s">
        <v>10514</v>
      </c>
    </row>
    <row r="7284" spans="40:40" hidden="1" x14ac:dyDescent="0.25">
      <c r="AN7284" s="63" t="s">
        <v>10515</v>
      </c>
    </row>
    <row r="7285" spans="40:40" hidden="1" x14ac:dyDescent="0.25">
      <c r="AN7285" s="63" t="s">
        <v>10516</v>
      </c>
    </row>
    <row r="7286" spans="40:40" hidden="1" x14ac:dyDescent="0.25">
      <c r="AN7286" s="63" t="s">
        <v>10517</v>
      </c>
    </row>
    <row r="7287" spans="40:40" hidden="1" x14ac:dyDescent="0.25">
      <c r="AN7287" s="63" t="s">
        <v>10518</v>
      </c>
    </row>
    <row r="7288" spans="40:40" hidden="1" x14ac:dyDescent="0.25">
      <c r="AN7288" s="63" t="s">
        <v>10519</v>
      </c>
    </row>
    <row r="7289" spans="40:40" hidden="1" x14ac:dyDescent="0.25">
      <c r="AN7289" s="63" t="s">
        <v>10520</v>
      </c>
    </row>
    <row r="7290" spans="40:40" hidden="1" x14ac:dyDescent="0.25">
      <c r="AN7290" s="63" t="s">
        <v>10521</v>
      </c>
    </row>
    <row r="7291" spans="40:40" hidden="1" x14ac:dyDescent="0.25">
      <c r="AN7291" s="63" t="s">
        <v>10522</v>
      </c>
    </row>
    <row r="7292" spans="40:40" hidden="1" x14ac:dyDescent="0.25">
      <c r="AN7292" s="63" t="s">
        <v>10523</v>
      </c>
    </row>
    <row r="7293" spans="40:40" hidden="1" x14ac:dyDescent="0.25">
      <c r="AN7293" s="63" t="s">
        <v>10524</v>
      </c>
    </row>
    <row r="7294" spans="40:40" hidden="1" x14ac:dyDescent="0.25">
      <c r="AN7294" s="63" t="s">
        <v>10525</v>
      </c>
    </row>
    <row r="7295" spans="40:40" hidden="1" x14ac:dyDescent="0.25">
      <c r="AN7295" s="63" t="s">
        <v>10526</v>
      </c>
    </row>
    <row r="7296" spans="40:40" hidden="1" x14ac:dyDescent="0.25">
      <c r="AN7296" s="63" t="s">
        <v>10527</v>
      </c>
    </row>
    <row r="7297" spans="40:40" hidden="1" x14ac:dyDescent="0.25">
      <c r="AN7297" s="63" t="s">
        <v>10528</v>
      </c>
    </row>
    <row r="7298" spans="40:40" hidden="1" x14ac:dyDescent="0.25">
      <c r="AN7298" s="63" t="s">
        <v>10529</v>
      </c>
    </row>
    <row r="7299" spans="40:40" hidden="1" x14ac:dyDescent="0.25">
      <c r="AN7299" s="63" t="s">
        <v>10530</v>
      </c>
    </row>
    <row r="7300" spans="40:40" hidden="1" x14ac:dyDescent="0.25">
      <c r="AN7300" s="63" t="s">
        <v>10531</v>
      </c>
    </row>
    <row r="7301" spans="40:40" hidden="1" x14ac:dyDescent="0.25">
      <c r="AN7301" s="63" t="s">
        <v>10532</v>
      </c>
    </row>
    <row r="7302" spans="40:40" hidden="1" x14ac:dyDescent="0.25">
      <c r="AN7302" s="63" t="s">
        <v>10533</v>
      </c>
    </row>
    <row r="7303" spans="40:40" hidden="1" x14ac:dyDescent="0.25">
      <c r="AN7303" s="63" t="s">
        <v>10534</v>
      </c>
    </row>
    <row r="7304" spans="40:40" hidden="1" x14ac:dyDescent="0.25">
      <c r="AN7304" s="63" t="s">
        <v>10535</v>
      </c>
    </row>
    <row r="7305" spans="40:40" hidden="1" x14ac:dyDescent="0.25">
      <c r="AN7305" s="63" t="s">
        <v>10536</v>
      </c>
    </row>
    <row r="7306" spans="40:40" hidden="1" x14ac:dyDescent="0.25">
      <c r="AN7306" s="63" t="s">
        <v>10537</v>
      </c>
    </row>
  </sheetData>
  <sheetProtection algorithmName="SHA-512" hashValue="ylPlBLnK4TeTaQhRrzp+FtFrgj6b0sCXrX0OHyeXy4U8pk30OTCiPXflmo12tFJKN8qJwZkQlMQKBhANNGQ6eQ==" saltValue="zw7E1WzbTHL96MLUKY4+RQ==" spinCount="100000" sheet="1" objects="1" scenarios="1" selectLockedCells="1"/>
  <mergeCells count="886">
    <mergeCell ref="C3195:D3195"/>
    <mergeCell ref="F3194:P3195"/>
    <mergeCell ref="B286:H286"/>
    <mergeCell ref="L290:P291"/>
    <mergeCell ref="L294:P295"/>
    <mergeCell ref="L298:P299"/>
    <mergeCell ref="B294:C294"/>
    <mergeCell ref="B289:C289"/>
    <mergeCell ref="B293:C293"/>
    <mergeCell ref="B297:C297"/>
    <mergeCell ref="C302:G302"/>
    <mergeCell ref="B311:P312"/>
    <mergeCell ref="B317:P318"/>
    <mergeCell ref="B323:P324"/>
    <mergeCell ref="B329:P330"/>
    <mergeCell ref="B335:P336"/>
    <mergeCell ref="B298:C298"/>
    <mergeCell ref="C370:D370"/>
    <mergeCell ref="B372:P373"/>
    <mergeCell ref="C377:D377"/>
    <mergeCell ref="B379:P380"/>
    <mergeCell ref="C384:D384"/>
    <mergeCell ref="B341:P342"/>
    <mergeCell ref="B347:P348"/>
    <mergeCell ref="B283:P284"/>
    <mergeCell ref="B241:P242"/>
    <mergeCell ref="B290:C290"/>
    <mergeCell ref="B165:P166"/>
    <mergeCell ref="B171:P172"/>
    <mergeCell ref="B177:P178"/>
    <mergeCell ref="B183:P184"/>
    <mergeCell ref="B213:P214"/>
    <mergeCell ref="B227:P228"/>
    <mergeCell ref="C218:D218"/>
    <mergeCell ref="B220:P221"/>
    <mergeCell ref="C225:D225"/>
    <mergeCell ref="C232:D232"/>
    <mergeCell ref="B234:P235"/>
    <mergeCell ref="C239:D239"/>
    <mergeCell ref="B189:P190"/>
    <mergeCell ref="B195:P196"/>
    <mergeCell ref="C274:D274"/>
    <mergeCell ref="B276:P277"/>
    <mergeCell ref="C281:D281"/>
    <mergeCell ref="B269:P270"/>
    <mergeCell ref="C246:D246"/>
    <mergeCell ref="C253:D253"/>
    <mergeCell ref="B255:P256"/>
    <mergeCell ref="C115:D115"/>
    <mergeCell ref="B13:C13"/>
    <mergeCell ref="B39:P40"/>
    <mergeCell ref="B33:P34"/>
    <mergeCell ref="B27:P28"/>
    <mergeCell ref="B57:P58"/>
    <mergeCell ref="B96:P97"/>
    <mergeCell ref="B45:P46"/>
    <mergeCell ref="B63:P64"/>
    <mergeCell ref="B69:P70"/>
    <mergeCell ref="B75:P76"/>
    <mergeCell ref="B82:P83"/>
    <mergeCell ref="C80:D80"/>
    <mergeCell ref="C87:D87"/>
    <mergeCell ref="B89:P90"/>
    <mergeCell ref="C94:D94"/>
    <mergeCell ref="C101:D101"/>
    <mergeCell ref="C260:D260"/>
    <mergeCell ref="B262:P263"/>
    <mergeCell ref="C267:D267"/>
    <mergeCell ref="B248:P249"/>
    <mergeCell ref="B51:P52"/>
    <mergeCell ref="B21:P22"/>
    <mergeCell ref="B47:B48"/>
    <mergeCell ref="B201:P202"/>
    <mergeCell ref="B207:P208"/>
    <mergeCell ref="B124:P125"/>
    <mergeCell ref="C129:D129"/>
    <mergeCell ref="B131:P132"/>
    <mergeCell ref="C136:D136"/>
    <mergeCell ref="C143:D143"/>
    <mergeCell ref="B145:P146"/>
    <mergeCell ref="C150:G150"/>
    <mergeCell ref="B147:L147"/>
    <mergeCell ref="B138:P139"/>
    <mergeCell ref="C122:D122"/>
    <mergeCell ref="B117:P118"/>
    <mergeCell ref="B159:P160"/>
    <mergeCell ref="B103:P104"/>
    <mergeCell ref="C108:D108"/>
    <mergeCell ref="B110:P111"/>
    <mergeCell ref="B438:H438"/>
    <mergeCell ref="B441:C441"/>
    <mergeCell ref="B442:C442"/>
    <mergeCell ref="L442:P443"/>
    <mergeCell ref="B445:C445"/>
    <mergeCell ref="B421:P422"/>
    <mergeCell ref="C426:D426"/>
    <mergeCell ref="B428:P429"/>
    <mergeCell ref="B353:P354"/>
    <mergeCell ref="B359:P360"/>
    <mergeCell ref="B365:P366"/>
    <mergeCell ref="C433:D433"/>
    <mergeCell ref="B435:P436"/>
    <mergeCell ref="C405:D405"/>
    <mergeCell ref="B407:P408"/>
    <mergeCell ref="C412:D412"/>
    <mergeCell ref="B414:P415"/>
    <mergeCell ref="C419:D419"/>
    <mergeCell ref="B386:P387"/>
    <mergeCell ref="C391:D391"/>
    <mergeCell ref="B393:P394"/>
    <mergeCell ref="C398:D398"/>
    <mergeCell ref="B400:P401"/>
    <mergeCell ref="B6:C6"/>
    <mergeCell ref="B8:C8"/>
    <mergeCell ref="C454:G454"/>
    <mergeCell ref="F457:N457"/>
    <mergeCell ref="B463:P464"/>
    <mergeCell ref="B469:P470"/>
    <mergeCell ref="B475:P476"/>
    <mergeCell ref="B481:P482"/>
    <mergeCell ref="F3230:P3231"/>
    <mergeCell ref="C3231:D3231"/>
    <mergeCell ref="C3204:D3204"/>
    <mergeCell ref="F3212:P3213"/>
    <mergeCell ref="C3213:D3213"/>
    <mergeCell ref="F3221:P3222"/>
    <mergeCell ref="C3222:D3222"/>
    <mergeCell ref="F15:N15"/>
    <mergeCell ref="F153:N153"/>
    <mergeCell ref="F305:N305"/>
    <mergeCell ref="F3203:P3204"/>
    <mergeCell ref="B446:C446"/>
    <mergeCell ref="L446:P447"/>
    <mergeCell ref="B449:C449"/>
    <mergeCell ref="B450:C450"/>
    <mergeCell ref="L450:P451"/>
    <mergeCell ref="B487:P488"/>
    <mergeCell ref="B493:P494"/>
    <mergeCell ref="B499:P500"/>
    <mergeCell ref="B505:P506"/>
    <mergeCell ref="B511:P512"/>
    <mergeCell ref="B517:P518"/>
    <mergeCell ref="C522:D522"/>
    <mergeCell ref="B524:P525"/>
    <mergeCell ref="C529:D529"/>
    <mergeCell ref="B531:P532"/>
    <mergeCell ref="C536:D536"/>
    <mergeCell ref="B538:P539"/>
    <mergeCell ref="C543:D543"/>
    <mergeCell ref="B545:P546"/>
    <mergeCell ref="C550:D550"/>
    <mergeCell ref="B552:P553"/>
    <mergeCell ref="C557:D557"/>
    <mergeCell ref="B559:P560"/>
    <mergeCell ref="C564:D564"/>
    <mergeCell ref="B566:P567"/>
    <mergeCell ref="C571:D571"/>
    <mergeCell ref="B573:P574"/>
    <mergeCell ref="C578:D578"/>
    <mergeCell ref="B580:P581"/>
    <mergeCell ref="C585:D585"/>
    <mergeCell ref="B587:P588"/>
    <mergeCell ref="B590:H590"/>
    <mergeCell ref="B593:C593"/>
    <mergeCell ref="B594:C594"/>
    <mergeCell ref="L594:P595"/>
    <mergeCell ref="B597:C597"/>
    <mergeCell ref="B598:C598"/>
    <mergeCell ref="L598:P599"/>
    <mergeCell ref="B601:C601"/>
    <mergeCell ref="B602:C602"/>
    <mergeCell ref="L602:P603"/>
    <mergeCell ref="C606:G606"/>
    <mergeCell ref="F609:N609"/>
    <mergeCell ref="B615:P616"/>
    <mergeCell ref="B621:P622"/>
    <mergeCell ref="B627:P628"/>
    <mergeCell ref="B633:P634"/>
    <mergeCell ref="B639:P640"/>
    <mergeCell ref="B645:P646"/>
    <mergeCell ref="B651:P652"/>
    <mergeCell ref="B657:P658"/>
    <mergeCell ref="B663:P664"/>
    <mergeCell ref="B669:P670"/>
    <mergeCell ref="C674:D674"/>
    <mergeCell ref="B676:P677"/>
    <mergeCell ref="C681:D681"/>
    <mergeCell ref="B683:P684"/>
    <mergeCell ref="C688:D688"/>
    <mergeCell ref="B690:P691"/>
    <mergeCell ref="C695:D695"/>
    <mergeCell ref="B697:P698"/>
    <mergeCell ref="C702:D702"/>
    <mergeCell ref="B704:P705"/>
    <mergeCell ref="C709:D709"/>
    <mergeCell ref="B711:P712"/>
    <mergeCell ref="C716:D716"/>
    <mergeCell ref="B718:P719"/>
    <mergeCell ref="C723:D723"/>
    <mergeCell ref="B725:P726"/>
    <mergeCell ref="C730:D730"/>
    <mergeCell ref="B732:P733"/>
    <mergeCell ref="C737:D737"/>
    <mergeCell ref="B739:P740"/>
    <mergeCell ref="B742:H742"/>
    <mergeCell ref="B745:C745"/>
    <mergeCell ref="B746:C746"/>
    <mergeCell ref="L746:P747"/>
    <mergeCell ref="B749:C749"/>
    <mergeCell ref="B750:C750"/>
    <mergeCell ref="L750:P751"/>
    <mergeCell ref="B753:C753"/>
    <mergeCell ref="B754:C754"/>
    <mergeCell ref="L754:P755"/>
    <mergeCell ref="C758:G758"/>
    <mergeCell ref="F761:N761"/>
    <mergeCell ref="B767:P768"/>
    <mergeCell ref="B773:P774"/>
    <mergeCell ref="B779:P780"/>
    <mergeCell ref="B785:P786"/>
    <mergeCell ref="B791:P792"/>
    <mergeCell ref="B797:P798"/>
    <mergeCell ref="B803:P804"/>
    <mergeCell ref="B809:P810"/>
    <mergeCell ref="B815:P816"/>
    <mergeCell ref="B821:P822"/>
    <mergeCell ref="C826:D826"/>
    <mergeCell ref="B828:P829"/>
    <mergeCell ref="C833:D833"/>
    <mergeCell ref="B835:P836"/>
    <mergeCell ref="C840:D840"/>
    <mergeCell ref="B842:P843"/>
    <mergeCell ref="C847:D847"/>
    <mergeCell ref="B849:P850"/>
    <mergeCell ref="C854:D854"/>
    <mergeCell ref="B856:P857"/>
    <mergeCell ref="C861:D861"/>
    <mergeCell ref="B863:P864"/>
    <mergeCell ref="C868:D868"/>
    <mergeCell ref="B870:P871"/>
    <mergeCell ref="C875:D875"/>
    <mergeCell ref="B877:P878"/>
    <mergeCell ref="C882:D882"/>
    <mergeCell ref="B884:P885"/>
    <mergeCell ref="C889:D889"/>
    <mergeCell ref="B891:P892"/>
    <mergeCell ref="B894:H894"/>
    <mergeCell ref="B897:C897"/>
    <mergeCell ref="B898:C898"/>
    <mergeCell ref="L898:P899"/>
    <mergeCell ref="B901:C901"/>
    <mergeCell ref="B902:C902"/>
    <mergeCell ref="L902:P903"/>
    <mergeCell ref="B905:C905"/>
    <mergeCell ref="B906:C906"/>
    <mergeCell ref="L906:P907"/>
    <mergeCell ref="C910:G910"/>
    <mergeCell ref="F913:N913"/>
    <mergeCell ref="B919:P920"/>
    <mergeCell ref="B925:P926"/>
    <mergeCell ref="B931:P932"/>
    <mergeCell ref="B937:P938"/>
    <mergeCell ref="B943:P944"/>
    <mergeCell ref="B949:P950"/>
    <mergeCell ref="B955:P956"/>
    <mergeCell ref="B961:P962"/>
    <mergeCell ref="B967:P968"/>
    <mergeCell ref="B973:P974"/>
    <mergeCell ref="C978:D978"/>
    <mergeCell ref="B980:P981"/>
    <mergeCell ref="C985:D985"/>
    <mergeCell ref="B987:P988"/>
    <mergeCell ref="C992:D992"/>
    <mergeCell ref="B994:P995"/>
    <mergeCell ref="C999:D999"/>
    <mergeCell ref="B1001:P1002"/>
    <mergeCell ref="C1006:D1006"/>
    <mergeCell ref="B1008:P1009"/>
    <mergeCell ref="C1013:D1013"/>
    <mergeCell ref="B1015:P1016"/>
    <mergeCell ref="C1020:D1020"/>
    <mergeCell ref="B1022:P1023"/>
    <mergeCell ref="C1027:D1027"/>
    <mergeCell ref="B1029:P1030"/>
    <mergeCell ref="C1034:D1034"/>
    <mergeCell ref="B1036:P1037"/>
    <mergeCell ref="C1041:D1041"/>
    <mergeCell ref="B1043:P1044"/>
    <mergeCell ref="B1046:H1046"/>
    <mergeCell ref="B1049:C1049"/>
    <mergeCell ref="B1050:C1050"/>
    <mergeCell ref="L1050:P1051"/>
    <mergeCell ref="B1053:C1053"/>
    <mergeCell ref="B1054:C1054"/>
    <mergeCell ref="L1054:P1055"/>
    <mergeCell ref="B1057:C1057"/>
    <mergeCell ref="B1058:C1058"/>
    <mergeCell ref="L1058:P1059"/>
    <mergeCell ref="C1062:G1062"/>
    <mergeCell ref="F1065:N1065"/>
    <mergeCell ref="B1071:P1072"/>
    <mergeCell ref="B1077:P1078"/>
    <mergeCell ref="B1083:P1084"/>
    <mergeCell ref="B1089:P1090"/>
    <mergeCell ref="B1095:P1096"/>
    <mergeCell ref="B1101:P1102"/>
    <mergeCell ref="B1107:P1108"/>
    <mergeCell ref="B1113:P1114"/>
    <mergeCell ref="B1119:P1120"/>
    <mergeCell ref="B1125:P1126"/>
    <mergeCell ref="C1130:D1130"/>
    <mergeCell ref="B1132:P1133"/>
    <mergeCell ref="C1137:D1137"/>
    <mergeCell ref="B1139:P1140"/>
    <mergeCell ref="C1144:D1144"/>
    <mergeCell ref="B1146:P1147"/>
    <mergeCell ref="C1151:D1151"/>
    <mergeCell ref="B1153:P1154"/>
    <mergeCell ref="C1158:D1158"/>
    <mergeCell ref="B1160:P1161"/>
    <mergeCell ref="C1165:D1165"/>
    <mergeCell ref="B1167:P1168"/>
    <mergeCell ref="C1172:D1172"/>
    <mergeCell ref="B1174:P1175"/>
    <mergeCell ref="C1179:D1179"/>
    <mergeCell ref="B1181:P1182"/>
    <mergeCell ref="C1186:D1186"/>
    <mergeCell ref="B1188:P1189"/>
    <mergeCell ref="C1193:D1193"/>
    <mergeCell ref="B1195:P1196"/>
    <mergeCell ref="B1198:H1198"/>
    <mergeCell ref="B1201:C1201"/>
    <mergeCell ref="B1202:C1202"/>
    <mergeCell ref="L1202:P1203"/>
    <mergeCell ref="B1205:C1205"/>
    <mergeCell ref="B1206:C1206"/>
    <mergeCell ref="L1206:P1207"/>
    <mergeCell ref="B1209:C1209"/>
    <mergeCell ref="B1210:C1210"/>
    <mergeCell ref="L1210:P1211"/>
    <mergeCell ref="C1214:G1214"/>
    <mergeCell ref="F1217:N1217"/>
    <mergeCell ref="B1223:P1224"/>
    <mergeCell ref="B1229:P1230"/>
    <mergeCell ref="B1235:P1236"/>
    <mergeCell ref="B1241:P1242"/>
    <mergeCell ref="B1247:P1248"/>
    <mergeCell ref="B1253:P1254"/>
    <mergeCell ref="B1259:P1260"/>
    <mergeCell ref="B1265:P1266"/>
    <mergeCell ref="B1271:P1272"/>
    <mergeCell ref="B1277:P1278"/>
    <mergeCell ref="C1282:D1282"/>
    <mergeCell ref="B1284:P1285"/>
    <mergeCell ref="C1289:D1289"/>
    <mergeCell ref="B1291:P1292"/>
    <mergeCell ref="C1296:D1296"/>
    <mergeCell ref="B1298:P1299"/>
    <mergeCell ref="C1303:D1303"/>
    <mergeCell ref="B1305:P1306"/>
    <mergeCell ref="C1310:D1310"/>
    <mergeCell ref="B1312:P1313"/>
    <mergeCell ref="C1317:D1317"/>
    <mergeCell ref="B1319:P1320"/>
    <mergeCell ref="C1324:D1324"/>
    <mergeCell ref="B1326:P1327"/>
    <mergeCell ref="C1331:D1331"/>
    <mergeCell ref="B1333:P1334"/>
    <mergeCell ref="C1338:D1338"/>
    <mergeCell ref="B1340:P1341"/>
    <mergeCell ref="C1345:D1345"/>
    <mergeCell ref="B1347:P1348"/>
    <mergeCell ref="B1350:H1350"/>
    <mergeCell ref="B1353:C1353"/>
    <mergeCell ref="B1354:C1354"/>
    <mergeCell ref="L1354:P1355"/>
    <mergeCell ref="B1357:C1357"/>
    <mergeCell ref="B1358:C1358"/>
    <mergeCell ref="L1358:P1359"/>
    <mergeCell ref="B1361:C1361"/>
    <mergeCell ref="B1362:C1362"/>
    <mergeCell ref="L1362:P1363"/>
    <mergeCell ref="C1366:G1366"/>
    <mergeCell ref="F1369:N1369"/>
    <mergeCell ref="B1375:P1376"/>
    <mergeCell ref="B1381:P1382"/>
    <mergeCell ref="B1387:P1388"/>
    <mergeCell ref="B1393:P1394"/>
    <mergeCell ref="B1399:P1400"/>
    <mergeCell ref="B1405:P1406"/>
    <mergeCell ref="B1411:P1412"/>
    <mergeCell ref="B1417:P1418"/>
    <mergeCell ref="B1423:P1424"/>
    <mergeCell ref="B1429:P1430"/>
    <mergeCell ref="C1434:D1434"/>
    <mergeCell ref="B1436:P1437"/>
    <mergeCell ref="C1441:D1441"/>
    <mergeCell ref="B1443:P1444"/>
    <mergeCell ref="C1448:D1448"/>
    <mergeCell ref="B1450:P1451"/>
    <mergeCell ref="C1455:D1455"/>
    <mergeCell ref="B1457:P1458"/>
    <mergeCell ref="C1462:D1462"/>
    <mergeCell ref="B1464:P1465"/>
    <mergeCell ref="C1469:D1469"/>
    <mergeCell ref="B1471:P1472"/>
    <mergeCell ref="C1476:D1476"/>
    <mergeCell ref="B1478:P1479"/>
    <mergeCell ref="C1483:D1483"/>
    <mergeCell ref="B1485:P1486"/>
    <mergeCell ref="C1490:D1490"/>
    <mergeCell ref="B1492:P1493"/>
    <mergeCell ref="C1497:D1497"/>
    <mergeCell ref="B1499:P1500"/>
    <mergeCell ref="B1502:H1502"/>
    <mergeCell ref="B1505:C1505"/>
    <mergeCell ref="B1506:C1506"/>
    <mergeCell ref="L1506:P1507"/>
    <mergeCell ref="B1509:C1509"/>
    <mergeCell ref="B1510:C1510"/>
    <mergeCell ref="L1510:P1511"/>
    <mergeCell ref="B1513:C1513"/>
    <mergeCell ref="B1514:C1514"/>
    <mergeCell ref="L1514:P1515"/>
    <mergeCell ref="C1518:G1518"/>
    <mergeCell ref="F1521:N1521"/>
    <mergeCell ref="B1527:P1528"/>
    <mergeCell ref="B1533:P1534"/>
    <mergeCell ref="B1539:P1540"/>
    <mergeCell ref="B1545:P1546"/>
    <mergeCell ref="B1551:P1552"/>
    <mergeCell ref="B1557:P1558"/>
    <mergeCell ref="B1563:P1564"/>
    <mergeCell ref="B1569:P1570"/>
    <mergeCell ref="B1575:P1576"/>
    <mergeCell ref="B1581:P1582"/>
    <mergeCell ref="C1586:D1586"/>
    <mergeCell ref="B1588:P1589"/>
    <mergeCell ref="C1593:D1593"/>
    <mergeCell ref="B1595:P1596"/>
    <mergeCell ref="C1600:D1600"/>
    <mergeCell ref="B1602:P1603"/>
    <mergeCell ref="C1607:D1607"/>
    <mergeCell ref="B1609:P1610"/>
    <mergeCell ref="C1614:D1614"/>
    <mergeCell ref="B1616:P1617"/>
    <mergeCell ref="C1621:D1621"/>
    <mergeCell ref="B1623:P1624"/>
    <mergeCell ref="C1628:D1628"/>
    <mergeCell ref="B1630:P1631"/>
    <mergeCell ref="C1635:D1635"/>
    <mergeCell ref="B1637:P1638"/>
    <mergeCell ref="C1642:D1642"/>
    <mergeCell ref="B1644:P1645"/>
    <mergeCell ref="C1649:D1649"/>
    <mergeCell ref="B1651:P1652"/>
    <mergeCell ref="B1654:H1654"/>
    <mergeCell ref="B1657:C1657"/>
    <mergeCell ref="B1658:C1658"/>
    <mergeCell ref="L1658:P1659"/>
    <mergeCell ref="B1661:C1661"/>
    <mergeCell ref="B1662:C1662"/>
    <mergeCell ref="L1662:P1663"/>
    <mergeCell ref="B1665:C1665"/>
    <mergeCell ref="B1666:C1666"/>
    <mergeCell ref="L1666:P1667"/>
    <mergeCell ref="C1670:G1670"/>
    <mergeCell ref="F1673:N1673"/>
    <mergeCell ref="B1679:P1680"/>
    <mergeCell ref="B1685:P1686"/>
    <mergeCell ref="B1691:P1692"/>
    <mergeCell ref="B1697:P1698"/>
    <mergeCell ref="B1703:P1704"/>
    <mergeCell ref="B1709:P1710"/>
    <mergeCell ref="B1715:P1716"/>
    <mergeCell ref="B1721:P1722"/>
    <mergeCell ref="B1727:P1728"/>
    <mergeCell ref="B1733:P1734"/>
    <mergeCell ref="C1738:D1738"/>
    <mergeCell ref="B1740:P1741"/>
    <mergeCell ref="C1745:D1745"/>
    <mergeCell ref="B1747:P1748"/>
    <mergeCell ref="C1752:D1752"/>
    <mergeCell ref="B1754:P1755"/>
    <mergeCell ref="C1759:D1759"/>
    <mergeCell ref="B1761:P1762"/>
    <mergeCell ref="C1766:D1766"/>
    <mergeCell ref="B1768:P1769"/>
    <mergeCell ref="C1773:D1773"/>
    <mergeCell ref="B1775:P1776"/>
    <mergeCell ref="C1780:D1780"/>
    <mergeCell ref="B1782:P1783"/>
    <mergeCell ref="C1787:D1787"/>
    <mergeCell ref="B1789:P1790"/>
    <mergeCell ref="C1794:D1794"/>
    <mergeCell ref="B1796:P1797"/>
    <mergeCell ref="C1801:D1801"/>
    <mergeCell ref="B1803:P1804"/>
    <mergeCell ref="B1806:H1806"/>
    <mergeCell ref="B1809:C1809"/>
    <mergeCell ref="B1810:C1810"/>
    <mergeCell ref="L1810:P1811"/>
    <mergeCell ref="B1813:C1813"/>
    <mergeCell ref="B1814:C1814"/>
    <mergeCell ref="L1814:P1815"/>
    <mergeCell ref="B1817:C1817"/>
    <mergeCell ref="B1818:C1818"/>
    <mergeCell ref="L1818:P1819"/>
    <mergeCell ref="C1822:G1822"/>
    <mergeCell ref="F1825:N1825"/>
    <mergeCell ref="B1831:P1832"/>
    <mergeCell ref="B1837:P1838"/>
    <mergeCell ref="B1843:P1844"/>
    <mergeCell ref="B1849:P1850"/>
    <mergeCell ref="B1855:P1856"/>
    <mergeCell ref="B1861:P1862"/>
    <mergeCell ref="B1867:P1868"/>
    <mergeCell ref="B1873:P1874"/>
    <mergeCell ref="B1879:P1880"/>
    <mergeCell ref="B1885:P1886"/>
    <mergeCell ref="C1890:D1890"/>
    <mergeCell ref="B1892:P1893"/>
    <mergeCell ref="C1897:D1897"/>
    <mergeCell ref="B1899:P1900"/>
    <mergeCell ref="C1904:D1904"/>
    <mergeCell ref="B1906:P1907"/>
    <mergeCell ref="C1911:D1911"/>
    <mergeCell ref="B1913:P1914"/>
    <mergeCell ref="C1918:D1918"/>
    <mergeCell ref="B1920:P1921"/>
    <mergeCell ref="C1925:D1925"/>
    <mergeCell ref="B1927:P1928"/>
    <mergeCell ref="C1932:D1932"/>
    <mergeCell ref="B1934:P1935"/>
    <mergeCell ref="C1939:D1939"/>
    <mergeCell ref="B1941:P1942"/>
    <mergeCell ref="C1946:D1946"/>
    <mergeCell ref="B1948:P1949"/>
    <mergeCell ref="C1953:D1953"/>
    <mergeCell ref="B1955:P1956"/>
    <mergeCell ref="B1958:H1958"/>
    <mergeCell ref="B1961:C1961"/>
    <mergeCell ref="B1962:C1962"/>
    <mergeCell ref="L1962:P1963"/>
    <mergeCell ref="B1965:C1965"/>
    <mergeCell ref="B1966:C1966"/>
    <mergeCell ref="L1966:P1967"/>
    <mergeCell ref="B1969:C1969"/>
    <mergeCell ref="B1970:C1970"/>
    <mergeCell ref="L1970:P1971"/>
    <mergeCell ref="C1974:G1974"/>
    <mergeCell ref="F1977:N1977"/>
    <mergeCell ref="B1983:P1984"/>
    <mergeCell ref="B1989:P1990"/>
    <mergeCell ref="B1995:P1996"/>
    <mergeCell ref="B2001:P2002"/>
    <mergeCell ref="B2007:P2008"/>
    <mergeCell ref="B2013:P2014"/>
    <mergeCell ref="B2019:P2020"/>
    <mergeCell ref="B2025:P2026"/>
    <mergeCell ref="B2031:P2032"/>
    <mergeCell ref="B2037:P2038"/>
    <mergeCell ref="C2042:D2042"/>
    <mergeCell ref="B2044:P2045"/>
    <mergeCell ref="C2049:D2049"/>
    <mergeCell ref="B2051:P2052"/>
    <mergeCell ref="C2056:D2056"/>
    <mergeCell ref="B2058:P2059"/>
    <mergeCell ref="C2063:D2063"/>
    <mergeCell ref="B2065:P2066"/>
    <mergeCell ref="C2070:D2070"/>
    <mergeCell ref="B2072:P2073"/>
    <mergeCell ref="C2077:D2077"/>
    <mergeCell ref="B2079:P2080"/>
    <mergeCell ref="C2084:D2084"/>
    <mergeCell ref="B2086:P2087"/>
    <mergeCell ref="C2091:D2091"/>
    <mergeCell ref="B2093:P2094"/>
    <mergeCell ref="C2098:D2098"/>
    <mergeCell ref="B2100:P2101"/>
    <mergeCell ref="C2105:D2105"/>
    <mergeCell ref="B2107:P2108"/>
    <mergeCell ref="B2110:H2110"/>
    <mergeCell ref="B2113:C2113"/>
    <mergeCell ref="B2114:C2114"/>
    <mergeCell ref="L2114:P2115"/>
    <mergeCell ref="B2117:C2117"/>
    <mergeCell ref="B2118:C2118"/>
    <mergeCell ref="L2118:P2119"/>
    <mergeCell ref="B2121:C2121"/>
    <mergeCell ref="B2122:C2122"/>
    <mergeCell ref="L2122:P2123"/>
    <mergeCell ref="C2126:G2126"/>
    <mergeCell ref="F2129:N2129"/>
    <mergeCell ref="B2135:P2136"/>
    <mergeCell ref="B2141:P2142"/>
    <mergeCell ref="B2147:P2148"/>
    <mergeCell ref="B2153:P2154"/>
    <mergeCell ref="B2159:P2160"/>
    <mergeCell ref="B2165:P2166"/>
    <mergeCell ref="B2171:P2172"/>
    <mergeCell ref="B2177:P2178"/>
    <mergeCell ref="B2183:P2184"/>
    <mergeCell ref="B2189:P2190"/>
    <mergeCell ref="C2194:D2194"/>
    <mergeCell ref="B2196:P2197"/>
    <mergeCell ref="C2201:D2201"/>
    <mergeCell ref="B2203:P2204"/>
    <mergeCell ref="C2208:D2208"/>
    <mergeCell ref="B2210:P2211"/>
    <mergeCell ref="C2215:D2215"/>
    <mergeCell ref="B2217:P2218"/>
    <mergeCell ref="C2222:D2222"/>
    <mergeCell ref="B2224:P2225"/>
    <mergeCell ref="C2229:D2229"/>
    <mergeCell ref="B2231:P2232"/>
    <mergeCell ref="C2236:D2236"/>
    <mergeCell ref="B2238:P2239"/>
    <mergeCell ref="C2243:D2243"/>
    <mergeCell ref="B2245:P2246"/>
    <mergeCell ref="C2250:D2250"/>
    <mergeCell ref="B2252:P2253"/>
    <mergeCell ref="C2257:D2257"/>
    <mergeCell ref="B2259:P2260"/>
    <mergeCell ref="B2262:H2262"/>
    <mergeCell ref="B2265:C2265"/>
    <mergeCell ref="B2266:C2266"/>
    <mergeCell ref="L2266:P2267"/>
    <mergeCell ref="B2269:C2269"/>
    <mergeCell ref="B2270:C2270"/>
    <mergeCell ref="L2270:P2271"/>
    <mergeCell ref="B2273:C2273"/>
    <mergeCell ref="B2274:C2274"/>
    <mergeCell ref="L2274:P2275"/>
    <mergeCell ref="C2278:G2278"/>
    <mergeCell ref="F2281:N2281"/>
    <mergeCell ref="B2287:P2288"/>
    <mergeCell ref="B2293:P2294"/>
    <mergeCell ref="B2299:P2300"/>
    <mergeCell ref="B2305:P2306"/>
    <mergeCell ref="B2311:P2312"/>
    <mergeCell ref="B2317:P2318"/>
    <mergeCell ref="B2323:P2324"/>
    <mergeCell ref="B2329:P2330"/>
    <mergeCell ref="B2335:P2336"/>
    <mergeCell ref="B2341:P2342"/>
    <mergeCell ref="C2346:D2346"/>
    <mergeCell ref="B2348:P2349"/>
    <mergeCell ref="C2353:D2353"/>
    <mergeCell ref="B2355:P2356"/>
    <mergeCell ref="C2360:D2360"/>
    <mergeCell ref="B2362:P2363"/>
    <mergeCell ref="C2367:D2367"/>
    <mergeCell ref="B2369:P2370"/>
    <mergeCell ref="C2374:D2374"/>
    <mergeCell ref="B2376:P2377"/>
    <mergeCell ref="C2381:D2381"/>
    <mergeCell ref="B2383:P2384"/>
    <mergeCell ref="C2388:D2388"/>
    <mergeCell ref="B2390:P2391"/>
    <mergeCell ref="C2395:D2395"/>
    <mergeCell ref="B2397:P2398"/>
    <mergeCell ref="C2402:D2402"/>
    <mergeCell ref="B2404:P2405"/>
    <mergeCell ref="C2409:D2409"/>
    <mergeCell ref="B2411:P2412"/>
    <mergeCell ref="B2414:H2414"/>
    <mergeCell ref="B2417:C2417"/>
    <mergeCell ref="B2418:C2418"/>
    <mergeCell ref="L2418:P2419"/>
    <mergeCell ref="B2421:C2421"/>
    <mergeCell ref="B2422:C2422"/>
    <mergeCell ref="L2422:P2423"/>
    <mergeCell ref="B2425:C2425"/>
    <mergeCell ref="B2426:C2426"/>
    <mergeCell ref="L2426:P2427"/>
    <mergeCell ref="C2430:G2430"/>
    <mergeCell ref="F2433:N2433"/>
    <mergeCell ref="B2439:P2440"/>
    <mergeCell ref="B2445:P2446"/>
    <mergeCell ref="B2451:P2452"/>
    <mergeCell ref="B2457:P2458"/>
    <mergeCell ref="B2463:P2464"/>
    <mergeCell ref="B2469:P2470"/>
    <mergeCell ref="B2475:P2476"/>
    <mergeCell ref="B2481:P2482"/>
    <mergeCell ref="B2487:P2488"/>
    <mergeCell ref="B2493:P2494"/>
    <mergeCell ref="C2498:D2498"/>
    <mergeCell ref="B2500:P2501"/>
    <mergeCell ref="C2505:D2505"/>
    <mergeCell ref="B2507:P2508"/>
    <mergeCell ref="C2512:D2512"/>
    <mergeCell ref="B2514:P2515"/>
    <mergeCell ref="C2519:D2519"/>
    <mergeCell ref="B2521:P2522"/>
    <mergeCell ref="C2526:D2526"/>
    <mergeCell ref="B2528:P2529"/>
    <mergeCell ref="C2533:D2533"/>
    <mergeCell ref="B2535:P2536"/>
    <mergeCell ref="C2540:D2540"/>
    <mergeCell ref="B2542:P2543"/>
    <mergeCell ref="C2547:D2547"/>
    <mergeCell ref="B2549:P2550"/>
    <mergeCell ref="C2554:D2554"/>
    <mergeCell ref="B2556:P2557"/>
    <mergeCell ref="C2561:D2561"/>
    <mergeCell ref="B2563:P2564"/>
    <mergeCell ref="B2566:H2566"/>
    <mergeCell ref="B2569:C2569"/>
    <mergeCell ref="B2570:C2570"/>
    <mergeCell ref="L2570:P2571"/>
    <mergeCell ref="B2573:C2573"/>
    <mergeCell ref="B2574:C2574"/>
    <mergeCell ref="L2574:P2575"/>
    <mergeCell ref="B2577:C2577"/>
    <mergeCell ref="B2578:C2578"/>
    <mergeCell ref="L2578:P2579"/>
    <mergeCell ref="C2582:G2582"/>
    <mergeCell ref="F2585:N2585"/>
    <mergeCell ref="B2591:P2592"/>
    <mergeCell ref="B2597:P2598"/>
    <mergeCell ref="B2603:P2604"/>
    <mergeCell ref="B2609:P2610"/>
    <mergeCell ref="B2615:P2616"/>
    <mergeCell ref="B2621:P2622"/>
    <mergeCell ref="B2627:P2628"/>
    <mergeCell ref="B2633:P2634"/>
    <mergeCell ref="B2639:P2640"/>
    <mergeCell ref="B2645:P2646"/>
    <mergeCell ref="C2650:D2650"/>
    <mergeCell ref="B2652:P2653"/>
    <mergeCell ref="C2657:D2657"/>
    <mergeCell ref="B2659:P2660"/>
    <mergeCell ref="C2664:D2664"/>
    <mergeCell ref="B2666:P2667"/>
    <mergeCell ref="C2671:D2671"/>
    <mergeCell ref="B2673:P2674"/>
    <mergeCell ref="C2678:D2678"/>
    <mergeCell ref="B2680:P2681"/>
    <mergeCell ref="C2685:D2685"/>
    <mergeCell ref="B2687:P2688"/>
    <mergeCell ref="C2692:D2692"/>
    <mergeCell ref="B2694:P2695"/>
    <mergeCell ref="C2699:D2699"/>
    <mergeCell ref="B2701:P2702"/>
    <mergeCell ref="C2706:D2706"/>
    <mergeCell ref="B2708:P2709"/>
    <mergeCell ref="C2713:D2713"/>
    <mergeCell ref="B2715:P2716"/>
    <mergeCell ref="B2718:H2718"/>
    <mergeCell ref="B2721:C2721"/>
    <mergeCell ref="B2722:C2722"/>
    <mergeCell ref="L2722:P2723"/>
    <mergeCell ref="B2725:C2725"/>
    <mergeCell ref="B2726:C2726"/>
    <mergeCell ref="L2726:P2727"/>
    <mergeCell ref="B2729:C2729"/>
    <mergeCell ref="B2730:C2730"/>
    <mergeCell ref="L2730:P2731"/>
    <mergeCell ref="C2734:G2734"/>
    <mergeCell ref="F2737:N2737"/>
    <mergeCell ref="B2743:P2744"/>
    <mergeCell ref="B2749:P2750"/>
    <mergeCell ref="B2755:P2756"/>
    <mergeCell ref="B2761:P2762"/>
    <mergeCell ref="B2767:P2768"/>
    <mergeCell ref="B2773:P2774"/>
    <mergeCell ref="B2779:P2780"/>
    <mergeCell ref="B2785:P2786"/>
    <mergeCell ref="B2791:P2792"/>
    <mergeCell ref="B2797:P2798"/>
    <mergeCell ref="C2802:D2802"/>
    <mergeCell ref="B2804:P2805"/>
    <mergeCell ref="C2809:D2809"/>
    <mergeCell ref="B2811:P2812"/>
    <mergeCell ref="C2816:D2816"/>
    <mergeCell ref="B2818:P2819"/>
    <mergeCell ref="C2823:D2823"/>
    <mergeCell ref="B2825:P2826"/>
    <mergeCell ref="C2830:D2830"/>
    <mergeCell ref="B2832:P2833"/>
    <mergeCell ref="C2837:D2837"/>
    <mergeCell ref="B2839:P2840"/>
    <mergeCell ref="C2844:D2844"/>
    <mergeCell ref="B2846:P2847"/>
    <mergeCell ref="C2851:D2851"/>
    <mergeCell ref="B2853:P2854"/>
    <mergeCell ref="C2858:D2858"/>
    <mergeCell ref="B2860:P2861"/>
    <mergeCell ref="C2865:D2865"/>
    <mergeCell ref="B2867:P2868"/>
    <mergeCell ref="B2870:H2870"/>
    <mergeCell ref="B2873:C2873"/>
    <mergeCell ref="B2874:C2874"/>
    <mergeCell ref="L2874:P2875"/>
    <mergeCell ref="B2877:C2877"/>
    <mergeCell ref="B2878:C2878"/>
    <mergeCell ref="L2878:P2879"/>
    <mergeCell ref="B2881:C2881"/>
    <mergeCell ref="B2882:C2882"/>
    <mergeCell ref="L2882:P2883"/>
    <mergeCell ref="C2886:G2886"/>
    <mergeCell ref="F2889:N2889"/>
    <mergeCell ref="B2895:P2896"/>
    <mergeCell ref="B2901:P2902"/>
    <mergeCell ref="B2907:P2908"/>
    <mergeCell ref="B2913:P2914"/>
    <mergeCell ref="B2919:P2920"/>
    <mergeCell ref="B2925:P2926"/>
    <mergeCell ref="B2931:P2932"/>
    <mergeCell ref="B2937:P2938"/>
    <mergeCell ref="B2943:P2944"/>
    <mergeCell ref="B2949:P2950"/>
    <mergeCell ref="C2954:D2954"/>
    <mergeCell ref="B2956:P2957"/>
    <mergeCell ref="C2961:D2961"/>
    <mergeCell ref="B2963:P2964"/>
    <mergeCell ref="C2968:D2968"/>
    <mergeCell ref="B2970:P2971"/>
    <mergeCell ref="C2975:D2975"/>
    <mergeCell ref="B2977:P2978"/>
    <mergeCell ref="C2982:D2982"/>
    <mergeCell ref="B2984:P2985"/>
    <mergeCell ref="C2989:D2989"/>
    <mergeCell ref="B2991:P2992"/>
    <mergeCell ref="C2996:D2996"/>
    <mergeCell ref="B2998:P2999"/>
    <mergeCell ref="C3003:D3003"/>
    <mergeCell ref="B3005:P3006"/>
    <mergeCell ref="C3010:D3010"/>
    <mergeCell ref="B3012:P3013"/>
    <mergeCell ref="C3017:D3017"/>
    <mergeCell ref="B3019:P3020"/>
    <mergeCell ref="B3022:H3022"/>
    <mergeCell ref="B3025:C3025"/>
    <mergeCell ref="B3026:C3026"/>
    <mergeCell ref="L3026:P3027"/>
    <mergeCell ref="B3029:C3029"/>
    <mergeCell ref="B3030:C3030"/>
    <mergeCell ref="L3030:P3031"/>
    <mergeCell ref="B3033:C3033"/>
    <mergeCell ref="B3034:C3034"/>
    <mergeCell ref="L3034:P3035"/>
    <mergeCell ref="C3038:G3038"/>
    <mergeCell ref="F3041:N3041"/>
    <mergeCell ref="B3047:P3048"/>
    <mergeCell ref="B3053:P3054"/>
    <mergeCell ref="B3059:P3060"/>
    <mergeCell ref="B3065:P3066"/>
    <mergeCell ref="B3071:P3072"/>
    <mergeCell ref="B3077:P3078"/>
    <mergeCell ref="B3083:P3084"/>
    <mergeCell ref="B3089:P3090"/>
    <mergeCell ref="B3095:P3096"/>
    <mergeCell ref="B3101:P3102"/>
    <mergeCell ref="C3106:D3106"/>
    <mergeCell ref="B3108:P3109"/>
    <mergeCell ref="C3113:D3113"/>
    <mergeCell ref="B3115:P3116"/>
    <mergeCell ref="C3120:D3120"/>
    <mergeCell ref="B3122:P3123"/>
    <mergeCell ref="C3127:D3127"/>
    <mergeCell ref="B3129:P3130"/>
    <mergeCell ref="C3134:D3134"/>
    <mergeCell ref="B3136:P3137"/>
    <mergeCell ref="C3141:D3141"/>
    <mergeCell ref="B3143:P3144"/>
    <mergeCell ref="C3148:D3148"/>
    <mergeCell ref="B3150:P3151"/>
    <mergeCell ref="C3155:D3155"/>
    <mergeCell ref="B3157:P3158"/>
    <mergeCell ref="C3162:D3162"/>
    <mergeCell ref="B3164:P3165"/>
    <mergeCell ref="B3185:C3185"/>
    <mergeCell ref="B3186:C3186"/>
    <mergeCell ref="L3186:P3187"/>
    <mergeCell ref="C3169:D3169"/>
    <mergeCell ref="B3171:P3172"/>
    <mergeCell ref="B3174:H3174"/>
    <mergeCell ref="B3177:C3177"/>
    <mergeCell ref="B3178:C3178"/>
    <mergeCell ref="L3178:P3179"/>
    <mergeCell ref="B3181:C3181"/>
    <mergeCell ref="B3182:C3182"/>
    <mergeCell ref="L3182:P3183"/>
  </mergeCells>
  <phoneticPr fontId="15" type="noConversion"/>
  <dataValidations count="22">
    <dataValidation type="list" showInputMessage="1" showErrorMessage="1" sqref="D19 D25 D31 D37 D43 D49 D55 D61 D67 D73 D157 D163 D169 D363 D181 D187 D193 D199 D205 D211 D3191 D309 D315 D321 D327 D333 D339 D345 D351 D357 D175 D3200 D3209 D3218 D3227 D461 D467 D473 D667 D485 D491 D497 D503 D509 D515 D613 D619 D625 D631 D637 D643 D649 D655 D661 D479 D765 D771 D777 D971 D789 D795 D801 D807 D813 D819 D917 D923 D929 D935 D941 D947 D953 D959 D965 D783 D1069 D1075 D1081 D1275 D1093 D1099 D1105 D1111 D1117 D1123 D1221 D1227 D1233 D1239 D1245 D1251 D1257 D1263 D1269 D1087 D1373 D1379 D1385 D1579 D1397 D1403 D1409 D1415 D1421 D1427 D1525 D1531 D1537 D1543 D1549 D1555 D1561 D1567 D1573 D1391 D1677 D1683 D1689 D1883 D1701 D1707 D1713 D1719 D1725 D1731 D1829 D1835 D1841 D1847 D1853 D1859 D1865 D1871 D1877 D1695 D1981 D1987 D1993 D2187 D2005 D2011 D2017 D2023 D2029 D2035 D2133 D2139 D2145 D2151 D2157 D2163 D2169 D2175 D2181 D1999 D2285 D2291 D2297 D2491 D2309 D2315 D2321 D2327 D2333 D2339 D2437 D2443 D2449 D2455 D2461 D2467 D2473 D2479 D2485 D2303 D2589 D2595 D2601 D2795 D2613 D2619 D2625 D2631 D2637 D2643 D2741 D2747 D2753 D2759 D2765 D2771 D2777 D2783 D2789 D2607 D2893 D2899 D2905 D3099 D2917 D2923 D2929 D2935 D2941 D2947 D3045 D3051 D3057 D3063 D3069 D3075 D3081 D3087 D3093 D2911" xr:uid="{00000000-0002-0000-0100-000000000000}">
      <formula1>$AA$1:$AA$2</formula1>
    </dataValidation>
    <dataValidation type="decimal" allowBlank="1" showInputMessage="1" showErrorMessage="1" errorTitle="Invalid value" error="Values must be numeric and below 1000 units.  Leave blank if not performed." prompt="Leave this line blank if not performed." sqref="C19 C25 C31 C37 C43 C49 C55 C61 C67 C73 C3191 C3200 C3209 C3218 C3227" xr:uid="{00000000-0002-0000-0100-000001000000}">
      <formula1>0</formula1>
      <formula2>1000</formula2>
    </dataValidation>
    <dataValidation allowBlank="1" showInputMessage="1" showErrorMessage="1" promptTitle="Optional" prompt="This items is optional, but by entering a value will increase the number of checks performed in your returned report." sqref="L19 N19 L25 L31 L37 L43 L49 L55 L61 L67 L73 N25 N31 N37 N43 N49 N55 N61 N67 N73 J80 L80 J87 J94 J101 J108 J115 J122 J129 J136 J143 L87 L94 L101 L108 L115 L122 L129 L136 L143 N157 P157 N163 N169 N175 N181 N187 N193 N199 N205 N211 P163 P169 P175 P181 P187 P193 P199 P205 P211 L218 N218 L225 L232 L239 L246 L253 L260 L267 L274 L281 N225 N232 N239 N246 N253 N260 N267 N274 N281 L3191 N3191 N309 P309 N315 N321 N327 N333 N339 N345 N351 N357 N363 P315 P321 P327 P333 P339 P345 P351 P357 P363 L370 N370 L377 L384 L391 L398 L405 L412 L419 L426 L433 N377 N384 N391 N398 N405 N412 N419 N426 N433 L3200 N3200 L3209 N3209 L3218 N3218 L3227 N3227 N461 P461 N467 N473 N479 N485 N491 N497 N503 N509 N515 P467 P473 P479 P485 P491 P497 P503 P509 P515 L522 N522 L529 L536 L543 L550 L557 L564 L571 L578 L585 N529 N536 N543 N550 N557 N564 N571 N578 N585 N613 P613 N619 N625 N631 N637 N643 N649 N655 N661 N667 P619 P625 P631 P637 P643 P649 P655 P661 P667 L674 N674 L681 L688 L695 L702 L709 L716 L723 L730 L737 N681 N688 N695 N702 N709 N716 N723 N730 N737 N765 P765 N771 N777 N783 N789 N795 N801 N807 N813 N819 P771 P777 P783 P789 P795 P801 P807 P813 P819 L826 N826 L833 L840 L847 L854 L861 L868 L875 L882 L889 N833 N840 N847 N854 N861 N868 N875 N882 N889 N917 P917 N923 N929 N935 N941 N947 N953 N959 N965 N971 P923 P929 P935 P941 P947 P953 P959 P965 P971 L978 N978 L985 L992 L999 L1006 L1013 L1020 L1027 L1034 L1041 N985 N992 N999 N1006 N1013 N1020 N1027 N1034 N1041 N1069 P1069 N1075 N1081 N1087 N1093 N1099 N1105 N1111 N1117 N1123 P1075 P1081 P1087 P1093 P1099 P1105 P1111 P1117 P1123 L1130 N1130 L1137 L1144 L1151 L1158 L1165 L1172 L1179 L1186 L1193 N1137 N1144 N1151 N1158 N1165 N1172 N1179 N1186 N1193 N1221 P1221 N1227 N1233 N1239 N1245 N1251 N1257 N1263 N1269 N1275 P1227 P1233 P1239 P1245 P1251 P1257 P1263 P1269 P1275 L1282 N1282 L1289 L1296 L1303 L1310 L1317 L1324 L1331 L1338 L1345 N1289 N1296 N1303 N1310 N1317 N1324 N1331 N1338 N1345 N1373 P1373 N1379 N1385 N1391 N1397 N1403 N1409 N1415 N1421 N1427 P1379 P1385 P1391 P1397 P1403 P1409 P1415 P1421 P1427 L1434 N1434 L1441 L1448 L1455 L1462 L1469 L1476 L1483 L1490 L1497 N1441 N1448 N1455 N1462 N1469 N1476 N1483 N1490 N1497 N1525 P1525 N1531 N1537 N1543 N1549 N1555 N1561 N1567 N1573 N1579 P1531 P1537 P1543 P1549 P1555 P1561 P1567 P1573 P1579 L1586 N1586 L1593 L1600 L1607 L1614 L1621 L1628 L1635 L1642 L1649 N1593 N1600 N1607 N1614 N1621 N1628 N1635 N1642 N1649 N1677 P1677 N1683 N1689 N1695 N1701 N1707 N1713 N1719 N1725 N1731 P1683 P1689 P1695 P1701 P1707 P1713 P1719 P1725 P1731 L1738 N1738 L1745 L1752 L1759 L1766 L1773 L1780 L1787 L1794 L1801 N1745 N1752 N1759 N1766 N1773 N1780 N1787 N1794 N1801 N1829 P1829 N1835 N1841 N1847 N1853 N1859 N1865 N1871 N1877 N1883 P1835 P1841 P1847 P1853 P1859 P1865 P1871 P1877 P1883 L1890 N1890 L1897 L1904 L1911 L1918 L1925 L1932 L1939 L1946 L1953 N1897 N1904 N1911 N1918 N1925 N1932 N1939 N1946 N1953 N1981 P1981 N1987 N1993 N1999 N2005 N2011 N2017 N2023 N2029 N2035 P1987 P1993 P1999 P2005 P2011 P2017 P2023 P2029 P2035 L2042 N2042 L2049 L2056 L2063 L2070 L2077 L2084 L2091 L2098 L2105 N2049 N2056 N2063 N2070 N2077 N2084 N2091 N2098 N2105 N2133 P2133 N2139 N2145 N2151 N2157 N2163 N2169 N2175 N2181 N2187 P2139 P2145 P2151 P2157 P2163 P2169 P2175 P2181 P2187 L2194 N2194 L2201 L2208 L2215 L2222 L2229 L2236 L2243 L2250 L2257 N2201 N2208 N2215 N2222 N2229 N2236 N2243 N2250 N2257 N2285 P2285 N2291 N2297 N2303 N2309 N2315 N2321 N2327 N2333 N2339 P2291 P2297 P2303 P2309 P2315 P2321 P2327 P2333 P2339 L2346 N2346 L2353 L2360 L2367 L2374 L2381 L2388 L2395 L2402 L2409 N2353 N2360 N2367 N2374 N2381 N2388 N2395 N2402 N2409 N2437 P2437 N2443 N2449 N2455 N2461 N2467 N2473 N2479 N2485 N2491 P2443 P2449 P2455 P2461 P2467 P2473 P2479 P2485 P2491 L2498 N2498 L2505 L2512 L2519 L2526 L2533 L2540 L2547 L2554 L2561 N2505 N2512 N2519 N2526 N2533 N2540 N2547 N2554 N2561 N2589 P2589 N2595 N2601 N2607 N2613 N2619 N2625 N2631 N2637 N2643 P2595 P2601 P2607 P2613 P2619 P2625 P2631 P2637 P2643 L2650 N2650 L2657 L2664 L2671 L2678 L2685 L2692 L2699 L2706 L2713 N2657 N2664 N2671 N2678 N2685 N2692 N2699 N2706 N2713 N2741 P2741 N2747 N2753 N2759 N2765 N2771 N2777 N2783 N2789 N2795 P2747 P2753 P2759 P2765 P2771 P2777 P2783 P2789 P2795 L2802 N2802 L2809 L2816 L2823 L2830 L2837 L2844 L2851 L2858 L2865 N2809 N2816 N2823 N2830 N2837 N2844 N2851 N2858 N2865 N2893 P2893 N2899 N2905 N2911 N2917 N2923 N2929 N2935 N2941 N2947 P2899 P2905 P2911 P2917 P2923 P2929 P2935 P2941 P2947 L2954 N2954 L2961 L2968 L2975 L2982 L2989 L2996 L3003 L3010 L3017 N2961 N2968 N2975 N2982 N2989 N2996 N3003 N3010 N3017 N3045 P3045 N3051 N3057 N3063 N3069 N3075 N3081 N3087 N3093 N3099 P3051 P3057 P3063 P3069 P3075 P3081 P3087 P3093 P3099 L3106 N3106 L3113 L3120 L3127 L3134 L3141 L3148 L3155 L3162 L3169 N3113 N3120 N3127 N3134 N3141 N3148 N3155 N3162 N3169" xr:uid="{00000000-0002-0000-0100-000002000000}"/>
    <dataValidation type="list" allowBlank="1" showInputMessage="1" showErrorMessage="1" sqref="F157 F163 F169 F175 F181 F187 F193 F199 F205 F211 F218 F225 F232 F239 F246 F253 F260 F267 F274 F281 F419 F426 F433 F309 F315 F321 F327 F333 F339 F345 F351 F357 F363 F370 F377 F384 F391 F398 F405 F412 F461 F467 F473 F479 F485 F491 F497 F503 F509 F515 F522 F529 F536 F543 F550 F557 F564 F571 F578 F585 F723 F730 F737 F613 F619 F625 F631 F637 F643 F649 F655 F661 F667 F674 F681 F688 F695 F702 F709 F716 F765 F771 F777 F783 F789 F795 F801 F807 F813 F819 F826 F833 F840 F847 F854 F861 F868 F875 F882 F889 F1027 F1034 F1041 F917 F923 F929 F935 F941 F947 F953 F959 F965 F971 F978 F985 F992 F999 F1006 F1013 F1020 F1069 F1075 F1081 F1087 F1093 F1099 F1105 F1111 F1117 F1123 F1130 F1137 F1144 F1151 F1158 F1165 F1172 F1179 F1186 F1193 F1331 F1338 F1345 F1221 F1227 F1233 F1239 F1245 F1251 F1257 F1263 F1269 F1275 F1282 F1289 F1296 F1303 F1310 F1317 F1324 F1373 F1379 F1385 F1391 F1397 F1403 F1409 F1415 F1421 F1427 F1434 F1441 F1448 F1455 F1462 F1469 F1476 F1483 F1490 F1497 F1635 F1642 F1649 F1525 F1531 F1537 F1543 F1549 F1555 F1561 F1567 F1573 F1579 F1586 F1593 F1600 F1607 F1614 F1621 F1628 F1677 F1683 F1689 F1695 F1701 F1707 F1713 F1719 F1725 F1731 F1738 F1745 F1752 F1759 F1766 F1773 F1780 F1787 F1794 F1801 F1939 F1946 F1953 F1829 F1835 F1841 F1847 F1853 F1859 F1865 F1871 F1877 F1883 F1890 F1897 F1904 F1911 F1918 F1925 F1932 F1981 F1987 F1993 F1999 F2005 F2011 F2017 F2023 F2029 F2035 F2042 F2049 F2056 F2063 F2070 F2077 F2084 F2091 F2098 F2105 F2243 F2250 F2257 F2133 F2139 F2145 F2151 F2157 F2163 F2169 F2175 F2181 F2187 F2194 F2201 F2208 F2215 F2222 F2229 F2236 F2285 F2291 F2297 F2303 F2309 F2315 F2321 F2327 F2333 F2339 F2346 F2353 F2360 F2367 F2374 F2381 F2388 F2395 F2402 F2409 F2547 F2554 F2561 F2437 F2443 F2449 F2455 F2461 F2467 F2473 F2479 F2485 F2491 F2498 F2505 F2512 F2519 F2526 F2533 F2540 F2589 F2595 F2601 F2607 F2613 F2619 F2625 F2631 F2637 F2643 F2650 F2657 F2664 F2671 F2678 F2685 F2692 F2699 F2706 F2713 F2851 F2858 F2865 F2741 F2747 F2753 F2759 F2765 F2771 F2777 F2783 F2789 F2795 F2802 F2809 F2816 F2823 F2830 F2837 F2844 F2893 F2899 F2905 F2911 F2917 F2923 F2929 F2935 F2941 F2947 F2954 F2961 F2968 F2975 F2982 F2989 F2996 F3003 F3010 F3017 F3155 F3162 F3169 F3045 F3051 F3057 F3063 F3069 F3075 F3081 F3087 F3093 F3099 F3106 F3113 F3120 F3127 F3134 F3141 F3148" xr:uid="{00000000-0002-0000-0100-000003000000}">
      <formula1>$AB$1:$AB$2</formula1>
    </dataValidation>
    <dataValidation type="list" allowBlank="1" showInputMessage="1" showErrorMessage="1" prompt="Required field." sqref="J19 J25 J31 J37 J43 J49 J55 J61 J67 J73 L157 L163 L169 L175 L181 L187 L193 L199 L205 L211 J3191 L309 L315 L321 L327 L333 L339 L345 L351 L357 L363 J3200 J3209 J3218 J3227 L461 L467 L473 L479 L485 L491 L497 L503 L509 L515 L613 L619 L625 L631 L637 L643 L649 L655 L661 L667 L765 L771 L777 L783 L789 L795 L801 L807 L813 L819 L917 L923 L929 L935 L941 L947 L953 L959 L965 L971 L1069 L1075 L1081 L1087 L1093 L1099 L1105 L1111 L1117 L1123 L1221 L1227 L1233 L1239 L1245 L1251 L1257 L1263 L1269 L1275 L1373 L1379 L1385 L1391 L1397 L1403 L1409 L1415 L1421 L1427 L1525 L1531 L1537 L1543 L1549 L1555 L1561 L1567 L1573 L1579 L1677 L1683 L1689 L1695 L1701 L1707 L1713 L1719 L1725 L1731 L1829 L1835 L1841 L1847 L1853 L1859 L1865 L1871 L1877 L1883 L1981 L1987 L1993 L1999 L2005 L2011 L2017 L2023 L2029 L2035 L2133 L2139 L2145 L2151 L2157 L2163 L2169 L2175 L2181 L2187 L2285 L2291 L2297 L2303 L2309 L2315 L2321 L2327 L2333 L2339 L2437 L2443 L2449 L2455 L2461 L2467 L2473 L2479 L2485 L2491 L2589 L2595 L2601 L2607 L2613 L2619 L2625 L2631 L2637 L2643 L2741 L2747 L2753 L2759 L2765 L2771 L2777 L2783 L2789 L2795 L2893 L2899 L2905 L2911 L2917 L2923 L2929 L2935 L2941 L2947 L3045 L3051 L3057 L3063 L3069 L3075 L3081 L3087 L3093 L3099" xr:uid="{00000000-0002-0000-0100-000004000000}">
      <formula1>$AC$1:$AC$3</formula1>
    </dataValidation>
    <dataValidation type="list" allowBlank="1" showInputMessage="1" showErrorMessage="1" sqref="G19 D15 G3191 G25 G31 G37 G43 G49 G55 G61 G67 G73 G80 G87 G94 G101 G108 G115 G122 G129 G136 G143 D153 I157 I163 I169 I175 I181 I187 I193 I199 I205 I211 I218 I225 I232 I239 I246 I253 I260 I267 I274 I281 I290 I294 I298 G3227 I16 D305 I309 I315 I321 I327 I333 I339 I345 I351 I357 I363 I370 I377 I384 I391 I398 I405 I412 I419 I426 I433 I442 I446 I450 G3200 G3209 G3218 D457 I461 I467 I473 I479 I485 I491 I497 I503 I509 I515 I522 I529 I536 I543 I550 I557 I564 I571 I578 I585 I594 I598 I602 D609 I613 I619 I625 I631 I637 I643 I649 I655 I661 I667 I674 I681 I688 I695 I702 I709 I716 I723 I730 I737 I746 I750 I754 D761 I765 I771 I777 I783 I789 I795 I801 I807 I813 I819 I826 I833 I840 I847 I854 I861 I868 I875 I882 I889 I898 I902 I906 D913 I917 I923 I929 I935 I941 I947 I953 I959 I965 I971 I978 I985 I992 I999 I1006 I1013 I1020 I1027 I1034 I1041 I1050 I1054 I1058 D1065 I1069 I1075 I1081 I1087 I1093 I1099 I1105 I1111 I1117 I1123 I1130 I1137 I1144 I1151 I1158 I1165 I1172 I1179 I1186 I1193 I1202 I1206 I1210 D1217 I1221 I1227 I1233 I1239 I1245 I1251 I1257 I1263 I1269 I1275 I1282 I1289 I1296 I1303 I1310 I1317 I1324 I1331 I1338 I1345 I1354 I1358 I1362 D1369 I1373 I1379 I1385 I1391 I1397 I1403 I1409 I1415 I1421 I1427 I1434 I1441 I1448 I1455 I1462 I1469 I1476 I1483 I1490 I1497 I1506 I1510 I1514 D1521 I1525 I1531 I1537 I1543 I1549 I1555 I1561 I1567 I1573 I1579 I1586 I1593 I1600 I1607 I1614 I1621 I1628 I1635 I1642 I1649 I1658 I1662 I1666 D1673 I1677 I1683 I1689 I1695 I1701 I1707 I1713 I1719 I1725 I1731 I1738 I1745 I1752 I1759 I1766 I1773 I1780 I1787 I1794 I1801 I1810 I1814 I1818 D1825 I1829 I1835 I1841 I1847 I1853 I1859 I1865 I1871 I1877 I1883 I1890 I1897 I1904 I1911 I1918 I1925 I1932 I1939 I1946 I1953 I1962 I1966 I1970 D1977 I1981 I1987 I1993 I1999 I2005 I2011 I2017 I2023 I2029 I2035 I2042 I2049 I2056 I2063 I2070 I2077 I2084 I2091 I2098 I2105 I2114 I2118 I2122 D2129 I2133 I2139 I2145 I2151 I2157 I2163 I2169 I2175 I2181 I2187 I2194 I2201 I2208 I2215 I2222 I2229 I2236 I2243 I2250 I2257 I2266 I2270 I2274 D2281 I2285 I2291 I2297 I2303 I2309 I2315 I2321 I2327 I2333 I2339 I2346 I2353 I2360 I2367 I2374 I2381 I2388 I2395 I2402 I2409 I2418 I2422 I2426 D2433 I2437 I2443 I2449 I2455 I2461 I2467 I2473 I2479 I2485 I2491 I2498 I2505 I2512 I2519 I2526 I2533 I2540 I2547 I2554 I2561 I2570 I2574 I2578 D2585 I2589 I2595 I2601 I2607 I2613 I2619 I2625 I2631 I2637 I2643 I2650 I2657 I2664 I2671 I2678 I2685 I2692 I2699 I2706 I2713 I2722 I2726 I2730 D2737 I2741 I2747 I2753 I2759 I2765 I2771 I2777 I2783 I2789 I2795 I2802 I2809 I2816 I2823 I2830 I2837 I2844 I2851 I2858 I2865 I2874 I2878 I2882 D2889 I2893 I2899 I2905 I2911 I2917 I2923 I2929 I2935 I2941 I2947 I2954 I2961 I2968 I2975 I2982 I2989 I2996 I3003 I3010 I3017 I3026 I3030 I3034 D3041 I3045 I3051 I3057 I3063 I3069 I3075 I3081 I3087 I3093 I3099 I3106 I3113 I3120 I3127 I3134 I3141 I3148 I3155 I3162 I3169 I3178 I3182 I3186" xr:uid="{00000000-0002-0000-0100-000005000000}">
      <formula1>$AE$1:$AE$13</formula1>
    </dataValidation>
    <dataValidation type="list" allowBlank="1" showInputMessage="1" showErrorMessage="1" sqref="F19 H298 H294 F25 F31 F37 F43 F49 F55 F61 F67 F73 F80 F87 F94 F101 F108 F115 F122 F129 F136 F143 F3191 H157 H163 H169 H175 H181 H187 H193 H199 H205 H211 H218 H225 H232 H239 H246 H253 H260 H267 H274 H281 H290 F3227 H16 H450 H446 H309 H315 H321 H327 H333 H339 H345 H351 H357 H363 H370 H377 H384 H391 H398 H405 H412 H419 H426 H433 H442 F3200 F3209 F3218 H602 H598 H461 H467 H473 H479 H485 H491 H497 H503 H509 H515 H522 H529 H536 H543 H550 H557 H564 H571 H578 H585 H594 H754 H750 H613 H619 H625 H631 H637 H643 H649 H655 H661 H667 H674 H681 H688 H695 H702 H709 H716 H723 H730 H737 H746 H906 H902 H765 H771 H777 H783 H789 H795 H801 H807 H813 H819 H826 H833 H840 H847 H854 H861 H868 H875 H882 H889 H898 H1058 H1054 H917 H923 H929 H935 H941 H947 H953 H959 H965 H971 H978 H985 H992 H999 H1006 H1013 H1020 H1027 H1034 H1041 H1050 H1210 H1206 H1069 H1075 H1081 H1087 H1093 H1099 H1105 H1111 H1117 H1123 H1130 H1137 H1144 H1151 H1158 H1165 H1172 H1179 H1186 H1193 H1202 H1362 H1358 H1221 H1227 H1233 H1239 H1245 H1251 H1257 H1263 H1269 H1275 H1282 H1289 H1296 H1303 H1310 H1317 H1324 H1331 H1338 H1345 H1354 H1514 H1510 H1373 H1379 H1385 H1391 H1397 H1403 H1409 H1415 H1421 H1427 H1434 H1441 H1448 H1455 H1462 H1469 H1476 H1483 H1490 H1497 H1506 H1666 H1662 H1525 H1531 H1537 H1543 H1549 H1555 H1561 H1567 H1573 H1579 H1586 H1593 H1600 H1607 H1614 H1621 H1628 H1635 H1642 H1649 H1658 H1818 H1814 H1677 H1683 H1689 H1695 H1701 H1707 H1713 H1719 H1725 H1731 H1738 H1745 H1752 H1759 H1766 H1773 H1780 H1787 H1794 H1801 H1810 H1970 H1966 H1829 H1835 H1841 H1847 H1853 H1859 H1865 H1871 H1877 H1883 H1890 H1897 H1904 H1911 H1918 H1925 H1932 H1939 H1946 H1953 H1962 H2122 H2118 H1981 H1987 H1993 H1999 H2005 H2011 H2017 H2023 H2029 H2035 H2042 H2049 H2056 H2063 H2070 H2077 H2084 H2091 H2098 H2105 H2114 H2274 H2270 H2133 H2139 H2145 H2151 H2157 H2163 H2169 H2175 H2181 H2187 H2194 H2201 H2208 H2215 H2222 H2229 H2236 H2243 H2250 H2257 H2266 H2426 H2422 H2285 H2291 H2297 H2303 H2309 H2315 H2321 H2327 H2333 H2339 H2346 H2353 H2360 H2367 H2374 H2381 H2388 H2395 H2402 H2409 H2418 H2578 H2574 H2437 H2443 H2449 H2455 H2461 H2467 H2473 H2479 H2485 H2491 H2498 H2505 H2512 H2519 H2526 H2533 H2540 H2547 H2554 H2561 H2570 H2730 H2726 H2589 H2595 H2601 H2607 H2613 H2619 H2625 H2631 H2637 H2643 H2650 H2657 H2664 H2671 H2678 H2685 H2692 H2699 H2706 H2713 H2722 H2882 H2878 H2741 H2747 H2753 H2759 H2765 H2771 H2777 H2783 H2789 H2795 H2802 H2809 H2816 H2823 H2830 H2837 H2844 H2851 H2858 H2865 H2874 H3034 H3030 H2893 H2899 H2905 H2911 H2917 H2923 H2929 H2935 H2941 H2947 H2954 H2961 H2968 H2975 H2982 H2989 H2996 H3003 H3010 H3017 H3026 H3186 H3182 H3045 H3051 H3057 H3063 H3069 H3075 H3081 H3087 H3093 H3099 H3106 H3113 H3120 H3127 H3134 H3141 H3148 H3155 H3162 H3169 H3178" xr:uid="{00000000-0002-0000-0100-000006000000}">
      <formula1>$AD$1:$AD$32</formula1>
    </dataValidation>
    <dataValidation type="list" allowBlank="1" showInputMessage="1" showErrorMessage="1" prompt="Leave this line blank if not performed." sqref="C80:D80 C87:D87 C94:D94 C101:D101 C108:D108 C115:D115 C122:D122 C129:D129 C136:D136 C143:D143 C3195:D3195 C3204:D3204 C3213:D3213 C3222:D3222 C3231:D3231" xr:uid="{00000000-0002-0000-0100-000007000000}">
      <formula1>$AG$1:$AG$4</formula1>
    </dataValidation>
    <dataValidation type="list" allowBlank="1" showInputMessage="1" showErrorMessage="1" prompt="Enter as per your data source. Leave blank if not yet entered or if this Response Assessment is not relevant for this patient." sqref="B290:C290 B442:C442 B594:C594 B746:C746 B898:C898 B1050:C1050 B1202:C1202 B1354:C1354 B1506:C1506 B1658:C1658 B1810:C1810 B1962:C1962 B2114:C2114 B2266:C2266 B2418:C2418 B2570:C2570 B2722:C2722 B2874:C2874 B3026:C3026 B3178:C3178" xr:uid="{00000000-0002-0000-0100-000008000000}">
      <formula1>$AH$1:$AH$6</formula1>
    </dataValidation>
    <dataValidation type="list" allowBlank="1" showInputMessage="1" showErrorMessage="1" prompt="Enter as per your data source. Leave blank if not yet entered or if this Response Assessment is not relevant for this patient. Note ‘Non-CR/non-PD’ = Non-target response equivalent of ‘SD’." sqref="B294:C294 B446:C446 B598:C598 B750:C750 B902:C902 B1054:C1054 B1206:C1206 B1358:C1358 B1510:C1510 B1662:C1662 B1814:C1814 B1966:C1966 B2118:C2118 B2270:C2270 B2422:C2422 B2574:C2574 B2726:C2726 B2878:C2878 B3030:C3030 B3182:C3182" xr:uid="{00000000-0002-0000-0100-000009000000}">
      <formula1>$AI$1:$AI$6</formula1>
    </dataValidation>
    <dataValidation type="list" allowBlank="1" showInputMessage="1" showErrorMessage="1" sqref="H19 J281 J274 J267 J260 J253 J246 J239 J232 J225 J218 J211 J205 J199 J193 J187 J181 J175 J169 J163 J157 E153 H143 H136 H129 H122 H115 H108 H101 H94 H87 H80 H73 H67 H61 H55 H49 H43 H37 H31 H25 E15 H3191 J290 J294 J298 J433 J426 J419 J412 J405 J398 J391 J384 J377 J370 J363 J357 J351 J345 J339 J333 J327 J321 J315 J309 E305 J442 J446 J450 H3200 H3209 H3218 H3227 J585 J578 J571 J564 J557 J550 J543 J536 J529 J522 J515 J509 J503 J497 J491 J485 J479 J473 J467 J461 E457 J594 J598 J602 J737 J730 J723 J716 J709 J702 J695 J688 J681 J674 J667 J661 J655 J649 J643 J637 J631 J625 J619 J613 E609 J746 J750 J754 J889 J882 J875 J868 J861 J854 J847 J840 J833 J826 J819 J813 J807 J801 J795 J789 J783 J777 J771 J765 E761 J898 J902 J906 J1041 J1034 J1027 J1020 J1013 J1006 J999 J992 J985 J978 J971 J965 J959 J953 J947 J941 J935 J929 J923 J917 E913 J1050 J1054 J1058 J1193 J1186 J1179 J1172 J1165 J1158 J1151 J1144 J1137 J1130 J1123 J1117 J1111 J1105 J1099 J1093 J1087 J1081 J1075 J1069 E1065 J1202 J1206 J1210 J1345 J1338 J1331 J1324 J1317 J1310 J1303 J1296 J1289 J1282 J1275 J1269 J1263 J1257 J1251 J1245 J1239 J1233 J1227 J1221 E1217 J1354 J1358 J1362 J1497 J1490 J1483 J1476 J1469 J1462 J1455 J1448 J1441 J1434 J1427 J1421 J1415 J1409 J1403 J1397 J1391 J1385 J1379 J1373 E1369 J1506 J1510 J1514 J1649 J1642 J1635 J1628 J1621 J1614 J1607 J1600 J1593 J1586 J1579 J1573 J1567 J1561 J1555 J1549 J1543 J1537 J1531 J1525 E1521 J1658 J1662 J1666 J1801 J1794 J1787 J1780 J1773 J1766 J1759 J1752 J1745 J1738 J1731 J1725 J1719 J1713 J1707 J1701 J1695 J1689 J1683 J1677 E1673 J1810 J1814 J1818 J1953 J1946 J1939 J1932 J1925 J1918 J1911 J1904 J1897 J1890 J1883 J1877 J1871 J1865 J1859 J1853 J1847 J1841 J1835 J1829 E1825 J1962 J1966 J1970 J2105 J2098 J2091 J2084 J2077 J2070 J2063 J2056 J2049 J2042 J2035 J2029 J2023 J2017 J2011 J2005 J1999 J1993 J1987 J1981 E1977 J2114 J2118 J2122 J2257 J2250 J2243 J2236 J2229 J2222 J2215 J2208 J2201 J2194 J2187 J2181 J2175 J2169 J2163 J2157 J2151 J2145 J2139 J2133 E2129 J2266 J2270 J2274 J2409 J2402 J2395 J2388 J2381 J2374 J2367 J2360 J2353 J2346 J2339 J2333 J2327 J2321 J2315 J2309 J2303 J2297 J2291 J2285 E2281 J2418 J2422 J2426 J2561 J2554 J2547 J2540 J2533 J2526 J2519 J2512 J2505 J2498 J2491 J2485 J2479 J2473 J2467 J2461 J2455 J2449 J2443 J2437 E2433 J2570 J2574 J2578 J2713 J2706 J2699 J2692 J2685 J2678 J2671 J2664 J2657 J2650 J2643 J2637 J2631 J2625 J2619 J2613 J2607 J2601 J2595 J2589 E2585 J2722 J2726 J2730 J2865 J2858 J2851 J2844 J2837 J2830 J2823 J2816 J2809 J2802 J2795 J2789 J2783 J2777 J2771 J2765 J2759 J2753 J2747 J2741 E2737 J2874 J2878 J2882 J3017 J3010 J3003 J2996 J2989 J2982 J2975 J2968 J2961 J2954 J2947 J2941 J2935 J2929 J2923 J2917 J2911 J2905 J2899 J2893 E2889 J3026 J3030 J3034 J3169 J3162 J3155 J3148 J3141 J3134 J3127 J3120 J3113 J3106 J3099 J3093 J3087 J3081 J3075 J3069 J3063 J3057 J3051 J3045 E3041 J3178 J3182 J3186" xr:uid="{00000000-0002-0000-0100-00000A000000}">
      <formula1>$AF$1:$AF$20</formula1>
    </dataValidation>
    <dataValidation type="list" allowBlank="1" showInputMessage="1" showErrorMessage="1" prompt="Date is optional, but if left blank individual assessment dates need to be entered below." sqref="C153 C15 C305 C457 C609 C761 C913 C1065 C1217 C1369 C1521 C1673 C1825 C1977 C2129 C2281 C2433 C2585 C2737 C2889 C3041" xr:uid="{00000000-0002-0000-0100-00000B000000}">
      <formula1>$AD$1:$AD$32</formula1>
    </dataValidation>
    <dataValidation type="list" allowBlank="1" showInputMessage="1" showErrorMessage="1" prompt="Enter as per your data source. Leave blank if not yet entered." sqref="B298:C298 B450:C450 B602:C602 B754:C754 B906:C906 B1058:C1058 B1210:C1210 B1362:C1362 B1514:C1514 B1666:C1666 B1818:C1818 B1970:C1970 B2122:C2122 B2274:C2274 B2426:C2426 B2578:C2578 B2730:C2730 B2882:C2882 B3034:C3034 B3186:C3186" xr:uid="{00000000-0002-0000-0100-00000C000000}">
      <formula1>$AH$1:$AH$6</formula1>
    </dataValidation>
    <dataValidation type="decimal" allowBlank="1" showInputMessage="1" showErrorMessage="1" errorTitle="Invalid value" error="Values must be numeric and below 1000 units.  Leave blank if not performed." prompt="Leave this line blank if not performed at V0 (screening/baseline)." sqref="C157 C163 C169 C175 C181 C187 C193 C199 C205 C211 C309 C315 C321 C327 C333 C339 C345 C351 C357 C363 C461 C467 C473 C479 C485 C491 C497 C503 C509 C515 C613 C619 C625 C631 C637 C643 C649 C655 C661 C667 C765 C771 C777 C783 C789 C795 C801 C807 C813 C819 C917 C923 C929 C935 C941 C947 C953 C959 C965 C971 C1069 C1075 C1081 C1087 C1093 C1099 C1105 C1111 C1117 C1123 C1221 C1227 C1233 C1239 C1245 C1251 C1257 C1263 C1269 C1275 C1373 C1379 C1385 C1391 C1397 C1403 C1409 C1415 C1421 C1427 C1525 C1531 C1537 C1543 C1549 C1555 C1561 C1567 C1573 C1579 C1677 C1683 C1689 C1695 C1701 C1707 C1713 C1719 C1725 C1731 C1829 C1835 C1841 C1847 C1853 C1859 C1865 C1871 C1877 C1883 C1981 C1987 C1993 C1999 C2005 C2011 C2017 C2023 C2029 C2035 C2133 C2139 C2145 C2151 C2157 C2163 C2169 C2175 C2181 C2187 C2285 C2291 C2297 C2303 C2309 C2315 C2321 C2327 C2333 C2339 C2437 C2443 C2449 C2455 C2461 C2467 C2473 C2479 C2485 C2491 C2589 C2595 C2601 C2607 C2613 C2619 C2625 C2631 C2637 C2643 C2741 C2747 C2753 C2759 C2765 C2771 C2777 C2783 C2789 C2795 C2893 C2899 C2905 C2911 C2917 C2923 C2929 C2935 C2941 C2947 C3045 C3051 C3057 C3063 C3069 C3075 C3081 C3087 C3093 C3099" xr:uid="{00000000-0002-0000-0100-00000D000000}">
      <formula1>0</formula1>
      <formula2>1000</formula2>
    </dataValidation>
    <dataValidation type="list" allowBlank="1" showInputMessage="1" showErrorMessage="1" prompt="Leave this line blank if not performed at V0 (screening/baseline)." sqref="C218:D218 C225:D225 C232:D232 C239:D239 C246:D246 C253:D253 C260:D260 C267:D267 C274:D274 C281:D281 C370:D370 C377:D377 C384:D384 C391:D391 C398:D398 C405:D405 C412:D412 C419:D419 C426:D426 C433:D433 C522:D522 C529:D529 C536:D536 C543:D543 C550:D550 C557:D557 C564:D564 C571:D571 C578:D578 C585:D585 C674:D674 C681:D681 C688:D688 C695:D695 C702:D702 C709:D709 C716:D716 C723:D723 C730:D730 C737:D737 C826:D826 C833:D833 C840:D840 C847:D847 C854:D854 C861:D861 C868:D868 C875:D875 C882:D882 C889:D889 C978:D978 C985:D985 C992:D992 C999:D999 C1006:D1006 C1013:D1013 C1020:D1020 C1027:D1027 C1034:D1034 C1041:D1041 C1130:D1130 C1137:D1137 C1144:D1144 C1151:D1151 C1158:D1158 C1165:D1165 C1172:D1172 C1179:D1179 C1186:D1186 C1193:D1193 C1282:D1282 C1289:D1289 C1296:D1296 C1303:D1303 C1310:D1310 C1317:D1317 C1324:D1324 C1331:D1331 C1338:D1338 C1345:D1345 C1434:D1434 C1441:D1441 C1448:D1448 C1455:D1455 C1462:D1462 C1469:D1469 C1476:D1476 C1483:D1483 C1490:D1490 C1497:D1497 C1586:D1586 C1593:D1593 C1600:D1600 C1607:D1607 C1614:D1614 C1621:D1621 C1628:D1628 C1635:D1635 C1642:D1642 C1649:D1649 C1738:D1738 C1745:D1745 C1752:D1752 C1759:D1759 C1766:D1766 C1773:D1773 C1780:D1780 C1787:D1787 C1794:D1794 C1801:D1801 C1890:D1890 C1897:D1897 C1904:D1904 C1911:D1911 C1918:D1918 C1925:D1925 C1932:D1932 C1939:D1939 C1946:D1946 C1953:D1953 C2042:D2042 C2049:D2049 C2056:D2056 C2063:D2063 C2070:D2070 C2077:D2077 C2084:D2084 C2091:D2091 C2098:D2098 C2105:D2105 C2194:D2194 C2201:D2201 C2208:D2208 C2215:D2215 C2222:D2222 C2229:D2229 C2236:D2236 C2243:D2243 C2250:D2250 C2257:D2257 C2346:D2346 C2353:D2353 C2360:D2360 C2367:D2367 C2374:D2374 C2381:D2381 C2388:D2388 C2395:D2395 C2402:D2402 C2409:D2409 C2498:D2498 C2505:D2505 C2512:D2512 C2519:D2519 C2526:D2526 C2533:D2533 C2540:D2540 C2547:D2547 C2554:D2554 C2561:D2561 C2650:D2650 C2657:D2657 C2664:D2664 C2671:D2671 C2678:D2678 C2685:D2685 C2692:D2692 C2699:D2699 C2706:D2706 C2713:D2713 C2802:D2802 C2809:D2809 C2816:D2816 C2823:D2823 C2830:D2830 C2837:D2837 C2844:D2844 C2851:D2851 C2858:D2858 C2865:D2865 C2954:D2954 C2961:D2961 C2968:D2968 C2975:D2975 C2982:D2982 C2989:D2989 C2996:D2996 C3003:D3003 C3010:D3010 C3017:D3017 C3106:D3106 C3113:D3113 C3120:D3120 C3127:D3127 C3134:D3134 C3141:D3141 C3148:D3148 C3155:D3155 C3162:D3162 C3169:D3169" xr:uid="{00000000-0002-0000-0100-00000E000000}">
      <formula1>$AG$1:$AG$4</formula1>
    </dataValidation>
    <dataValidation allowBlank="1" showInputMessage="1" showErrorMessage="1" prompt="Either leave as default visit ID, or rename." sqref="C150:G150 C302:G302 C454:G454 C606:G606 C758:G758 C910:G910 C1062:G1062 C1214:G1214 C1366:G1366 C1518:G1518 C1670:G1670 C1822:G1822 C1974:G1974 C2126:G2126 C2278:G2278 C2430:G2430 C2582:G2582 C2734:G2734 C2886:G2886 C3038:G3038" xr:uid="{00000000-0002-0000-0100-00000F000000}"/>
    <dataValidation type="list" allowBlank="1" showInputMessage="1" showErrorMessage="1" promptTitle="Select Visit" prompt="Select the visit this New Lesion occured in." sqref="P3191 P3227 P3218 P3209 P3200" xr:uid="{00000000-0002-0000-0100-000010000000}">
      <formula1>$AJ$1:$AJ$10</formula1>
    </dataValidation>
    <dataValidation type="list" allowBlank="1" showInputMessage="1" showErrorMessage="1" sqref="H5" xr:uid="{00000000-0002-0000-0100-000011000000}">
      <formula1>$Z$1:$Z$26</formula1>
    </dataValidation>
    <dataValidation type="textLength" allowBlank="1" showInputMessage="1" showErrorMessage="1" error="Must be 4 - 10 characters &amp; without unusual characters (alpha-numeric only)" prompt="4 - 10 characters. Alpha-numeric only; your form will not be processed with unusual characters. Do not to use real names or identifying information, such as organisation name." sqref="G4" xr:uid="{00000000-0002-0000-0100-000012000000}">
      <formula1>4</formula1>
      <formula2>8</formula2>
    </dataValidation>
    <dataValidation type="list" allowBlank="1" showInputMessage="1" showErrorMessage="1" prompt="In this free version, patient IDs are not permitted. Instead, choose a unique combination of letters and take note of which letters are for your test case patient" sqref="G5" xr:uid="{00000000-0002-0000-0100-000013000000}">
      <formula1>$Z$1:$Z$26</formula1>
    </dataValidation>
    <dataValidation type="textLength" allowBlank="1" showInputMessage="1" showErrorMessage="1" error="8 - 12 characters. Alpha-numeric only; no unusual characters." prompt="8 - 12 characters. Alpha-numeric only; your form will not be processed with unusual characters. Try and use a password unique to RECIST360 online and not similar to other passwords you use." sqref="L4" xr:uid="{00000000-0002-0000-0100-000014000000}">
      <formula1>8</formula1>
      <formula2>12</formula2>
    </dataValidation>
    <dataValidation type="custom" allowBlank="1" showInputMessage="1" showErrorMessage="1" sqref="B8:C8 B286:H286 B438:H438 B590:H590 B742:H742 B894:H894 B1046:H1046 B1198:H1198 B1350:H1350 B1502:H1502 B1654:H1654 B1806:H1806 B1958:H1958 B2110:H2110 B2262:H2262 B2414:H2414 B2566:H2566 B2718:H2718 B2870:H2870 B3022:H3022 B3174:H3174" xr:uid="{00000000-0002-0000-0100-000015000000}">
      <formula1>"&lt;0&gt;0"</formula1>
    </dataValidation>
  </dataValidations>
  <hyperlinks>
    <hyperlink ref="B286:H286" location="'R360 Online Data Entry Form'!C3191" display="***Any NEW lesions to report?  Please click here to enter.***" xr:uid="{00000000-0004-0000-0100-000000000000}"/>
    <hyperlink ref="B438:H438" location="'R360 Online Data Entry Form'!C3191" display="***Any NEW lesions to report?  Please click here to enter.***" xr:uid="{B7E6B465-9F22-4DDF-9B38-4D1624533A00}"/>
    <hyperlink ref="B590:H590" location="'R360 Online Data Entry Form'!C3191" display="***Any NEW lesions to report?  Please click here to enter.***" xr:uid="{7DF231BD-96B3-406E-A7D2-F8A14E0A06DD}"/>
    <hyperlink ref="B742:H742" location="'R360 Online Data Entry Form'!C3191" display="***Any NEW lesions to report?  Please click here to enter.***" xr:uid="{35D093B7-AF2D-400B-A835-D7CF61991B58}"/>
    <hyperlink ref="B894:H894" location="'R360 Online Data Entry Form'!C3191" display="***Any NEW lesions to report?  Please click here to enter.***" xr:uid="{D842B45F-EF02-4752-A660-6210432B9B6D}"/>
    <hyperlink ref="B1046:H1046" location="'R360 Online Data Entry Form'!C3191" display="***Any NEW lesions to report?  Please click here to enter.***" xr:uid="{46B1206A-FD91-4FEA-B3F0-EEF680C21189}"/>
    <hyperlink ref="B1198:H1198" location="'R360 Online Data Entry Form'!C3191" display="***Any NEW lesions to report?  Please click here to enter.***" xr:uid="{25095DEA-05F0-4EBC-94B5-CBBD69FFABCE}"/>
    <hyperlink ref="B1350:H1350" location="'R360 Online Data Entry Form'!C3191" display="***Any NEW lesions to report?  Please click here to enter.***" xr:uid="{9EB25E54-03EF-41E3-AF2D-26BD7B0A0DFD}"/>
    <hyperlink ref="B1502:H1502" location="'R360 Online Data Entry Form'!C3191" display="***Any NEW lesions to report?  Please click here to enter.***" xr:uid="{CAD14589-34B9-4E92-9F5F-82A5D922330A}"/>
    <hyperlink ref="B1654:H1654" location="'R360 Online Data Entry Form'!C3191" display="***Any NEW lesions to report?  Please click here to enter.***" xr:uid="{53ACBC63-7BD0-4E64-89BE-B07A44285709}"/>
    <hyperlink ref="B1806:H1806" location="'R360 Online Data Entry Form'!C3191" display="***Any NEW lesions to report?  Please click here to enter.***" xr:uid="{BB75C31F-B3FA-4AFF-BE3E-E46D9A4C99B2}"/>
    <hyperlink ref="B1958:H1958" location="'R360 Online Data Entry Form'!C3191" display="***Any NEW lesions to report?  Please click here to enter.***" xr:uid="{6F9D6CBE-B54F-4B7F-A248-CB3A3264B509}"/>
    <hyperlink ref="B2110:H2110" location="'R360 Online Data Entry Form'!C3191" display="***Any NEW lesions to report?  Please click here to enter.***" xr:uid="{DB25B526-F0E4-4719-8F49-C6DB2AF407BE}"/>
    <hyperlink ref="B2262:H2262" location="'R360 Online Data Entry Form'!C3191" display="***Any NEW lesions to report?  Please click here to enter.***" xr:uid="{E8A8067E-5173-43F3-A58D-17C950AEE90E}"/>
    <hyperlink ref="B2414:H2414" location="'R360 Online Data Entry Form'!C3191" display="***Any NEW lesions to report?  Please click here to enter.***" xr:uid="{57DA6F59-ADBA-481D-AB46-7EB171995862}"/>
    <hyperlink ref="B2566:H2566" location="'R360 Online Data Entry Form'!C3191" display="***Any NEW lesions to report?  Please click here to enter.***" xr:uid="{21D303CE-9889-47AE-861E-B9A2707C9B06}"/>
    <hyperlink ref="B2718:H2718" location="'R360 Online Data Entry Form'!C3191" display="***Any NEW lesions to report?  Please click here to enter.***" xr:uid="{4175D373-B452-4E6B-8758-122967A18D80}"/>
    <hyperlink ref="B2870:H2870" location="'R360 Online Data Entry Form'!C3191" display="***Any NEW lesions to report?  Please click here to enter.***" xr:uid="{E04B23BC-0806-4A5D-B2B2-DE2DF33E3373}"/>
    <hyperlink ref="B3022:H3022" location="'R360 Online Data Entry Form'!C3191" display="***Any NEW lesions to report?  Please click here to enter.***" xr:uid="{5617F00F-8B6D-4F3C-A044-4D7EF70322FF}"/>
    <hyperlink ref="B3174:H3174" location="'R360 Online Data Entry Form'!C3191" display="***Any NEW lesions to report?  Please click here to enter.***" xr:uid="{93129D25-F5F8-485A-9700-89B1FC6B3AF2}"/>
  </hyperlinks>
  <pageMargins left="0.7" right="0.7" top="0.75" bottom="0.75" header="0.3" footer="0.3"/>
  <pageSetup paperSize="9" orientation="portrait" r:id="rId1"/>
  <ignoredErrors>
    <ignoredError sqref="AD2:AD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R360 Online Data Entry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someone</dc:creator>
  <cp:lastModifiedBy>someone</cp:lastModifiedBy>
  <dcterms:created xsi:type="dcterms:W3CDTF">2020-01-02T11:10:31Z</dcterms:created>
  <dcterms:modified xsi:type="dcterms:W3CDTF">2020-02-02T22:13:58Z</dcterms:modified>
</cp:coreProperties>
</file>